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\2024\ZUL\"/>
    </mc:Choice>
  </mc:AlternateContent>
  <xr:revisionPtr revIDLastSave="0" documentId="8_{17AB1038-92F6-4AD8-ABE9-F55AECB20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F79" i="1"/>
  <c r="F77" i="1"/>
  <c r="F76" i="1"/>
  <c r="F78" i="1"/>
  <c r="I57" i="1"/>
  <c r="K57" i="1" s="1"/>
  <c r="I58" i="1"/>
  <c r="K58" i="1" s="1"/>
  <c r="I59" i="1"/>
  <c r="K59" i="1" s="1"/>
  <c r="L59" i="1" s="1"/>
  <c r="I60" i="1"/>
  <c r="K60" i="1" s="1"/>
  <c r="I61" i="1"/>
  <c r="K61" i="1" s="1"/>
  <c r="I62" i="1"/>
  <c r="K62" i="1" s="1"/>
  <c r="I63" i="1"/>
  <c r="K63" i="1"/>
  <c r="L63" i="1" s="1"/>
  <c r="I64" i="1"/>
  <c r="K64" i="1" s="1"/>
  <c r="I65" i="1"/>
  <c r="K65" i="1" s="1"/>
  <c r="I66" i="1"/>
  <c r="K66" i="1" s="1"/>
  <c r="I67" i="1"/>
  <c r="K67" i="1" s="1"/>
  <c r="L67" i="1" s="1"/>
  <c r="I68" i="1"/>
  <c r="K68" i="1" s="1"/>
  <c r="I69" i="1"/>
  <c r="K69" i="1" s="1"/>
  <c r="I70" i="1"/>
  <c r="K70" i="1" s="1"/>
  <c r="I71" i="1"/>
  <c r="K71" i="1"/>
  <c r="I72" i="1"/>
  <c r="K72" i="1"/>
  <c r="L72" i="1"/>
  <c r="I73" i="1"/>
  <c r="K73" i="1" s="1"/>
  <c r="I74" i="1"/>
  <c r="K74" i="1" s="1"/>
  <c r="I56" i="1"/>
  <c r="I55" i="1"/>
  <c r="K55" i="1" s="1"/>
  <c r="L55" i="1" s="1"/>
  <c r="I52" i="1"/>
  <c r="I47" i="1"/>
  <c r="I42" i="1"/>
  <c r="I37" i="1"/>
  <c r="I32" i="1"/>
  <c r="L60" i="1" l="1"/>
  <c r="L71" i="1"/>
  <c r="L68" i="1"/>
  <c r="L64" i="1"/>
  <c r="L74" i="1"/>
  <c r="L70" i="1"/>
  <c r="L66" i="1"/>
  <c r="L62" i="1"/>
  <c r="L58" i="1"/>
  <c r="L73" i="1"/>
  <c r="L69" i="1"/>
  <c r="L65" i="1"/>
  <c r="L61" i="1"/>
  <c r="L57" i="1"/>
  <c r="K56" i="1"/>
  <c r="K52" i="1"/>
  <c r="L52" i="1" s="1"/>
  <c r="K47" i="1"/>
  <c r="L47" i="1" s="1"/>
  <c r="K42" i="1"/>
  <c r="L42" i="1" s="1"/>
  <c r="K37" i="1"/>
  <c r="L37" i="1" s="1"/>
  <c r="K32" i="1"/>
  <c r="L56" i="1" l="1"/>
  <c r="L32" i="1"/>
</calcChain>
</file>

<file path=xl/sharedStrings.xml><?xml version="1.0" encoding="utf-8"?>
<sst xmlns="http://schemas.openxmlformats.org/spreadsheetml/2006/main" count="230" uniqueCount="119">
  <si>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</si>
  <si>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</si>
  <si>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</si>
  <si>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</si>
  <si>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</si>
  <si>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</si>
  <si>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</si>
  <si>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</si>
  <si>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</si>
  <si>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</si>
  <si>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</si>
  <si>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</si>
  <si>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</si>
  <si>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</si>
  <si>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</si>
  <si>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20</t>
  </si>
  <si>
    <t>WPOD-N</t>
  </si>
  <si>
    <t>Wycinanie podszytów i podrostów (teren równy lub falisty)</t>
  </si>
  <si>
    <t>HA</t>
  </si>
  <si>
    <t xml:space="preserve"> 24</t>
  </si>
  <si>
    <t>PPOD N</t>
  </si>
  <si>
    <t>Wyniesienie wyciętych podszytów (teren równy lub falisty)</t>
  </si>
  <si>
    <t xml:space="preserve"> 73</t>
  </si>
  <si>
    <t>WYK-PASCZ</t>
  </si>
  <si>
    <t>Wyorywanie bruzd pługiem leśnym na powierzchni pow. 0,50 ha</t>
  </si>
  <si>
    <t>KMTR</t>
  </si>
  <si>
    <t xml:space="preserve"> 89</t>
  </si>
  <si>
    <t>SPUL-BC</t>
  </si>
  <si>
    <t>Spulchnianie gleby w bruzdach pogłębiaczem</t>
  </si>
  <si>
    <t>102</t>
  </si>
  <si>
    <t>SADZ WIEL</t>
  </si>
  <si>
    <t>Sadzenie wielolatek z odkrytym systemem korzeniowym</t>
  </si>
  <si>
    <t>TSZT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</si>
  <si>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</si>
  <si>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</si>
  <si>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</si>
  <si>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</si>
  <si>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</si>
  <si>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</si>
  <si>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</si>
  <si>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</si>
  <si>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</si>
  <si>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</si>
  <si>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</si>
  <si>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</si>
  <si>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</si>
  <si>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</si>
  <si>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</si>
  <si>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</si>
  <si>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</si>
  <si>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</si>
  <si>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</si>
  <si>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</si>
  <si>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</si>
  <si>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</si>
  <si>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</si>
  <si>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</si>
  <si>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</si>
  <si>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</si>
  <si>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</si>
  <si>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</si>
  <si>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</si>
  <si>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159</t>
  </si>
  <si>
    <t>SZUK-OWAD</t>
  </si>
  <si>
    <t>Próbne poszukiwania owadów w ściółce</t>
  </si>
  <si>
    <t>167</t>
  </si>
  <si>
    <t>ZAW-BUD</t>
  </si>
  <si>
    <t>Wywieszanie nowych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</si>
  <si>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</si>
  <si>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</si>
  <si>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</si>
  <si>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</si>
  <si>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</si>
  <si>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</si>
  <si>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</si>
  <si>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</si>
  <si>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</si>
  <si>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</si>
  <si>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</si>
  <si>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</si>
  <si>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</si>
  <si>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</si>
  <si>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</si>
  <si>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</si>
  <si>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</si>
  <si>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</si>
  <si>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</si>
  <si>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</si>
  <si>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</si>
  <si>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</si>
  <si>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</si>
  <si>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</si>
  <si>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</si>
  <si>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</si>
  <si>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2025''  składamy niniejszym ofertę na pakiet Pakiet 3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</si>
  <si>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</si>
  <si>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</si>
  <si>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</si>
  <si>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</si>
  <si>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</si>
  <si>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</si>
  <si>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</si>
  <si>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</si>
  <si>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</si>
  <si>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</si>
  <si>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</si>
  <si>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</si>
  <si>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</si>
  <si>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</si>
  <si>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</si>
  <si>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</si>
  <si>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</si>
  <si>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</si>
  <si>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</si>
  <si>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</t>
  </si>
  <si>
    <t>VAT</t>
  </si>
  <si>
    <t>pozyskanie netto</t>
  </si>
  <si>
    <t>w tym zagospodarowanie netto</t>
  </si>
  <si>
    <t>zagospodarowanie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</si>
</sst>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C7CE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2" fontId="5" fillId="2" borderId="0" xfId="0" applyNumberFormat="1" applyFont="1" applyFill="1" applyAlignment="1">
      <alignment horizontal="right" vertical="top"/>
    </xf>
    <xf numFmtId="2" fontId="6" fillId="2" borderId="0" xfId="0" applyNumberFormat="1" applyFont="1" applyFill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2" fontId="4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left"/>
    </xf>
    <xf numFmtId="2" fontId="4" fillId="3" borderId="2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49" fontId="1" fillId="5" borderId="1" xfId="0" applyNumberFormat="1" applyFont="1" applyFill="1" applyBorder="1" applyAlignment="1">
      <alignment horizontal="right" vertical="center"/>
    </xf>
    <xf numFmtId="2" fontId="10" fillId="4" borderId="0" xfId="1" applyNumberFormat="1" applyAlignment="1">
      <alignment horizontal="left"/>
    </xf>
    <xf numFmtId="2" fontId="12" fillId="2" borderId="1" xfId="0" applyNumberFormat="1" applyFont="1" applyFill="1" applyBorder="1" applyAlignment="1">
      <alignment horizontal="right" vertical="center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17"/>
  <sheetViews>
    <sheetView tabSelected="1" topLeftCell="A69" zoomScaleNormal="100" workbookViewId="0">
      <selection activeCell="P81" sqref="P81"/>
    </sheetView>
  </sheetViews>
  <sheetFormatPr defaultRowHeight="12.75" x14ac:dyDescent="0.2"/>
  <cols>
    <col min="1" max="1" width="0.140625" customWidth="1"/>
    <col min="2" max="2" width="5.7109375" customWidth="1"/>
    <col min="3" max="3" width="58.7109375" customWidth="1"/>
    <col min="4" max="4" width="11.140625" customWidth="1"/>
    <col min="5" max="5" width="43.85546875" customWidth="1"/>
    <col min="6" max="6" width="6.85546875" style="29" customWidth="1"/>
    <col min="7" max="7" width="10" style="29" customWidth="1"/>
    <col min="8" max="8" width="11.140625" style="29" customWidth="1"/>
    <col min="9" max="9" width="12.7109375" style="29" customWidth="1"/>
    <col min="10" max="10" width="6.85546875" style="29" customWidth="1"/>
    <col min="11" max="11" width="9.5703125" style="29" customWidth="1"/>
    <col min="12" max="12" width="12.42578125" style="29" customWidth="1"/>
    <col min="13" max="13" width="0.7109375" style="29" customWidth="1"/>
    <col min="14" max="14" width="0.5703125" style="29" customWidth="1"/>
    <col min="15" max="15" width="0.140625" style="29" customWidth="1"/>
    <col min="16" max="16" width="9.140625" style="29"/>
  </cols>
  <sheetData>
    <row r="1" spans="2:16" s="1" customFormat="1" ht="5.25" customHeight="1" x14ac:dyDescent="0.2"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2:16" s="1" customFormat="1" ht="17.100000000000001" customHeight="1" x14ac:dyDescent="0.2">
      <c r="F2" s="18"/>
      <c r="G2" s="18"/>
      <c r="H2" s="18"/>
      <c r="I2" s="19" t="s">
        <v>86</v>
      </c>
      <c r="J2" s="19"/>
      <c r="K2" s="19"/>
      <c r="L2" s="19"/>
      <c r="M2" s="19"/>
      <c r="N2" s="19"/>
      <c r="O2" s="18"/>
      <c r="P2" s="18"/>
    </row>
    <row r="3" spans="2:16" s="1" customFormat="1" ht="28.7" customHeight="1" x14ac:dyDescent="0.2"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16" s="1" customFormat="1" ht="2.65" customHeight="1" x14ac:dyDescent="0.2">
      <c r="B4" s="16"/>
      <c r="C4" s="16"/>
      <c r="D4" s="1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s="1" customFormat="1" ht="28.7" customHeight="1" x14ac:dyDescent="0.2"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16" s="1" customFormat="1" ht="2.65" customHeight="1" x14ac:dyDescent="0.2">
      <c r="B6" s="16"/>
      <c r="C6" s="16"/>
      <c r="D6" s="16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2:16" s="1" customFormat="1" ht="28.7" customHeight="1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s="1" customFormat="1" ht="5.25" customHeight="1" x14ac:dyDescent="0.2">
      <c r="B8" s="16"/>
      <c r="C8" s="16"/>
      <c r="D8" s="16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s="1" customFormat="1" ht="4.3499999999999996" customHeight="1" x14ac:dyDescent="0.2"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2:16" s="1" customFormat="1" ht="6.95" customHeight="1" x14ac:dyDescent="0.2">
      <c r="B10" s="8" t="s">
        <v>87</v>
      </c>
      <c r="C10" s="8"/>
      <c r="D10" s="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2:16" s="1" customFormat="1" ht="12.2" customHeight="1" x14ac:dyDescent="0.2">
      <c r="B11" s="8"/>
      <c r="C11" s="8"/>
      <c r="D11" s="8"/>
      <c r="F11" s="18"/>
      <c r="G11" s="20" t="s">
        <v>88</v>
      </c>
      <c r="H11" s="20"/>
      <c r="I11" s="20"/>
      <c r="J11" s="20"/>
      <c r="K11" s="20"/>
      <c r="L11" s="20"/>
      <c r="M11" s="20"/>
      <c r="N11" s="18"/>
      <c r="O11" s="18"/>
      <c r="P11" s="18"/>
    </row>
    <row r="12" spans="2:16" s="1" customFormat="1" ht="7.9" customHeight="1" x14ac:dyDescent="0.2">
      <c r="F12" s="18"/>
      <c r="G12" s="20"/>
      <c r="H12" s="20"/>
      <c r="I12" s="20"/>
      <c r="J12" s="20"/>
      <c r="K12" s="20"/>
      <c r="L12" s="20"/>
      <c r="M12" s="20"/>
      <c r="N12" s="18"/>
      <c r="O12" s="18"/>
      <c r="P12" s="18"/>
    </row>
    <row r="13" spans="2:16" s="1" customFormat="1" ht="20.25" customHeight="1" x14ac:dyDescent="0.2"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2:16" s="1" customFormat="1" ht="24" customHeight="1" x14ac:dyDescent="0.2">
      <c r="E14" s="17" t="s">
        <v>89</v>
      </c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</row>
    <row r="15" spans="2:16" s="1" customFormat="1" ht="43.15" customHeight="1" x14ac:dyDescent="0.2"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2:16" s="1" customFormat="1" ht="20.85" customHeight="1" x14ac:dyDescent="0.2">
      <c r="B16" s="14" t="s">
        <v>90</v>
      </c>
      <c r="C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2:16" s="1" customFormat="1" ht="2.65" customHeight="1" x14ac:dyDescent="0.2"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2:16" s="1" customFormat="1" ht="20.85" customHeight="1" x14ac:dyDescent="0.2">
      <c r="B18" s="14" t="s">
        <v>91</v>
      </c>
      <c r="C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2:16" s="1" customFormat="1" ht="2.65" customHeight="1" x14ac:dyDescent="0.2"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2:16" s="1" customFormat="1" ht="20.85" customHeight="1" x14ac:dyDescent="0.2">
      <c r="B20" s="14" t="s">
        <v>92</v>
      </c>
      <c r="C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2:16" s="1" customFormat="1" ht="2.65" customHeight="1" x14ac:dyDescent="0.2"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2:16" s="1" customFormat="1" ht="20.85" customHeight="1" x14ac:dyDescent="0.2">
      <c r="B22" s="14" t="s">
        <v>93</v>
      </c>
      <c r="C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2:16" s="1" customFormat="1" ht="34.700000000000003" customHeight="1" x14ac:dyDescent="0.2"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2:16" s="1" customFormat="1" ht="50.1" customHeight="1" x14ac:dyDescent="0.2">
      <c r="B24" s="12" t="s">
        <v>94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8"/>
      <c r="N24" s="18"/>
      <c r="O24" s="18"/>
      <c r="P24" s="18"/>
    </row>
    <row r="25" spans="2:16" s="1" customFormat="1" ht="2.65" customHeight="1" x14ac:dyDescent="0.2"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2:16" s="1" customFormat="1" ht="50.1" customHeight="1" x14ac:dyDescent="0.2">
      <c r="B26" s="9" t="s">
        <v>95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18"/>
      <c r="N26" s="18"/>
      <c r="O26" s="18"/>
      <c r="P26" s="18"/>
    </row>
    <row r="27" spans="2:16" s="1" customFormat="1" ht="28.7" customHeight="1" x14ac:dyDescent="0.2"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2:16" s="1" customFormat="1" ht="3.2" customHeight="1" x14ac:dyDescent="0.2"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2:16" s="1" customFormat="1" ht="18.2" customHeight="1" x14ac:dyDescent="0.2">
      <c r="B29" s="14" t="s">
        <v>96</v>
      </c>
      <c r="C29" s="14"/>
      <c r="D29" s="14"/>
      <c r="E29" s="14"/>
      <c r="F29" s="14"/>
      <c r="G29" s="14"/>
      <c r="H29" s="14"/>
      <c r="I29" s="14"/>
      <c r="J29" s="14"/>
      <c r="K29" s="14"/>
      <c r="L29" s="18"/>
      <c r="M29" s="18"/>
      <c r="N29" s="18"/>
      <c r="O29" s="18"/>
      <c r="P29" s="18"/>
    </row>
    <row r="30" spans="2:16" s="1" customFormat="1" ht="5.25" customHeight="1" x14ac:dyDescent="0.2"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2:16" s="1" customFormat="1" ht="52.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21" t="s">
        <v>4</v>
      </c>
      <c r="G31" s="21" t="s">
        <v>5</v>
      </c>
      <c r="H31" s="21" t="s">
        <v>6</v>
      </c>
      <c r="I31" s="21" t="s">
        <v>7</v>
      </c>
      <c r="J31" s="21" t="s">
        <v>8</v>
      </c>
      <c r="K31" s="21" t="s">
        <v>9</v>
      </c>
      <c r="L31" s="21" t="s">
        <v>10</v>
      </c>
      <c r="M31" s="18"/>
      <c r="N31" s="18"/>
      <c r="O31" s="18"/>
      <c r="P31" s="18"/>
    </row>
    <row r="32" spans="2:16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22" t="s">
        <v>14</v>
      </c>
      <c r="G32" s="23">
        <v>1067</v>
      </c>
      <c r="H32" s="30" t="s">
        <v>114</v>
      </c>
      <c r="I32" s="23">
        <f>ROUND(+H32*G32,2)</f>
        <v>1067</v>
      </c>
      <c r="J32" s="5">
        <v>8</v>
      </c>
      <c r="K32" s="23">
        <f>ROUND(+I32*(J32/100),2)</f>
        <v>85.36</v>
      </c>
      <c r="L32" s="23">
        <f>+I32+K32</f>
        <v>1152.3599999999999</v>
      </c>
      <c r="M32" s="18"/>
      <c r="N32" s="18"/>
      <c r="O32" s="18"/>
      <c r="P32" s="18"/>
    </row>
    <row r="33" spans="2:16" s="1" customFormat="1" ht="3.2" customHeight="1" x14ac:dyDescent="0.2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2:16" s="1" customFormat="1" ht="18.2" customHeight="1" x14ac:dyDescent="0.2">
      <c r="B34" s="14" t="s">
        <v>97</v>
      </c>
      <c r="C34" s="14"/>
      <c r="D34" s="14"/>
      <c r="E34" s="14"/>
      <c r="F34" s="14"/>
      <c r="G34" s="14"/>
      <c r="H34" s="14"/>
      <c r="I34" s="14"/>
      <c r="J34" s="14"/>
      <c r="K34" s="14"/>
      <c r="L34" s="18"/>
      <c r="M34" s="18"/>
      <c r="N34" s="18"/>
      <c r="O34" s="18"/>
      <c r="P34" s="18"/>
    </row>
    <row r="35" spans="2:16" s="1" customFormat="1" ht="5.25" customHeight="1" x14ac:dyDescent="0.2"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2:16" s="1" customFormat="1" ht="56.2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21" t="s">
        <v>4</v>
      </c>
      <c r="G36" s="21" t="s">
        <v>5</v>
      </c>
      <c r="H36" s="21" t="s">
        <v>6</v>
      </c>
      <c r="I36" s="21" t="s">
        <v>7</v>
      </c>
      <c r="J36" s="21" t="s">
        <v>8</v>
      </c>
      <c r="K36" s="21" t="s">
        <v>9</v>
      </c>
      <c r="L36" s="21" t="s">
        <v>10</v>
      </c>
      <c r="M36" s="18"/>
      <c r="N36" s="18"/>
      <c r="O36" s="18"/>
      <c r="P36" s="18"/>
    </row>
    <row r="37" spans="2:16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22" t="s">
        <v>14</v>
      </c>
      <c r="G37" s="23">
        <v>317</v>
      </c>
      <c r="H37" s="30" t="s">
        <v>114</v>
      </c>
      <c r="I37" s="23">
        <f>ROUND(+H37*G37,2)</f>
        <v>317</v>
      </c>
      <c r="J37" s="5">
        <v>8</v>
      </c>
      <c r="K37" s="23">
        <f>ROUND(+I37*(J37/100),2)</f>
        <v>25.36</v>
      </c>
      <c r="L37" s="23">
        <f>+I37+K37</f>
        <v>342.36</v>
      </c>
      <c r="M37" s="18"/>
      <c r="N37" s="18"/>
      <c r="O37" s="18"/>
      <c r="P37" s="18"/>
    </row>
    <row r="38" spans="2:16" s="1" customFormat="1" ht="3.2" customHeight="1" x14ac:dyDescent="0.2"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2:16" s="1" customFormat="1" ht="18.2" customHeight="1" x14ac:dyDescent="0.2">
      <c r="B39" s="14" t="s">
        <v>98</v>
      </c>
      <c r="C39" s="14"/>
      <c r="D39" s="14"/>
      <c r="E39" s="14"/>
      <c r="F39" s="14"/>
      <c r="G39" s="14"/>
      <c r="H39" s="14"/>
      <c r="I39" s="14"/>
      <c r="J39" s="14"/>
      <c r="K39" s="14"/>
      <c r="L39" s="18"/>
      <c r="M39" s="18"/>
      <c r="N39" s="18"/>
      <c r="O39" s="18"/>
      <c r="P39" s="18"/>
    </row>
    <row r="40" spans="2:16" s="1" customFormat="1" ht="5.25" customHeight="1" x14ac:dyDescent="0.2"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2:16" s="1" customFormat="1" ht="57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21" t="s">
        <v>4</v>
      </c>
      <c r="G41" s="21" t="s">
        <v>5</v>
      </c>
      <c r="H41" s="21" t="s">
        <v>6</v>
      </c>
      <c r="I41" s="21" t="s">
        <v>7</v>
      </c>
      <c r="J41" s="21" t="s">
        <v>8</v>
      </c>
      <c r="K41" s="21" t="s">
        <v>9</v>
      </c>
      <c r="L41" s="21" t="s">
        <v>10</v>
      </c>
      <c r="M41" s="18"/>
      <c r="N41" s="18"/>
      <c r="O41" s="18"/>
      <c r="P41" s="18"/>
    </row>
    <row r="42" spans="2:16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22" t="s">
        <v>14</v>
      </c>
      <c r="G42" s="23">
        <v>1187</v>
      </c>
      <c r="H42" s="30" t="s">
        <v>114</v>
      </c>
      <c r="I42" s="23">
        <f>ROUND(+H42*G42,2)</f>
        <v>1187</v>
      </c>
      <c r="J42" s="5">
        <v>8</v>
      </c>
      <c r="K42" s="23">
        <f>ROUND(+I42*(J42/100),2)</f>
        <v>94.96</v>
      </c>
      <c r="L42" s="23">
        <f>+I42+K42</f>
        <v>1281.96</v>
      </c>
      <c r="M42" s="18"/>
      <c r="N42" s="18"/>
      <c r="O42" s="18"/>
      <c r="P42" s="18"/>
    </row>
    <row r="43" spans="2:16" s="1" customFormat="1" ht="3.2" customHeight="1" x14ac:dyDescent="0.2"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1" customFormat="1" ht="18.2" customHeight="1" x14ac:dyDescent="0.2">
      <c r="B44" s="14" t="s">
        <v>99</v>
      </c>
      <c r="C44" s="14"/>
      <c r="D44" s="14"/>
      <c r="E44" s="14"/>
      <c r="F44" s="14"/>
      <c r="G44" s="14"/>
      <c r="H44" s="14"/>
      <c r="I44" s="14"/>
      <c r="J44" s="14"/>
      <c r="K44" s="14"/>
      <c r="L44" s="18"/>
      <c r="M44" s="18"/>
      <c r="N44" s="18"/>
      <c r="O44" s="18"/>
      <c r="P44" s="18"/>
    </row>
    <row r="45" spans="2:16" s="1" customFormat="1" ht="5.25" customHeight="1" x14ac:dyDescent="0.2"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2:16" s="1" customFormat="1" ht="60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21" t="s">
        <v>4</v>
      </c>
      <c r="G46" s="21" t="s">
        <v>5</v>
      </c>
      <c r="H46" s="21" t="s">
        <v>6</v>
      </c>
      <c r="I46" s="21" t="s">
        <v>7</v>
      </c>
      <c r="J46" s="21" t="s">
        <v>8</v>
      </c>
      <c r="K46" s="21" t="s">
        <v>9</v>
      </c>
      <c r="L46" s="21" t="s">
        <v>10</v>
      </c>
      <c r="M46" s="18"/>
      <c r="N46" s="18"/>
      <c r="O46" s="18"/>
      <c r="P46" s="18"/>
    </row>
    <row r="47" spans="2:16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22" t="s">
        <v>14</v>
      </c>
      <c r="G47" s="23">
        <v>1592</v>
      </c>
      <c r="H47" s="30" t="s">
        <v>114</v>
      </c>
      <c r="I47" s="23">
        <f>ROUND(+H47*G47,2)</f>
        <v>1592</v>
      </c>
      <c r="J47" s="5">
        <v>8</v>
      </c>
      <c r="K47" s="23">
        <f>ROUND(+I47*(J47/100),2)</f>
        <v>127.36</v>
      </c>
      <c r="L47" s="23">
        <f>+I47+K47</f>
        <v>1719.36</v>
      </c>
      <c r="M47" s="18"/>
      <c r="N47" s="18"/>
      <c r="O47" s="18"/>
      <c r="P47" s="18"/>
    </row>
    <row r="48" spans="2:16" s="1" customFormat="1" ht="3.2" customHeight="1" x14ac:dyDescent="0.2"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s="1" customFormat="1" ht="18.2" customHeight="1" x14ac:dyDescent="0.2">
      <c r="B49" s="14" t="s">
        <v>100</v>
      </c>
      <c r="C49" s="14"/>
      <c r="D49" s="14"/>
      <c r="E49" s="14"/>
      <c r="F49" s="14"/>
      <c r="G49" s="14"/>
      <c r="H49" s="14"/>
      <c r="I49" s="14"/>
      <c r="J49" s="14"/>
      <c r="K49" s="14"/>
      <c r="L49" s="18"/>
      <c r="M49" s="18"/>
      <c r="N49" s="18"/>
      <c r="O49" s="18"/>
      <c r="P49" s="18"/>
    </row>
    <row r="50" spans="2:16" s="1" customFormat="1" ht="5.25" customHeight="1" x14ac:dyDescent="0.2"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2:16" s="1" customFormat="1" ht="72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21" t="s">
        <v>4</v>
      </c>
      <c r="G51" s="21" t="s">
        <v>5</v>
      </c>
      <c r="H51" s="21" t="s">
        <v>6</v>
      </c>
      <c r="I51" s="21" t="s">
        <v>7</v>
      </c>
      <c r="J51" s="21" t="s">
        <v>8</v>
      </c>
      <c r="K51" s="21" t="s">
        <v>9</v>
      </c>
      <c r="L51" s="21" t="s">
        <v>10</v>
      </c>
      <c r="M51" s="18"/>
      <c r="N51" s="18"/>
      <c r="O51" s="18"/>
      <c r="P51" s="18"/>
    </row>
    <row r="52" spans="2:16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22" t="s">
        <v>14</v>
      </c>
      <c r="G52" s="23">
        <v>565</v>
      </c>
      <c r="H52" s="30" t="s">
        <v>114</v>
      </c>
      <c r="I52" s="23">
        <f>ROUND(+H52*G52,2)</f>
        <v>565</v>
      </c>
      <c r="J52" s="5">
        <v>8</v>
      </c>
      <c r="K52" s="23">
        <f>ROUND(+I52*(J52/100),2)</f>
        <v>45.2</v>
      </c>
      <c r="L52" s="23">
        <f>+I52+K52</f>
        <v>610.20000000000005</v>
      </c>
      <c r="M52" s="18"/>
      <c r="N52" s="18"/>
      <c r="O52" s="18"/>
      <c r="P52" s="18"/>
    </row>
    <row r="53" spans="2:16" s="1" customFormat="1" ht="9" customHeight="1" x14ac:dyDescent="0.2"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2:16" s="1" customFormat="1" ht="68.2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21" t="s">
        <v>4</v>
      </c>
      <c r="G54" s="21" t="s">
        <v>5</v>
      </c>
      <c r="H54" s="21" t="s">
        <v>6</v>
      </c>
      <c r="I54" s="21" t="s">
        <v>7</v>
      </c>
      <c r="J54" s="21" t="s">
        <v>8</v>
      </c>
      <c r="K54" s="21" t="s">
        <v>9</v>
      </c>
      <c r="L54" s="21" t="s">
        <v>10</v>
      </c>
      <c r="M54" s="18"/>
      <c r="N54" s="18"/>
      <c r="O54" s="18"/>
      <c r="P54" s="18"/>
    </row>
    <row r="55" spans="2:16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22" t="s">
        <v>18</v>
      </c>
      <c r="G55" s="23">
        <v>2.87</v>
      </c>
      <c r="H55" s="30" t="s">
        <v>114</v>
      </c>
      <c r="I55" s="23">
        <f>ROUND(+H55*G55,2)</f>
        <v>2.87</v>
      </c>
      <c r="J55" s="5">
        <v>8</v>
      </c>
      <c r="K55" s="23">
        <f>ROUND(+I55*(J55/100),2)</f>
        <v>0.23</v>
      </c>
      <c r="L55" s="23">
        <f>+I55+K55</f>
        <v>3.1</v>
      </c>
      <c r="M55" s="18"/>
      <c r="N55" s="18"/>
      <c r="O55" s="18"/>
      <c r="P55" s="18"/>
    </row>
    <row r="56" spans="2:16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22" t="s">
        <v>18</v>
      </c>
      <c r="G56" s="23">
        <v>1.43</v>
      </c>
      <c r="H56" s="30" t="s">
        <v>114</v>
      </c>
      <c r="I56" s="23">
        <f>ROUND(+H56*G56,2)</f>
        <v>1.43</v>
      </c>
      <c r="J56" s="5">
        <v>8</v>
      </c>
      <c r="K56" s="23">
        <f>ROUND(+I56*(J56/100),2)</f>
        <v>0.11</v>
      </c>
      <c r="L56" s="23">
        <f>+I56+K56</f>
        <v>1.54</v>
      </c>
      <c r="M56" s="18"/>
      <c r="N56" s="18"/>
      <c r="O56" s="18"/>
      <c r="P56" s="18"/>
    </row>
    <row r="57" spans="2:16" s="1" customFormat="1" ht="28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22" t="s">
        <v>25</v>
      </c>
      <c r="G57" s="23">
        <v>40.08</v>
      </c>
      <c r="H57" s="30" t="s">
        <v>114</v>
      </c>
      <c r="I57" s="23">
        <f t="shared" ref="I57:I74" si="0">ROUND(+H57*G57,2)</f>
        <v>40.08</v>
      </c>
      <c r="J57" s="5">
        <v>8</v>
      </c>
      <c r="K57" s="23">
        <f t="shared" ref="K57:K74" si="1">ROUND(+I57*(J57/100),2)</f>
        <v>3.21</v>
      </c>
      <c r="L57" s="23">
        <f t="shared" ref="L57:L74" si="2">+I57+K57</f>
        <v>43.29</v>
      </c>
      <c r="M57" s="18"/>
      <c r="N57" s="18"/>
      <c r="O57" s="18"/>
      <c r="P57" s="18"/>
    </row>
    <row r="58" spans="2:16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22" t="s">
        <v>25</v>
      </c>
      <c r="G58" s="23">
        <v>40.08</v>
      </c>
      <c r="H58" s="30" t="s">
        <v>114</v>
      </c>
      <c r="I58" s="23">
        <f t="shared" si="0"/>
        <v>40.08</v>
      </c>
      <c r="J58" s="5">
        <v>8</v>
      </c>
      <c r="K58" s="23">
        <f t="shared" si="1"/>
        <v>3.21</v>
      </c>
      <c r="L58" s="23">
        <f t="shared" si="2"/>
        <v>43.29</v>
      </c>
      <c r="M58" s="18"/>
      <c r="N58" s="18"/>
      <c r="O58" s="18"/>
      <c r="P58" s="18"/>
    </row>
    <row r="59" spans="2:16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22" t="s">
        <v>32</v>
      </c>
      <c r="G59" s="23">
        <v>3.07</v>
      </c>
      <c r="H59" s="30" t="s">
        <v>114</v>
      </c>
      <c r="I59" s="23">
        <f t="shared" si="0"/>
        <v>3.07</v>
      </c>
      <c r="J59" s="5">
        <v>8</v>
      </c>
      <c r="K59" s="23">
        <f t="shared" si="1"/>
        <v>0.25</v>
      </c>
      <c r="L59" s="23">
        <f t="shared" si="2"/>
        <v>3.32</v>
      </c>
      <c r="M59" s="18"/>
      <c r="N59" s="18"/>
      <c r="O59" s="18"/>
      <c r="P59" s="18"/>
    </row>
    <row r="60" spans="2:16" s="1" customFormat="1" ht="19.7" customHeight="1" x14ac:dyDescent="0.2">
      <c r="B60" s="5">
        <v>11</v>
      </c>
      <c r="C60" s="6" t="s">
        <v>33</v>
      </c>
      <c r="D60" s="6" t="s">
        <v>34</v>
      </c>
      <c r="E60" s="7" t="s">
        <v>35</v>
      </c>
      <c r="F60" s="22" t="s">
        <v>32</v>
      </c>
      <c r="G60" s="23">
        <v>0.44</v>
      </c>
      <c r="H60" s="30" t="s">
        <v>114</v>
      </c>
      <c r="I60" s="23">
        <f t="shared" si="0"/>
        <v>0.44</v>
      </c>
      <c r="J60" s="5">
        <v>8</v>
      </c>
      <c r="K60" s="23">
        <f t="shared" si="1"/>
        <v>0.04</v>
      </c>
      <c r="L60" s="23">
        <f t="shared" si="2"/>
        <v>0.48</v>
      </c>
      <c r="M60" s="18"/>
      <c r="N60" s="18"/>
      <c r="O60" s="18"/>
      <c r="P60" s="18"/>
    </row>
    <row r="61" spans="2:16" s="1" customFormat="1" ht="19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22" t="s">
        <v>32</v>
      </c>
      <c r="G61" s="23">
        <v>3.51</v>
      </c>
      <c r="H61" s="30" t="s">
        <v>114</v>
      </c>
      <c r="I61" s="23">
        <f t="shared" si="0"/>
        <v>3.51</v>
      </c>
      <c r="J61" s="5">
        <v>8</v>
      </c>
      <c r="K61" s="23">
        <f t="shared" si="1"/>
        <v>0.28000000000000003</v>
      </c>
      <c r="L61" s="23">
        <f t="shared" si="2"/>
        <v>3.79</v>
      </c>
      <c r="M61" s="18"/>
      <c r="N61" s="18"/>
      <c r="O61" s="18"/>
      <c r="P61" s="18"/>
    </row>
    <row r="62" spans="2:16" s="1" customFormat="1" ht="28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22" t="s">
        <v>18</v>
      </c>
      <c r="G62" s="23">
        <v>8</v>
      </c>
      <c r="H62" s="30" t="s">
        <v>114</v>
      </c>
      <c r="I62" s="23">
        <f t="shared" si="0"/>
        <v>8</v>
      </c>
      <c r="J62" s="5">
        <v>8</v>
      </c>
      <c r="K62" s="23">
        <f t="shared" si="1"/>
        <v>0.64</v>
      </c>
      <c r="L62" s="23">
        <f t="shared" si="2"/>
        <v>8.64</v>
      </c>
      <c r="M62" s="18"/>
      <c r="N62" s="18"/>
      <c r="O62" s="18"/>
      <c r="P62" s="18"/>
    </row>
    <row r="63" spans="2:16" s="1" customFormat="1" ht="28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22" t="s">
        <v>18</v>
      </c>
      <c r="G63" s="23">
        <v>2</v>
      </c>
      <c r="H63" s="30" t="s">
        <v>114</v>
      </c>
      <c r="I63" s="23">
        <f t="shared" si="0"/>
        <v>2</v>
      </c>
      <c r="J63" s="5">
        <v>8</v>
      </c>
      <c r="K63" s="23">
        <f t="shared" si="1"/>
        <v>0.16</v>
      </c>
      <c r="L63" s="23">
        <f t="shared" si="2"/>
        <v>2.16</v>
      </c>
      <c r="M63" s="18"/>
      <c r="N63" s="18"/>
      <c r="O63" s="18"/>
      <c r="P63" s="18"/>
    </row>
    <row r="64" spans="2:16" s="1" customFormat="1" ht="28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22" t="s">
        <v>18</v>
      </c>
      <c r="G64" s="23">
        <v>1</v>
      </c>
      <c r="H64" s="30" t="s">
        <v>114</v>
      </c>
      <c r="I64" s="23">
        <f t="shared" si="0"/>
        <v>1</v>
      </c>
      <c r="J64" s="5">
        <v>8</v>
      </c>
      <c r="K64" s="23">
        <f t="shared" si="1"/>
        <v>0.08</v>
      </c>
      <c r="L64" s="23">
        <f t="shared" si="2"/>
        <v>1.08</v>
      </c>
      <c r="M64" s="18"/>
      <c r="N64" s="18"/>
      <c r="O64" s="18"/>
      <c r="P64" s="18"/>
    </row>
    <row r="65" spans="2:16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22" t="s">
        <v>18</v>
      </c>
      <c r="G65" s="23">
        <v>5.59</v>
      </c>
      <c r="H65" s="30" t="s">
        <v>114</v>
      </c>
      <c r="I65" s="23">
        <f t="shared" si="0"/>
        <v>5.59</v>
      </c>
      <c r="J65" s="5">
        <v>8</v>
      </c>
      <c r="K65" s="23">
        <f t="shared" si="1"/>
        <v>0.45</v>
      </c>
      <c r="L65" s="23">
        <f t="shared" si="2"/>
        <v>6.04</v>
      </c>
      <c r="M65" s="18"/>
      <c r="N65" s="18"/>
      <c r="O65" s="18"/>
      <c r="P65" s="18"/>
    </row>
    <row r="66" spans="2:16" s="1" customFormat="1" ht="28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22" t="s">
        <v>18</v>
      </c>
      <c r="G66" s="23">
        <v>0.87</v>
      </c>
      <c r="H66" s="30" t="s">
        <v>114</v>
      </c>
      <c r="I66" s="23">
        <f t="shared" si="0"/>
        <v>0.87</v>
      </c>
      <c r="J66" s="5">
        <v>8</v>
      </c>
      <c r="K66" s="23">
        <f t="shared" si="1"/>
        <v>7.0000000000000007E-2</v>
      </c>
      <c r="L66" s="23">
        <f t="shared" si="2"/>
        <v>0.94</v>
      </c>
      <c r="M66" s="18"/>
      <c r="N66" s="18"/>
      <c r="O66" s="18"/>
      <c r="P66" s="18"/>
    </row>
    <row r="67" spans="2:16" s="1" customFormat="1" ht="19.7" customHeight="1" x14ac:dyDescent="0.25">
      <c r="B67" s="5">
        <v>18</v>
      </c>
      <c r="C67" s="6" t="s">
        <v>54</v>
      </c>
      <c r="D67" s="6" t="s">
        <v>55</v>
      </c>
      <c r="E67" s="7" t="s">
        <v>56</v>
      </c>
      <c r="F67" s="22" t="s">
        <v>57</v>
      </c>
      <c r="G67" s="23">
        <v>48</v>
      </c>
      <c r="H67" s="30" t="s">
        <v>114</v>
      </c>
      <c r="I67" s="23">
        <f t="shared" si="0"/>
        <v>48</v>
      </c>
      <c r="J67" s="5">
        <v>23</v>
      </c>
      <c r="K67" s="23">
        <f t="shared" si="1"/>
        <v>11.04</v>
      </c>
      <c r="L67" s="23">
        <f t="shared" si="2"/>
        <v>59.04</v>
      </c>
      <c r="M67" s="18"/>
      <c r="N67" s="18"/>
      <c r="O67" s="18"/>
      <c r="P67" s="31"/>
    </row>
    <row r="68" spans="2:16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22" t="s">
        <v>61</v>
      </c>
      <c r="G68" s="23">
        <v>24</v>
      </c>
      <c r="H68" s="30" t="s">
        <v>114</v>
      </c>
      <c r="I68" s="23">
        <f t="shared" si="0"/>
        <v>24</v>
      </c>
      <c r="J68" s="5">
        <v>8</v>
      </c>
      <c r="K68" s="23">
        <f t="shared" si="1"/>
        <v>1.92</v>
      </c>
      <c r="L68" s="23">
        <f t="shared" si="2"/>
        <v>25.92</v>
      </c>
      <c r="M68" s="18"/>
      <c r="N68" s="18"/>
      <c r="O68" s="18"/>
      <c r="P68" s="18"/>
    </row>
    <row r="69" spans="2:16" s="1" customFormat="1" ht="19.7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22" t="s">
        <v>61</v>
      </c>
      <c r="G69" s="23">
        <v>8</v>
      </c>
      <c r="H69" s="30" t="s">
        <v>114</v>
      </c>
      <c r="I69" s="23">
        <f t="shared" si="0"/>
        <v>8</v>
      </c>
      <c r="J69" s="5">
        <v>8</v>
      </c>
      <c r="K69" s="23">
        <f t="shared" si="1"/>
        <v>0.64</v>
      </c>
      <c r="L69" s="23">
        <f t="shared" si="2"/>
        <v>8.64</v>
      </c>
      <c r="M69" s="18"/>
      <c r="N69" s="18"/>
      <c r="O69" s="18"/>
      <c r="P69" s="18"/>
    </row>
    <row r="70" spans="2:16" s="1" customFormat="1" ht="28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22" t="s">
        <v>61</v>
      </c>
      <c r="G70" s="23">
        <v>40</v>
      </c>
      <c r="H70" s="30" t="s">
        <v>114</v>
      </c>
      <c r="I70" s="23">
        <f t="shared" si="0"/>
        <v>40</v>
      </c>
      <c r="J70" s="5">
        <v>8</v>
      </c>
      <c r="K70" s="23">
        <f t="shared" si="1"/>
        <v>3.2</v>
      </c>
      <c r="L70" s="23">
        <f t="shared" si="2"/>
        <v>43.2</v>
      </c>
      <c r="M70" s="18"/>
      <c r="N70" s="18"/>
      <c r="O70" s="18"/>
      <c r="P70" s="18"/>
    </row>
    <row r="71" spans="2:16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22" t="s">
        <v>61</v>
      </c>
      <c r="G71" s="23">
        <v>180</v>
      </c>
      <c r="H71" s="30" t="s">
        <v>114</v>
      </c>
      <c r="I71" s="23">
        <f t="shared" si="0"/>
        <v>180</v>
      </c>
      <c r="J71" s="5">
        <v>8</v>
      </c>
      <c r="K71" s="23">
        <f t="shared" si="1"/>
        <v>14.4</v>
      </c>
      <c r="L71" s="23">
        <f t="shared" si="2"/>
        <v>194.4</v>
      </c>
      <c r="M71" s="18"/>
      <c r="N71" s="18"/>
      <c r="O71" s="18"/>
      <c r="P71" s="18"/>
    </row>
    <row r="72" spans="2:16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22" t="s">
        <v>18</v>
      </c>
      <c r="G72" s="23">
        <v>6.09</v>
      </c>
      <c r="H72" s="30" t="s">
        <v>114</v>
      </c>
      <c r="I72" s="23">
        <f t="shared" si="0"/>
        <v>6.09</v>
      </c>
      <c r="J72" s="5">
        <v>8</v>
      </c>
      <c r="K72" s="23">
        <f t="shared" si="1"/>
        <v>0.49</v>
      </c>
      <c r="L72" s="23">
        <f t="shared" si="2"/>
        <v>6.58</v>
      </c>
      <c r="M72" s="18"/>
      <c r="N72" s="18"/>
      <c r="O72" s="18"/>
      <c r="P72" s="18"/>
    </row>
    <row r="73" spans="2:16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22" t="s">
        <v>57</v>
      </c>
      <c r="G73" s="23">
        <v>282</v>
      </c>
      <c r="H73" s="30" t="s">
        <v>114</v>
      </c>
      <c r="I73" s="23">
        <f t="shared" si="0"/>
        <v>282</v>
      </c>
      <c r="J73" s="5">
        <v>8</v>
      </c>
      <c r="K73" s="23">
        <f t="shared" si="1"/>
        <v>22.56</v>
      </c>
      <c r="L73" s="23">
        <f t="shared" si="2"/>
        <v>304.56</v>
      </c>
      <c r="M73" s="18"/>
      <c r="N73" s="18"/>
      <c r="O73" s="18"/>
      <c r="P73" s="18"/>
    </row>
    <row r="74" spans="2:16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22" t="s">
        <v>57</v>
      </c>
      <c r="G74" s="23">
        <v>121</v>
      </c>
      <c r="H74" s="30" t="s">
        <v>114</v>
      </c>
      <c r="I74" s="23">
        <f t="shared" si="0"/>
        <v>121</v>
      </c>
      <c r="J74" s="5">
        <v>8</v>
      </c>
      <c r="K74" s="23">
        <f t="shared" si="1"/>
        <v>9.68</v>
      </c>
      <c r="L74" s="23">
        <f t="shared" si="2"/>
        <v>130.68</v>
      </c>
      <c r="M74" s="18"/>
      <c r="N74" s="18"/>
      <c r="O74" s="18"/>
      <c r="P74" s="18"/>
    </row>
    <row r="75" spans="2:16" s="1" customFormat="1" ht="55.9" customHeight="1" x14ac:dyDescent="0.2"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2:16" s="1" customFormat="1" ht="21.4" customHeight="1" x14ac:dyDescent="0.2">
      <c r="B76" s="15" t="s">
        <v>80</v>
      </c>
      <c r="C76" s="15"/>
      <c r="D76" s="15"/>
      <c r="E76" s="15"/>
      <c r="F76" s="32">
        <f>+I32+I37+I42+I47+I52+SUM(I55:I74)</f>
        <v>5546.03</v>
      </c>
      <c r="G76" s="32"/>
      <c r="H76" s="32"/>
      <c r="I76" s="32"/>
      <c r="J76" s="32"/>
      <c r="K76" s="32"/>
      <c r="L76" s="32"/>
      <c r="M76" s="18"/>
      <c r="N76" s="18"/>
      <c r="O76" s="18"/>
      <c r="P76" s="18"/>
    </row>
    <row r="77" spans="2:16" s="1" customFormat="1" ht="21.4" customHeight="1" x14ac:dyDescent="0.2">
      <c r="B77" s="15" t="s">
        <v>81</v>
      </c>
      <c r="C77" s="15"/>
      <c r="D77" s="15"/>
      <c r="E77" s="15"/>
      <c r="F77" s="24">
        <f>+SUM(L55:L74)+L52+L47+L42+L37+L32</f>
        <v>5996.9299999999994</v>
      </c>
      <c r="G77" s="24"/>
      <c r="H77" s="24"/>
      <c r="I77" s="24"/>
      <c r="J77" s="24"/>
      <c r="K77" s="24"/>
      <c r="L77" s="24"/>
      <c r="M77" s="18"/>
      <c r="N77" s="18"/>
      <c r="O77" s="18"/>
      <c r="P77" s="18"/>
    </row>
    <row r="78" spans="2:16" s="1" customFormat="1" ht="21.4" customHeight="1" x14ac:dyDescent="0.2">
      <c r="B78" s="15" t="s">
        <v>115</v>
      </c>
      <c r="C78" s="15"/>
      <c r="D78" s="15"/>
      <c r="E78" s="15" t="s">
        <v>115</v>
      </c>
      <c r="F78" s="24">
        <f>+SUM(K55:K74)+K52+K47+K42+K37+K32</f>
        <v>450.90000000000003</v>
      </c>
      <c r="G78" s="24"/>
      <c r="H78" s="24"/>
      <c r="I78" s="24"/>
      <c r="J78" s="24"/>
      <c r="K78" s="24"/>
      <c r="L78" s="24"/>
      <c r="M78" s="18"/>
      <c r="N78" s="18"/>
      <c r="O78" s="18"/>
      <c r="P78" s="18"/>
    </row>
    <row r="79" spans="2:16" s="1" customFormat="1" ht="21.4" customHeight="1" x14ac:dyDescent="0.2">
      <c r="B79" s="15" t="s">
        <v>116</v>
      </c>
      <c r="C79" s="15"/>
      <c r="D79" s="15"/>
      <c r="E79" s="15" t="s">
        <v>117</v>
      </c>
      <c r="F79" s="32">
        <f>+I32+I37+I42+I47+I52</f>
        <v>4728</v>
      </c>
      <c r="G79" s="32"/>
      <c r="H79" s="32"/>
      <c r="I79" s="32"/>
      <c r="J79" s="32"/>
      <c r="K79" s="32"/>
      <c r="L79" s="32"/>
      <c r="M79" s="18"/>
      <c r="N79" s="18"/>
      <c r="O79" s="18"/>
      <c r="P79" s="18"/>
    </row>
    <row r="80" spans="2:16" s="1" customFormat="1" ht="18" customHeight="1" x14ac:dyDescent="0.2">
      <c r="B80" s="15" t="s">
        <v>118</v>
      </c>
      <c r="C80" s="15"/>
      <c r="D80" s="15"/>
      <c r="E80" s="15"/>
      <c r="F80" s="32">
        <f>+SUM(I55:I74)</f>
        <v>818.03</v>
      </c>
      <c r="G80" s="32"/>
      <c r="H80" s="32"/>
      <c r="I80" s="32"/>
      <c r="J80" s="32"/>
      <c r="K80" s="32"/>
      <c r="L80" s="32"/>
      <c r="M80" s="18"/>
      <c r="N80" s="18"/>
      <c r="O80" s="18"/>
      <c r="P80" s="18"/>
    </row>
    <row r="81" spans="2:16" s="1" customFormat="1" ht="61.35" customHeight="1" x14ac:dyDescent="0.2">
      <c r="B81" s="9" t="s">
        <v>101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18"/>
      <c r="O81" s="18"/>
      <c r="P81" s="18"/>
    </row>
    <row r="82" spans="2:16" s="1" customFormat="1" ht="2.65" customHeight="1" x14ac:dyDescent="0.2"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2:16" s="1" customFormat="1" ht="89.1" customHeight="1" x14ac:dyDescent="0.2">
      <c r="B83" s="9" t="s">
        <v>102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18"/>
      <c r="O83" s="18"/>
      <c r="P83" s="18"/>
    </row>
    <row r="84" spans="2:16" s="1" customFormat="1" ht="5.25" customHeight="1" x14ac:dyDescent="0.2"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2:16" s="1" customFormat="1" ht="89.1" customHeight="1" x14ac:dyDescent="0.2">
      <c r="B85" s="9" t="s">
        <v>103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18"/>
      <c r="O85" s="18"/>
      <c r="P85" s="18"/>
    </row>
    <row r="86" spans="2:16" s="1" customFormat="1" ht="5.25" customHeight="1" x14ac:dyDescent="0.2"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2:16" s="1" customFormat="1" ht="37.9" customHeight="1" x14ac:dyDescent="0.2">
      <c r="B87" s="10" t="s">
        <v>82</v>
      </c>
      <c r="C87" s="10"/>
      <c r="D87" s="10"/>
      <c r="E87" s="10"/>
      <c r="F87" s="25" t="s">
        <v>83</v>
      </c>
      <c r="G87" s="25"/>
      <c r="H87" s="25"/>
      <c r="I87" s="25"/>
      <c r="J87" s="25"/>
      <c r="K87" s="25"/>
      <c r="L87" s="25"/>
      <c r="M87" s="18"/>
      <c r="N87" s="18"/>
      <c r="O87" s="18"/>
      <c r="P87" s="18"/>
    </row>
    <row r="88" spans="2:16" s="1" customFormat="1" ht="28.7" customHeight="1" x14ac:dyDescent="0.2">
      <c r="B88" s="11"/>
      <c r="C88" s="11"/>
      <c r="D88" s="11"/>
      <c r="E88" s="11"/>
      <c r="F88" s="26"/>
      <c r="G88" s="26"/>
      <c r="H88" s="26"/>
      <c r="I88" s="26"/>
      <c r="J88" s="26"/>
      <c r="K88" s="26"/>
      <c r="L88" s="26"/>
      <c r="M88" s="18"/>
      <c r="N88" s="18"/>
      <c r="O88" s="18"/>
      <c r="P88" s="18"/>
    </row>
    <row r="89" spans="2:16" s="1" customFormat="1" ht="28.7" customHeight="1" x14ac:dyDescent="0.2">
      <c r="B89" s="11"/>
      <c r="C89" s="11"/>
      <c r="D89" s="11"/>
      <c r="E89" s="11"/>
      <c r="F89" s="26"/>
      <c r="G89" s="26"/>
      <c r="H89" s="26"/>
      <c r="I89" s="26"/>
      <c r="J89" s="26"/>
      <c r="K89" s="26"/>
      <c r="L89" s="26"/>
      <c r="M89" s="18"/>
      <c r="N89" s="18"/>
      <c r="O89" s="18"/>
      <c r="P89" s="18"/>
    </row>
    <row r="90" spans="2:16" s="1" customFormat="1" ht="28.7" customHeight="1" x14ac:dyDescent="0.2">
      <c r="B90" s="11"/>
      <c r="C90" s="11"/>
      <c r="D90" s="11"/>
      <c r="E90" s="11"/>
      <c r="F90" s="26"/>
      <c r="G90" s="26"/>
      <c r="H90" s="26"/>
      <c r="I90" s="26"/>
      <c r="J90" s="26"/>
      <c r="K90" s="26"/>
      <c r="L90" s="26"/>
      <c r="M90" s="18"/>
      <c r="N90" s="18"/>
      <c r="O90" s="18"/>
      <c r="P90" s="18"/>
    </row>
    <row r="91" spans="2:16" s="1" customFormat="1" ht="28.7" customHeight="1" x14ac:dyDescent="0.2">
      <c r="B91" s="11"/>
      <c r="C91" s="11"/>
      <c r="D91" s="11"/>
      <c r="E91" s="11"/>
      <c r="F91" s="26"/>
      <c r="G91" s="26"/>
      <c r="H91" s="26"/>
      <c r="I91" s="26"/>
      <c r="J91" s="26"/>
      <c r="K91" s="26"/>
      <c r="L91" s="26"/>
      <c r="M91" s="18"/>
      <c r="N91" s="18"/>
      <c r="O91" s="18"/>
      <c r="P91" s="18"/>
    </row>
    <row r="92" spans="2:16" s="1" customFormat="1" ht="2.65" customHeight="1" x14ac:dyDescent="0.2"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2:16" s="1" customFormat="1" ht="158.44999999999999" customHeight="1" x14ac:dyDescent="0.2">
      <c r="B93" s="9" t="s">
        <v>104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18"/>
      <c r="O93" s="18"/>
      <c r="P93" s="18"/>
    </row>
    <row r="94" spans="2:16" s="1" customFormat="1" ht="2.65" customHeight="1" x14ac:dyDescent="0.2"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2:16" s="1" customFormat="1" ht="33.6" customHeight="1" x14ac:dyDescent="0.2">
      <c r="B95" s="12" t="s">
        <v>105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8"/>
      <c r="O95" s="18"/>
      <c r="P95" s="18"/>
    </row>
    <row r="96" spans="2:16" s="1" customFormat="1" ht="2.65" customHeight="1" x14ac:dyDescent="0.2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2:16" s="1" customFormat="1" ht="37.9" customHeight="1" x14ac:dyDescent="0.2">
      <c r="B97" s="10" t="s">
        <v>84</v>
      </c>
      <c r="C97" s="10"/>
      <c r="D97" s="10"/>
      <c r="E97" s="10"/>
      <c r="F97" s="27" t="s">
        <v>85</v>
      </c>
      <c r="G97" s="27"/>
      <c r="H97" s="27"/>
      <c r="I97" s="27"/>
      <c r="J97" s="27"/>
      <c r="K97" s="27"/>
      <c r="L97" s="27"/>
      <c r="M97" s="18"/>
      <c r="N97" s="18"/>
      <c r="O97" s="18"/>
      <c r="P97" s="18"/>
    </row>
    <row r="98" spans="2:16" s="1" customFormat="1" ht="28.7" customHeight="1" x14ac:dyDescent="0.2">
      <c r="B98" s="11"/>
      <c r="C98" s="11"/>
      <c r="D98" s="11"/>
      <c r="E98" s="11"/>
      <c r="F98" s="26"/>
      <c r="G98" s="26"/>
      <c r="H98" s="26"/>
      <c r="I98" s="26"/>
      <c r="J98" s="26"/>
      <c r="K98" s="26"/>
      <c r="L98" s="26"/>
      <c r="M98" s="18"/>
      <c r="N98" s="18"/>
      <c r="O98" s="18"/>
      <c r="P98" s="18"/>
    </row>
    <row r="99" spans="2:16" s="1" customFormat="1" ht="28.7" customHeight="1" x14ac:dyDescent="0.2">
      <c r="B99" s="11"/>
      <c r="C99" s="11"/>
      <c r="D99" s="11"/>
      <c r="E99" s="11"/>
      <c r="F99" s="26"/>
      <c r="G99" s="26"/>
      <c r="H99" s="26"/>
      <c r="I99" s="26"/>
      <c r="J99" s="26"/>
      <c r="K99" s="26"/>
      <c r="L99" s="26"/>
      <c r="M99" s="18"/>
      <c r="N99" s="18"/>
      <c r="O99" s="18"/>
      <c r="P99" s="18"/>
    </row>
    <row r="100" spans="2:16" s="1" customFormat="1" ht="28.7" customHeight="1" x14ac:dyDescent="0.2">
      <c r="B100" s="11"/>
      <c r="C100" s="11"/>
      <c r="D100" s="11"/>
      <c r="E100" s="11"/>
      <c r="F100" s="26"/>
      <c r="G100" s="26"/>
      <c r="H100" s="26"/>
      <c r="I100" s="26"/>
      <c r="J100" s="26"/>
      <c r="K100" s="26"/>
      <c r="L100" s="26"/>
      <c r="M100" s="18"/>
      <c r="N100" s="18"/>
      <c r="O100" s="18"/>
      <c r="P100" s="18"/>
    </row>
    <row r="101" spans="2:16" s="1" customFormat="1" ht="28.7" customHeight="1" x14ac:dyDescent="0.2">
      <c r="B101" s="11"/>
      <c r="C101" s="11"/>
      <c r="D101" s="11"/>
      <c r="E101" s="11"/>
      <c r="F101" s="26"/>
      <c r="G101" s="26"/>
      <c r="H101" s="26"/>
      <c r="I101" s="26"/>
      <c r="J101" s="26"/>
      <c r="K101" s="26"/>
      <c r="L101" s="26"/>
      <c r="M101" s="18"/>
      <c r="N101" s="18"/>
      <c r="O101" s="18"/>
      <c r="P101" s="18"/>
    </row>
    <row r="102" spans="2:16" s="1" customFormat="1" ht="2.65" customHeight="1" x14ac:dyDescent="0.2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2:16" s="1" customFormat="1" ht="130.69999999999999" customHeight="1" x14ac:dyDescent="0.2">
      <c r="B103" s="9" t="s">
        <v>106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18"/>
      <c r="O103" s="18"/>
      <c r="P103" s="18"/>
    </row>
    <row r="104" spans="2:16" s="1" customFormat="1" ht="2.65" customHeight="1" x14ac:dyDescent="0.2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2:16" s="1" customFormat="1" ht="47.45" customHeight="1" x14ac:dyDescent="0.2">
      <c r="B105" s="9" t="s">
        <v>107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18"/>
      <c r="O105" s="18"/>
      <c r="P105" s="18"/>
    </row>
    <row r="106" spans="2:16" s="1" customFormat="1" ht="2.65" customHeight="1" x14ac:dyDescent="0.2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2:16" s="1" customFormat="1" ht="47.45" customHeight="1" x14ac:dyDescent="0.2">
      <c r="B107" s="9" t="s">
        <v>108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18"/>
      <c r="O107" s="18"/>
      <c r="P107" s="18"/>
    </row>
    <row r="108" spans="2:16" s="1" customFormat="1" ht="2.65" customHeight="1" x14ac:dyDescent="0.2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2:16" s="1" customFormat="1" ht="33.6" customHeight="1" x14ac:dyDescent="0.2">
      <c r="B109" s="9" t="s">
        <v>109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18"/>
      <c r="O109" s="18"/>
      <c r="P109" s="18"/>
    </row>
    <row r="110" spans="2:16" s="1" customFormat="1" ht="2.65" customHeight="1" x14ac:dyDescent="0.2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2:16" s="1" customFormat="1" ht="116.85" customHeight="1" x14ac:dyDescent="0.2">
      <c r="B111" s="9" t="s">
        <v>110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18"/>
      <c r="O111" s="18"/>
      <c r="P111" s="18"/>
    </row>
    <row r="112" spans="2:16" s="1" customFormat="1" ht="2.65" customHeight="1" x14ac:dyDescent="0.2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2:16" s="1" customFormat="1" ht="75.2" customHeight="1" x14ac:dyDescent="0.2">
      <c r="B113" s="9" t="s">
        <v>111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18"/>
      <c r="O113" s="18"/>
      <c r="P113" s="18"/>
    </row>
    <row r="114" spans="2:16" s="1" customFormat="1" ht="86.85" customHeight="1" x14ac:dyDescent="0.2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2:16" s="1" customFormat="1" ht="17.649999999999999" customHeight="1" x14ac:dyDescent="0.2">
      <c r="F115" s="18"/>
      <c r="G115" s="18"/>
      <c r="H115" s="18"/>
      <c r="I115" s="28" t="s">
        <v>112</v>
      </c>
      <c r="J115" s="28"/>
      <c r="K115" s="18"/>
      <c r="L115" s="18"/>
      <c r="M115" s="18"/>
      <c r="N115" s="18"/>
      <c r="O115" s="18"/>
      <c r="P115" s="18"/>
    </row>
    <row r="116" spans="2:16" s="1" customFormat="1" ht="145.15" customHeight="1" x14ac:dyDescent="0.2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2:16" s="1" customFormat="1" ht="81.599999999999994" customHeight="1" x14ac:dyDescent="0.2">
      <c r="B117" s="13" t="s">
        <v>113</v>
      </c>
      <c r="C117" s="13"/>
      <c r="D117" s="13"/>
      <c r="E117" s="13"/>
      <c r="F117" s="13"/>
      <c r="G117" s="13"/>
      <c r="H117" s="13"/>
      <c r="I117" s="13"/>
      <c r="J117" s="13"/>
      <c r="K117" s="18"/>
      <c r="L117" s="18"/>
      <c r="M117" s="18"/>
      <c r="N117" s="18"/>
      <c r="O117" s="18"/>
      <c r="P117" s="18"/>
    </row>
  </sheetData>
  <mergeCells count="61">
    <mergeCell ref="F76:L76"/>
    <mergeCell ref="B78:E78"/>
    <mergeCell ref="B79:E79"/>
    <mergeCell ref="F79:L79"/>
    <mergeCell ref="B80:E80"/>
    <mergeCell ref="F80:L80"/>
    <mergeCell ref="I115:J115"/>
    <mergeCell ref="I2:N2"/>
    <mergeCell ref="B101:E101"/>
    <mergeCell ref="E14:G14"/>
    <mergeCell ref="F77:L77"/>
    <mergeCell ref="F78:L78"/>
    <mergeCell ref="F87:L87"/>
    <mergeCell ref="F88:L88"/>
    <mergeCell ref="F89:L89"/>
    <mergeCell ref="F90:L90"/>
    <mergeCell ref="F91:L91"/>
    <mergeCell ref="F97:L97"/>
    <mergeCell ref="F98:L98"/>
    <mergeCell ref="F99:L99"/>
    <mergeCell ref="F100:L100"/>
    <mergeCell ref="F101:L101"/>
    <mergeCell ref="B4:D4"/>
    <mergeCell ref="B44:K44"/>
    <mergeCell ref="B49:K49"/>
    <mergeCell ref="B6:D6"/>
    <mergeCell ref="B76:E76"/>
    <mergeCell ref="B8:D8"/>
    <mergeCell ref="G11:M12"/>
    <mergeCell ref="B111:M111"/>
    <mergeCell ref="B113:M113"/>
    <mergeCell ref="B117:J117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B77:E77"/>
    <mergeCell ref="B81:M81"/>
    <mergeCell ref="B83:M83"/>
    <mergeCell ref="B85:M85"/>
    <mergeCell ref="B10:D11"/>
    <mergeCell ref="B103:M103"/>
    <mergeCell ref="B105:M105"/>
    <mergeCell ref="B107:M107"/>
    <mergeCell ref="B109:M109"/>
    <mergeCell ref="B87:E87"/>
    <mergeCell ref="B88:E88"/>
    <mergeCell ref="B89:E89"/>
    <mergeCell ref="B90:E90"/>
    <mergeCell ref="B91:E91"/>
    <mergeCell ref="B93:M93"/>
    <mergeCell ref="B95:M95"/>
    <mergeCell ref="B97:E97"/>
    <mergeCell ref="B98:E98"/>
    <mergeCell ref="B99:E99"/>
    <mergeCell ref="B100:E100"/>
  </mergeCells>
  <phoneticPr fontId="11" type="noConversion"/>
  <pageMargins left="0.7" right="0.7" top="0.75" bottom="0.75" header="0.3" footer="0.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N.Ciechanów Piotr Sarnowski</cp:lastModifiedBy>
  <dcterms:created xsi:type="dcterms:W3CDTF">2024-10-18T07:10:03Z</dcterms:created>
  <dcterms:modified xsi:type="dcterms:W3CDTF">2024-11-25T09:47:27Z</dcterms:modified>
</cp:coreProperties>
</file>