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\\192.168.2.102\4\GMINA SOMONINO\postepowanie 2024 - 2027\"/>
    </mc:Choice>
  </mc:AlternateContent>
  <xr:revisionPtr revIDLastSave="0" documentId="13_ncr:1_{317D1D00-87A5-45E8-B089-733A915966CB}" xr6:coauthVersionLast="47" xr6:coauthVersionMax="47" xr10:uidLastSave="{00000000-0000-0000-0000-000000000000}"/>
  <bookViews>
    <workbookView xWindow="-23136" yWindow="-96" windowWidth="23232" windowHeight="12552" tabRatio="497" xr2:uid="{00000000-000D-0000-FFFF-FFFF00000000}"/>
  </bookViews>
  <sheets>
    <sheet name="tab. nr 1 - budynki" sheetId="1" r:id="rId1"/>
    <sheet name="tab. nr 2 - środki trwałe" sheetId="4" r:id="rId2"/>
    <sheet name="tab. nr 3 - elektronika" sheetId="2" r:id="rId3"/>
    <sheet name="tab. nr 4 - pojazdy" sheetId="5" r:id="rId4"/>
    <sheet name="tab. nr 5 - szkodowość" sheetId="6" r:id="rId5"/>
  </sheets>
  <definedNames>
    <definedName name="_xlnm.Print_Area" localSheetId="0">'tab. nr 1 - budynki'!$A$1:$H$120</definedName>
    <definedName name="_xlnm.Print_Area" localSheetId="1">'tab. nr 2 - środki trwałe'!$A$1:$E$30</definedName>
    <definedName name="_xlnm.Print_Area" localSheetId="2">'tab. nr 3 - elektronika'!$A$1:$E$304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2" i="1" l="1"/>
  <c r="E93" i="1"/>
  <c r="E89" i="1"/>
  <c r="E77" i="1"/>
  <c r="E72" i="1"/>
  <c r="E59" i="1"/>
  <c r="E55" i="1"/>
  <c r="D303" i="2" l="1"/>
  <c r="D289" i="2"/>
  <c r="D277" i="2"/>
  <c r="D265" i="2"/>
  <c r="D249" i="2"/>
  <c r="D240" i="2"/>
  <c r="D231" i="2"/>
  <c r="D217" i="2"/>
  <c r="D193" i="2"/>
  <c r="D177" i="2"/>
  <c r="D155" i="2"/>
  <c r="D137" i="2"/>
  <c r="D131" i="2"/>
  <c r="D114" i="2"/>
  <c r="D88" i="2"/>
  <c r="D81" i="2"/>
  <c r="D62" i="2"/>
  <c r="D56" i="2"/>
  <c r="D50" i="2"/>
  <c r="I60" i="6"/>
  <c r="H60" i="6"/>
  <c r="H58" i="6"/>
  <c r="H50" i="6"/>
  <c r="H31" i="6"/>
  <c r="H12" i="6"/>
  <c r="I58" i="6"/>
  <c r="D269" i="2" l="1"/>
  <c r="D181" i="2"/>
  <c r="D220" i="2" l="1"/>
  <c r="E108" i="1" l="1"/>
  <c r="D67" i="1"/>
  <c r="D282" i="2"/>
  <c r="D27" i="4"/>
  <c r="D184" i="2"/>
  <c r="D115" i="1"/>
  <c r="D292" i="2"/>
  <c r="D295" i="2"/>
  <c r="D105" i="1" l="1"/>
  <c r="D298" i="2"/>
  <c r="D226" i="2" l="1"/>
  <c r="C27" i="4"/>
  <c r="D62" i="1"/>
  <c r="D223" i="2" l="1"/>
  <c r="D19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Magda</author>
  </authors>
  <commentList>
    <comment ref="E41" authorId="0" shapeId="0" xr:uid="{B7E6BD0D-CCAD-4425-9541-B349A9F74B0E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stary numer GKA P392</t>
        </r>
      </text>
    </comment>
    <comment ref="E57" authorId="1" shapeId="0" xr:uid="{89194089-DFA8-4F67-862C-E332BAFB233E}">
      <text>
        <r>
          <rPr>
            <b/>
            <sz val="9"/>
            <color indexed="81"/>
            <rFont val="Tahoma"/>
            <family val="2"/>
            <charset val="238"/>
          </rPr>
          <t>Magda:</t>
        </r>
        <r>
          <rPr>
            <sz val="9"/>
            <color indexed="81"/>
            <rFont val="Tahoma"/>
            <family val="2"/>
            <charset val="238"/>
          </rPr>
          <t xml:space="preserve">
WOT28886</t>
        </r>
      </text>
    </comment>
  </commentList>
</comments>
</file>

<file path=xl/sharedStrings.xml><?xml version="1.0" encoding="utf-8"?>
<sst xmlns="http://schemas.openxmlformats.org/spreadsheetml/2006/main" count="1224" uniqueCount="855">
  <si>
    <t>lp.</t>
  </si>
  <si>
    <t>nazwa budynku / budowli</t>
  </si>
  <si>
    <t>rok budowy</t>
  </si>
  <si>
    <t xml:space="preserve">wartość początkowa (księgowa brutto)             </t>
  </si>
  <si>
    <t>powierzchnia użytkowa budynku</t>
  </si>
  <si>
    <t>lokalizacja (adres)</t>
  </si>
  <si>
    <t>1.</t>
  </si>
  <si>
    <t>Urząd Gminy</t>
  </si>
  <si>
    <t xml:space="preserve">Budynek Urzędu Gminy </t>
  </si>
  <si>
    <t>1967, 2002</t>
  </si>
  <si>
    <t>409,26 m2</t>
  </si>
  <si>
    <t>gaśnice szt. 11, monitoring, dozór agencji ochrony całodobowy, kraty w oknach na parterze</t>
  </si>
  <si>
    <t xml:space="preserve">ul. Ceynowy 21, 83-314 Somonino </t>
  </si>
  <si>
    <t xml:space="preserve">Budynek OSP Somonino </t>
  </si>
  <si>
    <t>667 m2</t>
  </si>
  <si>
    <t>ul. Ceynowy 1, 83-314 Somonino</t>
  </si>
  <si>
    <t>Budynek OSP Goręczyno</t>
  </si>
  <si>
    <t>395,1 m2</t>
  </si>
  <si>
    <t>gaśnice szt. 3, monitoring przy placu OSP, hydrant</t>
  </si>
  <si>
    <t>ul. Kasztelańska 63A, 83-311 Goręczyno</t>
  </si>
  <si>
    <t>Budynek OSP Hopowo</t>
  </si>
  <si>
    <t>293 m2</t>
  </si>
  <si>
    <t>gaśnice szt. 7, hydrant</t>
  </si>
  <si>
    <t xml:space="preserve">Hopowo, 83-312 Hopowo </t>
  </si>
  <si>
    <t>Budynek OSP Egiertowo</t>
  </si>
  <si>
    <t>gaśnice szt. 3, hydrant</t>
  </si>
  <si>
    <t>Budynek OSP Kamela</t>
  </si>
  <si>
    <t>119 m2</t>
  </si>
  <si>
    <t>gasnice  szt. 2</t>
  </si>
  <si>
    <t xml:space="preserve">Budynek OSP Ostrzyce </t>
  </si>
  <si>
    <t>289,25 m2</t>
  </si>
  <si>
    <t xml:space="preserve">Ostrzyce ul. Kasztelańska 25, 83-311 Goręczyno </t>
  </si>
  <si>
    <t>Garaż blaszany OSP Ostrzyce</t>
  </si>
  <si>
    <t>Budynek mieszkalny w Egiertowie</t>
  </si>
  <si>
    <t>112 m2</t>
  </si>
  <si>
    <t>wart.odtworz.</t>
  </si>
  <si>
    <t xml:space="preserve">Egiertowo 1, 83-312 Hopowo </t>
  </si>
  <si>
    <t xml:space="preserve">Budynek mieszkalny w Egiertowie </t>
  </si>
  <si>
    <t>126 m2</t>
  </si>
  <si>
    <t>250 m2</t>
  </si>
  <si>
    <t>gaśnica szt. 1</t>
  </si>
  <si>
    <t>Starkowa Huta, 83-315 Szymbark</t>
  </si>
  <si>
    <t>Budynek gospodarczy Starkowa Huta</t>
  </si>
  <si>
    <t xml:space="preserve">Piotrowo, 83-315 Szymbark </t>
  </si>
  <si>
    <t>Budynek gospodarczy w Piotrowie</t>
  </si>
  <si>
    <t xml:space="preserve">Budynek mieszkalny w Połęczynie </t>
  </si>
  <si>
    <t>83 m2</t>
  </si>
  <si>
    <t xml:space="preserve">Połęczyno 30, 83-312 Hopowo </t>
  </si>
  <si>
    <t xml:space="preserve">Budynek mieszkalny w Goręczynie </t>
  </si>
  <si>
    <t>123 m2</t>
  </si>
  <si>
    <t xml:space="preserve">ul. Szkolna 7, 83-11 Goręczyno </t>
  </si>
  <si>
    <t xml:space="preserve">Punkt Informacji Turystycznej w Ostrzycach </t>
  </si>
  <si>
    <t>240 m2</t>
  </si>
  <si>
    <t xml:space="preserve">Ostrzyce ul. Droga Kaszubska, 83-311 Goręczyno </t>
  </si>
  <si>
    <t>Molo w Ostrzycach</t>
  </si>
  <si>
    <t>Ostrzyce</t>
  </si>
  <si>
    <t xml:space="preserve">Budynek CIS Ostrzyce </t>
  </si>
  <si>
    <t>192 m2</t>
  </si>
  <si>
    <t xml:space="preserve">gaśnice, alarm </t>
  </si>
  <si>
    <t xml:space="preserve"> Ostrzyce ul. Droga Kaszubska 8, 83-311 Goręczyno</t>
  </si>
  <si>
    <t>24,48 m2</t>
  </si>
  <si>
    <t>ul. Osiedlowa 17, 83-314 Somonino</t>
  </si>
  <si>
    <t>177,6m2</t>
  </si>
  <si>
    <t>Sławki 1, 83-314 Somonino</t>
  </si>
  <si>
    <t>200,1m2</t>
  </si>
  <si>
    <t>30,6 m2</t>
  </si>
  <si>
    <t xml:space="preserve">81,6 m2 </t>
  </si>
  <si>
    <t>Boisko do piłki nożnej i lekkoatletyki w Somoninie</t>
  </si>
  <si>
    <t>Budynek OSP Kaplica wraz ze świetlicą</t>
  </si>
  <si>
    <t>233,19 m2</t>
  </si>
  <si>
    <t xml:space="preserve">Kaplica, 83-312 Hopowo </t>
  </si>
  <si>
    <t>Zespół boisk Orlik do piłki nożnej i wielofunkcyjne w Somoninie</t>
  </si>
  <si>
    <t>Goręczyno</t>
  </si>
  <si>
    <t>Somonino</t>
  </si>
  <si>
    <t>Kamela</t>
  </si>
  <si>
    <t>Borcz</t>
  </si>
  <si>
    <t>Połęczyno</t>
  </si>
  <si>
    <t>Sławki</t>
  </si>
  <si>
    <t>Garaż blaszany z posadzką na boisko w Kameli</t>
  </si>
  <si>
    <t>Łącznie</t>
  </si>
  <si>
    <t>5.</t>
  </si>
  <si>
    <t>Budynek szkolny (budynek dolny)</t>
  </si>
  <si>
    <t>396,30 m2</t>
  </si>
  <si>
    <t>gaśnice szt. 3, dozór agencji ochrony całodobowy</t>
  </si>
  <si>
    <t>Budynek szkony (pawilon górny)</t>
  </si>
  <si>
    <t xml:space="preserve">Budynek szkolny (dwa budynki) </t>
  </si>
  <si>
    <t>1964 moderniz. 2014</t>
  </si>
  <si>
    <t>484 m2</t>
  </si>
  <si>
    <t>gaśnice szt. 2</t>
  </si>
  <si>
    <t>8.</t>
  </si>
  <si>
    <t>1965,1964,1959, modernizacja 2014</t>
  </si>
  <si>
    <t xml:space="preserve">1150 m2 </t>
  </si>
  <si>
    <t xml:space="preserve">monitoring, kraty, gaśnice (1 szt.w stołówce), dozór agencji ochrony </t>
  </si>
  <si>
    <t xml:space="preserve">ul. Wolności 42, 83-314 Somonino </t>
  </si>
  <si>
    <t>2002, modernizacja 2014</t>
  </si>
  <si>
    <t>8472 m2</t>
  </si>
  <si>
    <t xml:space="preserve">monitoring, gaśnice szt. 12 (szkoła i stołówka), dozór agencji ochrony całodobowy </t>
  </si>
  <si>
    <t>9.</t>
  </si>
  <si>
    <t>338 m2</t>
  </si>
  <si>
    <t xml:space="preserve">ul. Kasztelańska 46, 83-311 Goręczyno  </t>
  </si>
  <si>
    <t>Budynek gospodarczy przy Przedszkolu w Goręczynie</t>
  </si>
  <si>
    <t>10.</t>
  </si>
  <si>
    <t>Budynek szkolny w Goręczynie zw. pow. 2013</t>
  </si>
  <si>
    <t>1967, 2013</t>
  </si>
  <si>
    <t>ul. Szkolna 7, 83-311 Goręczyno</t>
  </si>
  <si>
    <t xml:space="preserve">Hala Sportowa w Goręczynie </t>
  </si>
  <si>
    <t>858 m2</t>
  </si>
  <si>
    <t>gaśnice</t>
  </si>
  <si>
    <t xml:space="preserve">Budynek zaplecza socjalnego w Goręczynie </t>
  </si>
  <si>
    <t>218 m2</t>
  </si>
  <si>
    <t xml:space="preserve">ul. Do stadionu, 83-311 Goręczyno </t>
  </si>
  <si>
    <t>Garaż blaszany z posadzką na boisko w Goręczynie</t>
  </si>
  <si>
    <t>83-311 Goręczyno, ul. Do Stadionu</t>
  </si>
  <si>
    <t>Gminny Ośrodek Pomocy Społecznej</t>
  </si>
  <si>
    <t>Środowiskowy Dom Samopomocy w Rybakach</t>
  </si>
  <si>
    <t>Budynek ŚDS Rybaki</t>
  </si>
  <si>
    <t>139 m2</t>
  </si>
  <si>
    <t xml:space="preserve">gaśnice szt.5, alarm </t>
  </si>
  <si>
    <t>Wykaz sprzętu elektronicznego stacjonarnego</t>
  </si>
  <si>
    <t>lp</t>
  </si>
  <si>
    <t>nazwa środka trwałego</t>
  </si>
  <si>
    <t>rok produkcji</t>
  </si>
  <si>
    <t>wartość (początkowa)</t>
  </si>
  <si>
    <t>1. Urząd Gminy</t>
  </si>
  <si>
    <t xml:space="preserve"> </t>
  </si>
  <si>
    <t>Wykaz sprzętu elektronicznego przenośnego</t>
  </si>
  <si>
    <t xml:space="preserve">Łącznie </t>
  </si>
  <si>
    <t>Lp.</t>
  </si>
  <si>
    <t>Nazwa jednostki</t>
  </si>
  <si>
    <t>urządzenia, maszyny i wyposażenie</t>
  </si>
  <si>
    <t>zbiory biblioteczne</t>
  </si>
  <si>
    <t>6.</t>
  </si>
  <si>
    <t xml:space="preserve">Hala Sportowa w Egiertowie - część dydaktyczna </t>
  </si>
  <si>
    <t xml:space="preserve">Egiertowo </t>
  </si>
  <si>
    <t xml:space="preserve">Budynek wielofunkcyjny w oczyszczlni ścieków w Sławkach  </t>
  </si>
  <si>
    <t xml:space="preserve">Budynek operacyjny oczyszczlalni ścieków - modernizowany w Sławkach </t>
  </si>
  <si>
    <t xml:space="preserve">Budynek administracyjno-socjalny ,,BAS" w Sławkach </t>
  </si>
  <si>
    <t xml:space="preserve">Budynek sanitarno-szatniowy 4 segmentowy, drewniany ORLIK w Somoninie  </t>
  </si>
  <si>
    <t xml:space="preserve">Park rekreacyjno-naukowy w Goręczynie </t>
  </si>
  <si>
    <t xml:space="preserve">2011, 2013 </t>
  </si>
  <si>
    <t xml:space="preserve">Świetlica wiejska w Piotrowie </t>
  </si>
  <si>
    <t>1990,2014,2015</t>
  </si>
  <si>
    <t>1124,21 m2</t>
  </si>
  <si>
    <t xml:space="preserve">monitoring, gaśnice , alarm, dozór agencji ochrony - całodobowy  </t>
  </si>
  <si>
    <t xml:space="preserve">Budynek szkolny w Egiertowie po termomodernizacji z halą sportową cz. dydaktyczną i łącznikiem </t>
  </si>
  <si>
    <t xml:space="preserve">717,10 m2 </t>
  </si>
  <si>
    <t xml:space="preserve">Hala sportowa w Egiertowie - część sportowa  </t>
  </si>
  <si>
    <t>brak</t>
  </si>
  <si>
    <t>8. Gminne Przedszkole w Goręczynie</t>
  </si>
  <si>
    <t>11. Środowiskowy Dom Samopomocy w Rybakach</t>
  </si>
  <si>
    <t>14. Gminna Biblioteka Publiczna</t>
  </si>
  <si>
    <t>10. Środowiskowy Dom Samopomocy w Rybakach</t>
  </si>
  <si>
    <t xml:space="preserve">zabezpieczenia                                       (znane zabiezpieczenia p-poż i przeciw kradzieżowe)                                     </t>
  </si>
  <si>
    <t xml:space="preserve">Park rekreacyjno-wypoczynkowy w Połęczynie nad jeziorem Połęczyńskim </t>
  </si>
  <si>
    <t>Promenada w Ostrzycach nad jeziorem Ostrzyckim</t>
  </si>
  <si>
    <t>1997,2010,2015</t>
  </si>
  <si>
    <t>1906,2011, 2014</t>
  </si>
  <si>
    <t xml:space="preserve">Komputer Lenovo </t>
  </si>
  <si>
    <t xml:space="preserve">Urządzenie wielofunkcyjne Brother </t>
  </si>
  <si>
    <t>Hala sportowa w Borczu</t>
  </si>
  <si>
    <t>1062,21 m2</t>
  </si>
  <si>
    <t xml:space="preserve">Wiata agregatu prądotwórczego  na terenie oczyszczalni w Sławkach </t>
  </si>
  <si>
    <t>Szkoła Podstawowa im. Św. Franciszka z Asyżu w Egiertowie</t>
  </si>
  <si>
    <t>Szkoła Podstawowa im. Kardynała Stefana Wyszyńskiego w Somoninie</t>
  </si>
  <si>
    <t>6. Szkoła Podstawowa im. Św. Franciszka z Asyżu w Egiertowie</t>
  </si>
  <si>
    <t>9. Szkoła Podstawowa im. Ziemi Kaszubskiej w Goręczynie</t>
  </si>
  <si>
    <t>6. Szkoła Podstawowa  im. Św. Franciszka z Asyżu w Egiertowie</t>
  </si>
  <si>
    <t xml:space="preserve">7. Szkoła Podstawowa im. Kardynała Stefana Wyszyńskiego w Somoninie </t>
  </si>
  <si>
    <t>Boisko sportowe trawiaste z systemem nawadniania w Goęczynie</t>
  </si>
  <si>
    <t>Kompleks sportowo-rekreacyjny przy SP w Goręczyno</t>
  </si>
  <si>
    <t xml:space="preserve">Wiata garażowa ,,BG" na terenie oczyszczalni w Sławkach </t>
  </si>
  <si>
    <t>Liczba pracowników: 6</t>
  </si>
  <si>
    <t>Komputer do sekretariatu z windows 10</t>
  </si>
  <si>
    <t xml:space="preserve">Laptop Asus </t>
  </si>
  <si>
    <t>Szkoła Podstawowa im. Św. Franciszka z Asyżu w Egiertowie - rowery 24szt</t>
  </si>
  <si>
    <t>Tabela nr 1</t>
  </si>
  <si>
    <t>Tabela nr 2</t>
  </si>
  <si>
    <t>Tabela nr 3</t>
  </si>
  <si>
    <t>wart.odtworz., termomodernizacja 2017 - 126 323,45 zł</t>
  </si>
  <si>
    <t>wart.odtworz., termomodernizacja 2017 - 86 107,14 zł</t>
  </si>
  <si>
    <t>wart.odtworz., termomodernizacja 2017 - 143 032,35 zł</t>
  </si>
  <si>
    <t xml:space="preserve">gaśnice szt. 7, hydrant, termomodernizacja 2017 - 265 052,36 zł </t>
  </si>
  <si>
    <t xml:space="preserve">gaśnice szt. 8, monitoring przy placu OSP, hydrant,  termomodernizacja 2017 - 408 569,58 zł </t>
  </si>
  <si>
    <t xml:space="preserve"> gaśnice 2 szt. , zwiększenie wartości w 2015r. O 34 993,50 zł, termomodernizacja w 2017 - 311 465,44 zł</t>
  </si>
  <si>
    <t>13. Samodzielny Publiczny Zakład Opieki Zdrowotnej w Somoninie</t>
  </si>
  <si>
    <t xml:space="preserve">zw. wartości </t>
  </si>
  <si>
    <t>Przystań kajakowa w Goręczynie</t>
  </si>
  <si>
    <t>Przystań kajakowa w Somoninie</t>
  </si>
  <si>
    <t xml:space="preserve">Drukarka HP M 402 </t>
  </si>
  <si>
    <t>Drukarka laserowa HP 400</t>
  </si>
  <si>
    <t xml:space="preserve">Drukarka Brother 1 szt. </t>
  </si>
  <si>
    <t xml:space="preserve">Aparat cyfrowy Canon </t>
  </si>
  <si>
    <t>nauka zdalna</t>
  </si>
  <si>
    <t>Laptop Acer TMP215-52 NX.VLNEP.007 z oprogramowaniem OfficeStd 2019 SNGL OlP NL Acdmc 24szt</t>
  </si>
  <si>
    <t>Komputer Lenovo z opr. Office</t>
  </si>
  <si>
    <t xml:space="preserve">Drukarka HP Laser Jet Pro </t>
  </si>
  <si>
    <t>Monitor Samsung jako tablica inf. dla klientów</t>
  </si>
  <si>
    <t>Komputer stacjonarny Intel</t>
  </si>
  <si>
    <t xml:space="preserve">Komputer do sali j. ang. </t>
  </si>
  <si>
    <t>Monitor Samsung  65 '</t>
  </si>
  <si>
    <t>Urządzenie wielofunkcyjne HP Color M 28</t>
  </si>
  <si>
    <t xml:space="preserve">Serwer plików synology </t>
  </si>
  <si>
    <t xml:space="preserve">Notebook Lenovo z opr. Office </t>
  </si>
  <si>
    <t>5. Szkoła Podstawowa im. Kawalerów Orderu Uśmiechu w Borczu</t>
  </si>
  <si>
    <t xml:space="preserve">Notebook Lenovo </t>
  </si>
  <si>
    <t>Notebok Lenovo</t>
  </si>
  <si>
    <t xml:space="preserve">Laptop HP 15,6 dla dyrektora </t>
  </si>
  <si>
    <t xml:space="preserve">Laptop Dell Vostro 15,6 </t>
  </si>
  <si>
    <t xml:space="preserve">Kolumna do nagłośnienia przenośna Ibiza </t>
  </si>
  <si>
    <t xml:space="preserve">Notebook Dell Vostro </t>
  </si>
  <si>
    <t xml:space="preserve">Notebbok Dell Vostro </t>
  </si>
  <si>
    <t>Szkoła Podstawowa  im. Kawalerów Orderu Uśmiechu w Borczu</t>
  </si>
  <si>
    <t xml:space="preserve">Szkoła Podstawowa im. Kawalerów Orderu Uśmiechu w Borczu </t>
  </si>
  <si>
    <t>5. Szkoła Podstawowa  im. Kawalerów Orderu Uśmiechu w Borczu</t>
  </si>
  <si>
    <t xml:space="preserve">Śmietnik -pomieszczenie  gospodarcze przy  kotłowni gazowej UG w Somoninie  </t>
  </si>
  <si>
    <t>ul. Ceynowy 21, 83-314 Somonino</t>
  </si>
  <si>
    <t xml:space="preserve">ul. Kościerska 34, Borcz  83-312 Hopowo </t>
  </si>
  <si>
    <t xml:space="preserve">ul. Kościerska 34A, Borcz 83-312 Hopowo </t>
  </si>
  <si>
    <t xml:space="preserve">ul. Kartuska 1 Egiertowo, 83-312 Hopowo </t>
  </si>
  <si>
    <t xml:space="preserve">ul. Kartuska 1  Egiertowo, 83-312 Hopowo </t>
  </si>
  <si>
    <t xml:space="preserve">Budynek dworca PKP w Somoninie </t>
  </si>
  <si>
    <t xml:space="preserve">ul. Dworcowa 8, 83-314 Somonino </t>
  </si>
  <si>
    <t xml:space="preserve">Budynek gospodarczy - magazyn rowerów z wiatą na rowery na dworcu PKP w Somoninie </t>
  </si>
  <si>
    <t xml:space="preserve">Pomieszczenia GOPS nowa siedziba w budynku SP Somonino </t>
  </si>
  <si>
    <t xml:space="preserve">ul. Witosławy 2 A, 83-314 Somonino </t>
  </si>
  <si>
    <t>Rybaki ul. Szkolna 1, 83-315 Szymbark</t>
  </si>
  <si>
    <t>Kamela  ul. Spacerowa 1,  83-312 Hopowo</t>
  </si>
  <si>
    <t>Kotłownia gazowa  przy budynku Urzędu Gminy w Somoninie</t>
  </si>
  <si>
    <t>7. Szkoła Podstawowa im. Kardynała Stefana Wyszyńskiego w Somoninie ul. Osiedlowa 17, 83-314 Somonino</t>
  </si>
  <si>
    <t>Kotłownia gazowa do budynku SP Somonino ul. Wolności 42</t>
  </si>
  <si>
    <t xml:space="preserve">Budynek  SP Somonino kl. I-VIII (stołówka,WTZ, szkoła podstawowa) </t>
  </si>
  <si>
    <t xml:space="preserve">Budynek szkolny SP kl. 0 i przedszkole (trzy budynki połączone ze sobą) </t>
  </si>
  <si>
    <t xml:space="preserve">Budynek przedszkola i mieszkalny </t>
  </si>
  <si>
    <t xml:space="preserve">10. Gminny Ośrodek Pomocy Społecznej w Somoninie </t>
  </si>
  <si>
    <t>Zasilacz awaryjny UPS</t>
  </si>
  <si>
    <t xml:space="preserve">Apacer Panther do serwera plików synology </t>
  </si>
  <si>
    <t>Komputer HP Prone 600</t>
  </si>
  <si>
    <t xml:space="preserve">Switch do serwera Netgear </t>
  </si>
  <si>
    <t xml:space="preserve">Notebook Acer Spin - terminal </t>
  </si>
  <si>
    <t xml:space="preserve"> 11. Gminny Ośrodek Pomocy Społecznej w Somoninie</t>
  </si>
  <si>
    <t>Telewizor 55" RU7172</t>
  </si>
  <si>
    <t xml:space="preserve">Aparat Sony </t>
  </si>
  <si>
    <t xml:space="preserve">Konsola Nintendo Switch + kontroler switch </t>
  </si>
  <si>
    <t>Komputer HP 200 z oprogr.</t>
  </si>
  <si>
    <t xml:space="preserve">Komputer Lenovo  6 szt. </t>
  </si>
  <si>
    <t>Rejestrator Hikvision</t>
  </si>
  <si>
    <t xml:space="preserve">Sprzęt sieciowy - switch zarządzalny </t>
  </si>
  <si>
    <t>Komputer All-in One HP</t>
  </si>
  <si>
    <t>17.</t>
  </si>
  <si>
    <t xml:space="preserve">Dworzec PKP w Somoninie </t>
  </si>
  <si>
    <t>Laptop Lenovo V15</t>
  </si>
  <si>
    <t>Laptop Dell</t>
  </si>
  <si>
    <t>Urządzenie wielofunkcyjne MFP ECOSYS M2040</t>
  </si>
  <si>
    <t xml:space="preserve">Projektor ART. LED </t>
  </si>
  <si>
    <t xml:space="preserve">Zestaw interaktywny z projektorem i tablicą 2 szt. </t>
  </si>
  <si>
    <t xml:space="preserve">Projektor Optoma </t>
  </si>
  <si>
    <t>Zestaw interaktywny TT-80 INV30</t>
  </si>
  <si>
    <t xml:space="preserve">Zestaw interaktywny Projektor INV30 uchwyt jezdny </t>
  </si>
  <si>
    <t>Kserokopiarka Task Alfa</t>
  </si>
  <si>
    <t>Laptop Lenovo</t>
  </si>
  <si>
    <t xml:space="preserve">Projektor Acer </t>
  </si>
  <si>
    <t xml:space="preserve">Komputer Dell z monitorem 5 szt. </t>
  </si>
  <si>
    <t>Komputer przenośny Asus 3 szt.</t>
  </si>
  <si>
    <t>Monitor Samsung 65"</t>
  </si>
  <si>
    <t>Laptop Swift - Erasmus +</t>
  </si>
  <si>
    <t xml:space="preserve">Telefon komórkowy Xiaomi Redmi  Note  9 2 szt. dla dyrektora i wicedyrektora </t>
  </si>
  <si>
    <t>2.</t>
  </si>
  <si>
    <t>Centrum Integracji Społecznej</t>
  </si>
  <si>
    <t>2. Centrum Integracji Społecznej</t>
  </si>
  <si>
    <t>3.</t>
  </si>
  <si>
    <t>Gminny Ośrodek Kultury</t>
  </si>
  <si>
    <t>3. Gminny Ośrodek Kultury</t>
  </si>
  <si>
    <t>4.</t>
  </si>
  <si>
    <t>Ubezpieczający/ubezpieczony: Gminne Przedsiębiorstwo Remontowo Usługowe Sp. z o.o.</t>
  </si>
  <si>
    <t>Oczyszczalnia</t>
  </si>
  <si>
    <t>gaśnica</t>
  </si>
  <si>
    <t>Modernizacja oczyszczalni</t>
  </si>
  <si>
    <t>Hala garażowa w Sławkach</t>
  </si>
  <si>
    <t>Gminne Przedsiębiorstwo Remontowo Usługowe Sp. z o.o. *</t>
  </si>
  <si>
    <t>Ubezpieczajacy/ Ubezpieczony</t>
  </si>
  <si>
    <t>4. Ubezpieczający/ubezpieczony: Gminne Przedsiębiorstwo Remontowo Usługowe Sp. z o.o.</t>
  </si>
  <si>
    <t>Komputery DELL 7040 SFF i5-6500</t>
  </si>
  <si>
    <t>Notebook DELL Inspiron 15</t>
  </si>
  <si>
    <t>Warsztat Terapii Zajęciowej w Somoninie</t>
  </si>
  <si>
    <t>Liczba pracowników: 13</t>
  </si>
  <si>
    <t>12. Warsztat Terapii Zajęciowej w Somoninie</t>
  </si>
  <si>
    <t>Samodzielny Publiczny Zakład Opieki Zdrowotnej Somonino</t>
  </si>
  <si>
    <t>Budynek SP ZOZ</t>
  </si>
  <si>
    <t>ul. Wolności 13, 83-314 Somonino</t>
  </si>
  <si>
    <t>Budynek garaż</t>
  </si>
  <si>
    <t>Sterylis VS-900</t>
  </si>
  <si>
    <t>Gminna Biblioteka Publiczna</t>
  </si>
  <si>
    <t>Liczba pracowników: 4</t>
  </si>
  <si>
    <t>Urząd Gminy - sprzęt elektroniczny staszy niż 5 lat</t>
  </si>
  <si>
    <t xml:space="preserve">9. Szkoła Podstawowa im. Ziemi Kaszubskiej w Goręczynie </t>
  </si>
  <si>
    <t>Serwer Dell R240</t>
  </si>
  <si>
    <t>Urząd Gminy - instalacje fotowoltaiczne na budynkach Gminy</t>
  </si>
  <si>
    <t>Urząd Gminy - instalacje fotowoltaiczne na budynkach mieszkańców Gminy</t>
  </si>
  <si>
    <t>serwer plików</t>
  </si>
  <si>
    <t>komputer</t>
  </si>
  <si>
    <t>kopiarka Taskalfa 3051</t>
  </si>
  <si>
    <t>rejestrator czasu pracy HIKVISION</t>
  </si>
  <si>
    <t>komputer HP 800 G2 i5-6600+dysk 2,5''</t>
  </si>
  <si>
    <t>monitor DELL 210-ATVMSE2417HGX</t>
  </si>
  <si>
    <t>monitor ASUS 24''</t>
  </si>
  <si>
    <t>komputer DELL 360M i5-8500 T</t>
  </si>
  <si>
    <t>Serwer plików SYNOLOGY DS920+</t>
  </si>
  <si>
    <t>USG liniowe</t>
  </si>
  <si>
    <t>USG sektorowe</t>
  </si>
  <si>
    <t>Holter EKG</t>
  </si>
  <si>
    <t>453,87 m2</t>
  </si>
  <si>
    <t xml:space="preserve">Egiertowo ul. Lipowa 1,  83-312 Hopowo </t>
  </si>
  <si>
    <t>zw. wartości - wykończenie poddasza remizy OSP Egiertowo</t>
  </si>
  <si>
    <t>Świetlica wiejska  w Starkowej Hucie</t>
  </si>
  <si>
    <t>Starkowa Huta 13, 83-315 Szymbark</t>
  </si>
  <si>
    <t xml:space="preserve">Zwiększenie wartości -przebudowa i modernizacja budynku </t>
  </si>
  <si>
    <t xml:space="preserve">Zwiększenie wartości -czyszczenie i konserwacja dachu, wymiana trzech drzwi, konserwacja elementów drewnianych </t>
  </si>
  <si>
    <t>Garaż na sprzęt żeglarski  w Ostrzycach  (przy CIS)</t>
  </si>
  <si>
    <t xml:space="preserve">33 m2 </t>
  </si>
  <si>
    <t>Ostrzyce ul. Droga Kaszubska 83-311 Goręczyno</t>
  </si>
  <si>
    <t>Liczba pracowników: 48</t>
  </si>
  <si>
    <t xml:space="preserve">zwiększenie wartości - adaptacja podasza SP Somonino </t>
  </si>
  <si>
    <t xml:space="preserve">zwiększenie wartości - remont budynku sznitarno-szatniowego Orlik </t>
  </si>
  <si>
    <t>zwiększenie wartości - remont boiska Orlik</t>
  </si>
  <si>
    <t>Hala Sportowa przy SP w Somoninie</t>
  </si>
  <si>
    <t>1870,03 m2</t>
  </si>
  <si>
    <t>Urząd Gminy (dz. 700, 750, 600, 630,801,010,852,853,854, 900) 011 i 013</t>
  </si>
  <si>
    <t>Urząd Gminy -(dz. 754) Ochotnicze Straże Pożarne 013 i 011</t>
  </si>
  <si>
    <t>Gminny Ośrodek Pomocy Społecznej w Somoninie</t>
  </si>
  <si>
    <t xml:space="preserve">Urządzenie fortigate do serwerowni </t>
  </si>
  <si>
    <t>Drukarka HP  Laser Jet M452</t>
  </si>
  <si>
    <t>Komputer Lenovo IdeaCentre</t>
  </si>
  <si>
    <t>System dostępu bezprzewodowego Ubiquiti</t>
  </si>
  <si>
    <t xml:space="preserve">Sewer Lenovo </t>
  </si>
  <si>
    <t>Komputer All in One Dell</t>
  </si>
  <si>
    <t xml:space="preserve">Drukarka Banach School </t>
  </si>
  <si>
    <t>Serwer z windows server 2019</t>
  </si>
  <si>
    <t>Komputer stacjonarny Destop Middle Tower z Windows 10</t>
  </si>
  <si>
    <t xml:space="preserve">Switch Gigabit 24 port. 2 szt. </t>
  </si>
  <si>
    <t xml:space="preserve">Zestaw komputerowy z Windows 10 </t>
  </si>
  <si>
    <t>Drukarka 3D Banach Schooll</t>
  </si>
  <si>
    <t xml:space="preserve">Drukarka wielofunkcyjna kolorowa </t>
  </si>
  <si>
    <t xml:space="preserve">Komputer Dell Vostro </t>
  </si>
  <si>
    <t xml:space="preserve">komputer Lenovo </t>
  </si>
  <si>
    <t>Drukarka 3 D Omni</t>
  </si>
  <si>
    <t xml:space="preserve">Monitor Samsung 65 " </t>
  </si>
  <si>
    <t xml:space="preserve">Drukarki HP LaserJet M402 3 szt. </t>
  </si>
  <si>
    <t>Projektor Acer 2 szt. dla klubu seniora</t>
  </si>
  <si>
    <t xml:space="preserve">Laptop multimedialny </t>
  </si>
  <si>
    <t xml:space="preserve">Laptop MSI Modenr 14" </t>
  </si>
  <si>
    <t>Laptop MSI Modenr 14" - Erasmus +</t>
  </si>
  <si>
    <t xml:space="preserve">Laptop do drukarki 3D </t>
  </si>
  <si>
    <t>Latop lenovo 2 szt. dla klubu seniora</t>
  </si>
  <si>
    <t>1. Urząd Gminy - Cyfrowa Gmina</t>
  </si>
  <si>
    <t>Serwer plików Synology RS1221RP</t>
  </si>
  <si>
    <t>Dysk Exos 7E8: S/N: WSD168L3 4szt</t>
  </si>
  <si>
    <t>sprzęt elektroniczny: jednostka sterująca, pulpity dyskusyjne 20szt, tablety lenovo 15szt, okablowanie</t>
  </si>
  <si>
    <t>Świetlica kontenerowa wraz z zagospodarowaniem terenu w Wyczechowie</t>
  </si>
  <si>
    <t>Świetlica kontenerowa wraz z zagospodarowaniem terenu w Rątach</t>
  </si>
  <si>
    <t>USG Philips Lumify głowica sektorowa</t>
  </si>
  <si>
    <t>USG Philips Lumify głowica liniowa</t>
  </si>
  <si>
    <t>komputer DELL V3888 i5-10400 8 GB 1 TB + dysk</t>
  </si>
  <si>
    <t>komputer DELL 7050M ui5-6500T 8GB  + dysk - 2szt</t>
  </si>
  <si>
    <t>komputer DELL 3030 i5-8500 T 8GB + dysk</t>
  </si>
  <si>
    <t>Drukarka MEFA-18</t>
  </si>
  <si>
    <t>Laptop Lenovo X1 Carbon i7/16/512</t>
  </si>
  <si>
    <t>Silos na wapno do gminnej oczyszczalni ścieków w Sławkach</t>
  </si>
  <si>
    <t>Stacja uzdatniania wody w Starkowej Hucie</t>
  </si>
  <si>
    <t xml:space="preserve">Wiadukt drogowy w Somoninie w ciągu drogi Bernardyno-Goręczyno </t>
  </si>
  <si>
    <t xml:space="preserve">Somonino ul. Kasztelańska </t>
  </si>
  <si>
    <t>Liczba pracowników: 24</t>
  </si>
  <si>
    <t>Boiska sportowe z bieżnią z przy Szkole Podstawowej w Borczu</t>
  </si>
  <si>
    <t>Liczba pracowników: 47</t>
  </si>
  <si>
    <t xml:space="preserve">monitoring, alam, kraty, gaśnice szt. 13, dozór agencji ochrony , remont kuchni w 2022 r. - 93 296 zł </t>
  </si>
  <si>
    <t>Garaż o konstrukcji  stalowej (konto 013)</t>
  </si>
  <si>
    <t>Ostrzyce ul. Droga Kaszubska 8, 83-311 Goręczyno</t>
  </si>
  <si>
    <t>Urząd Gminy - Świetlica Wiejska w Piotrowie, Kaplicy i St. Hucie  011 013</t>
  </si>
  <si>
    <t>Urząd Gminy -  (dz. 926 i 921) m.i n. hala sportowa w Egiertowie , Borczu (801 dz.),  Boisko sportowe do piłki nożnej i lekkoatletyki w S-nie, pomniki, place zabaw</t>
  </si>
  <si>
    <t xml:space="preserve">Stacja dokująca Lenovo </t>
  </si>
  <si>
    <t>Serwer IBM System</t>
  </si>
  <si>
    <t>Drukarki laserowe HP Laser Jet M402 szt. 9</t>
  </si>
  <si>
    <t xml:space="preserve">Serwer Lenovo </t>
  </si>
  <si>
    <t>Komputer stacjonarny Pro One</t>
  </si>
  <si>
    <t xml:space="preserve">Komputer Dell Vostro 2 szt. </t>
  </si>
  <si>
    <t xml:space="preserve">Komputer Morele net Media </t>
  </si>
  <si>
    <t xml:space="preserve">Skaner Work For1c </t>
  </si>
  <si>
    <t>Urządzenie wielofunksyjne 3 w1 Epson</t>
  </si>
  <si>
    <t>Monitor Dell 23,8 "</t>
  </si>
  <si>
    <t xml:space="preserve">Zestaw komputerowy Dell Vostro </t>
  </si>
  <si>
    <t>Skaner kodów laserowy 2 szt.</t>
  </si>
  <si>
    <t>Skaner Canon</t>
  </si>
  <si>
    <t xml:space="preserve">Tablet Lenovo </t>
  </si>
  <si>
    <t>Telefon komórkowy Samsuyng Galaxy A53</t>
  </si>
  <si>
    <t xml:space="preserve">Monitor interaktywny Inq Pro 75" </t>
  </si>
  <si>
    <t>Zestaw komputerowy Dell do sekretariatu</t>
  </si>
  <si>
    <t>Zestaw komputerowy stacjonarny dla Dyrektora</t>
  </si>
  <si>
    <t>Tablica interaktywna my Board 86"</t>
  </si>
  <si>
    <t xml:space="preserve">Projektor któtkoogniskowy Optoma </t>
  </si>
  <si>
    <t xml:space="preserve">Tablica interaktywna  3 szt. Esprit </t>
  </si>
  <si>
    <t>Projekor krótkoogniskowy Epson</t>
  </si>
  <si>
    <t>Monitor interaktywny 65 "</t>
  </si>
  <si>
    <t xml:space="preserve">Tablica interaktywna Avtek </t>
  </si>
  <si>
    <t>Projektor  DLP</t>
  </si>
  <si>
    <t xml:space="preserve">Projektor któtkoogniskowy </t>
  </si>
  <si>
    <t xml:space="preserve">Pracownia językowa na 14 stanowisk  (słuchwaki z mikrofonem dynamicznym i wieszakiem 14 szt.i przyłączeniowe stanowiska uczniowskie 7 szt. ) </t>
  </si>
  <si>
    <t xml:space="preserve">Drukarka 3D Zortax z programu laboratoria przyszłości </t>
  </si>
  <si>
    <t xml:space="preserve">Głośnik komputerowy Bose Companion </t>
  </si>
  <si>
    <t>Skaner 3D Cerality</t>
  </si>
  <si>
    <t xml:space="preserve">Zestaw komputerowy Dell Vostro 16 szt </t>
  </si>
  <si>
    <t xml:space="preserve">Monitor Samsung 75 " </t>
  </si>
  <si>
    <t xml:space="preserve">Kopiarka Kyocera używana </t>
  </si>
  <si>
    <t xml:space="preserve">Monitor intyeraktywny 65 " Newline TruTouch </t>
  </si>
  <si>
    <t xml:space="preserve">Projektor Epson </t>
  </si>
  <si>
    <t xml:space="preserve">Nagłośnienie Power Dynamics Subwoofer - laboratoria przyszłości </t>
  </si>
  <si>
    <t xml:space="preserve">Konsola mikser dźwięku 8 kanałowyz programu laboratoria przyszłości </t>
  </si>
  <si>
    <t xml:space="preserve">Gimbal statyw stabilazator do kamery  z programu laboratoria przyszłości </t>
  </si>
  <si>
    <t>Telewizor Thomson 50 "</t>
  </si>
  <si>
    <t xml:space="preserve">Monitor Samsung </t>
  </si>
  <si>
    <t>Projektor Benq</t>
  </si>
  <si>
    <t>Monitoring wizyjny</t>
  </si>
  <si>
    <t xml:space="preserve">Switch awaryjny do serwera </t>
  </si>
  <si>
    <t xml:space="preserve">Komputery Lenovo 3 szt. </t>
  </si>
  <si>
    <t xml:space="preserve">Laptop lenovo Think Pad </t>
  </si>
  <si>
    <t xml:space="preserve">Laptop Lenovi Idea Pad </t>
  </si>
  <si>
    <t xml:space="preserve">Zestaw muzyczny JBL </t>
  </si>
  <si>
    <t xml:space="preserve">Kamera przenośna cyfrowa Sony </t>
  </si>
  <si>
    <t xml:space="preserve">Aparat Canon M50 z programu laboratoria przyszłości </t>
  </si>
  <si>
    <t>Głosnik bezprzewodowy XTREME 3</t>
  </si>
  <si>
    <t>Laptop Acer Aspire 3</t>
  </si>
  <si>
    <t xml:space="preserve">Głosnik bezprzewodowy Blaupunkt </t>
  </si>
  <si>
    <t xml:space="preserve">Głosnik bezprzewodowy Panasonic </t>
  </si>
  <si>
    <t xml:space="preserve">Aparat foto z projektu Laboatria Przyszłości </t>
  </si>
  <si>
    <t>Klimatyzatory 6szt</t>
  </si>
  <si>
    <t>Garaż metalowy - konstrukcja stalowa  dla OSP Egiertowo</t>
  </si>
  <si>
    <t>Skaner</t>
  </si>
  <si>
    <t>Komputery przenośne Lenovo zoprogramowaniem 6 szt</t>
  </si>
  <si>
    <t>dobudowa budynku OSP Somonino</t>
  </si>
  <si>
    <t>sala widowiskowa na poddaszu SP Somonino</t>
  </si>
  <si>
    <t>Tabela nr 4</t>
  </si>
  <si>
    <t>Dane pojazdów</t>
  </si>
  <si>
    <t>Marka</t>
  </si>
  <si>
    <t>Typ, model</t>
  </si>
  <si>
    <t>Nr podw./ nadw.</t>
  </si>
  <si>
    <t>Nr rej.</t>
  </si>
  <si>
    <t>Rodzaj pojazdu</t>
  </si>
  <si>
    <t>Poj.</t>
  </si>
  <si>
    <t>DMC</t>
  </si>
  <si>
    <t>DATA I REJESTRACJI</t>
  </si>
  <si>
    <t>Ilość miejsc / ładowność</t>
  </si>
  <si>
    <t>Rok prod.</t>
  </si>
  <si>
    <t xml:space="preserve">wartość </t>
  </si>
  <si>
    <t xml:space="preserve">Okres ubezpieczenia OC i NW </t>
  </si>
  <si>
    <t xml:space="preserve">Okres ubezpieczenia AC i KR </t>
  </si>
  <si>
    <t>Od</t>
  </si>
  <si>
    <t>Do</t>
  </si>
  <si>
    <t xml:space="preserve">1. Urząd Gminy </t>
  </si>
  <si>
    <t>Opel Movano</t>
  </si>
  <si>
    <t xml:space="preserve">Movano Bus </t>
  </si>
  <si>
    <t>W0LMVN4VEFB080543</t>
  </si>
  <si>
    <t>GKA 9XJ1</t>
  </si>
  <si>
    <t>autobus</t>
  </si>
  <si>
    <t xml:space="preserve">immobilazer </t>
  </si>
  <si>
    <t>27.05.2015r.</t>
  </si>
  <si>
    <t xml:space="preserve">17- osobowy </t>
  </si>
  <si>
    <t>WIOLA</t>
  </si>
  <si>
    <t>W2</t>
  </si>
  <si>
    <t>SUCE6AYA4F1002408</t>
  </si>
  <si>
    <t>GKA 1XS3</t>
  </si>
  <si>
    <t>przyczepa specjalna (agregat spawalniczy)</t>
  </si>
  <si>
    <t>19.08.2015</t>
  </si>
  <si>
    <t>DMC 2200</t>
  </si>
  <si>
    <t>Rydwan</t>
  </si>
  <si>
    <t>EURO B2600</t>
  </si>
  <si>
    <t>SYBH20000J0000774</t>
  </si>
  <si>
    <t>GKA 61064</t>
  </si>
  <si>
    <t>przyczepa ciężarowa z agregatem</t>
  </si>
  <si>
    <t>1. Urząd Gminy  - OSP Kaplica</t>
  </si>
  <si>
    <t xml:space="preserve">Star </t>
  </si>
  <si>
    <t>GKA 98 CM</t>
  </si>
  <si>
    <t>ciężarowy</t>
  </si>
  <si>
    <t>6.842</t>
  </si>
  <si>
    <t>12.11.1984</t>
  </si>
  <si>
    <t>6/2.500</t>
  </si>
  <si>
    <t>1. Urząd Gminy  - OSP Kamela</t>
  </si>
  <si>
    <t xml:space="preserve">VOLKSWAGEN </t>
  </si>
  <si>
    <t>T4</t>
  </si>
  <si>
    <t>WY2ZZ70ZSH030123</t>
  </si>
  <si>
    <t>GKA 11G5</t>
  </si>
  <si>
    <t>specjalny</t>
  </si>
  <si>
    <t>09.09.2011</t>
  </si>
  <si>
    <t>GKA 71CM</t>
  </si>
  <si>
    <t>07.06.1988</t>
  </si>
  <si>
    <t>1. Urząd Gminy  - OSP Egiertowo</t>
  </si>
  <si>
    <t>Star</t>
  </si>
  <si>
    <t>GKA L651</t>
  </si>
  <si>
    <t>19.03.1987</t>
  </si>
  <si>
    <t>Ford</t>
  </si>
  <si>
    <t>Transit</t>
  </si>
  <si>
    <t>WF0NXXTTFN8K32180</t>
  </si>
  <si>
    <t>GKA SN23</t>
  </si>
  <si>
    <t>specjalny pożarniczy</t>
  </si>
  <si>
    <t>1. Urząd Gminy  - OSP Ostrzyce</t>
  </si>
  <si>
    <t xml:space="preserve">Tramp </t>
  </si>
  <si>
    <t>TRAIL 750J</t>
  </si>
  <si>
    <t>SUB05J000XI001458</t>
  </si>
  <si>
    <t>GKA 6F87</t>
  </si>
  <si>
    <t>przyczepa</t>
  </si>
  <si>
    <t>Nissan</t>
  </si>
  <si>
    <t>Terrano II</t>
  </si>
  <si>
    <t>VSKTVUR20U0493069</t>
  </si>
  <si>
    <t>GKA 5XL3</t>
  </si>
  <si>
    <t>osobowy</t>
  </si>
  <si>
    <t>Volvo</t>
  </si>
  <si>
    <t>FL</t>
  </si>
  <si>
    <t>YV2T0Y1B1LZ128975</t>
  </si>
  <si>
    <t>GKA 67787</t>
  </si>
  <si>
    <t>1. Urząd Gminy  - OSP Hopowo</t>
  </si>
  <si>
    <t xml:space="preserve">Ford </t>
  </si>
  <si>
    <t>Transit 2.4 TDCI</t>
  </si>
  <si>
    <t>WFOXXXBDFX6B47128</t>
  </si>
  <si>
    <t>GKA 25WR</t>
  </si>
  <si>
    <t>2.402</t>
  </si>
  <si>
    <t>19.11.2006</t>
  </si>
  <si>
    <t>6/2.000</t>
  </si>
  <si>
    <t>Mercedes-Benz</t>
  </si>
  <si>
    <t>ATEGO</t>
  </si>
  <si>
    <t>WDB97636441L757342</t>
  </si>
  <si>
    <t>GKA 6HG1</t>
  </si>
  <si>
    <t>22.08.2013</t>
  </si>
  <si>
    <t>1. Urząd Gminy  - OSP Goręczyno</t>
  </si>
  <si>
    <t xml:space="preserve">Renault </t>
  </si>
  <si>
    <t>M210</t>
  </si>
  <si>
    <t>VF640ACA000010689</t>
  </si>
  <si>
    <t>GKA 1E98</t>
  </si>
  <si>
    <t>14.01.2011</t>
  </si>
  <si>
    <t>W-600</t>
  </si>
  <si>
    <t>SUCE1AAA6E1004669</t>
  </si>
  <si>
    <t>GKA 9SG8</t>
  </si>
  <si>
    <t>MAN</t>
  </si>
  <si>
    <t>TGM 18.340 4X4 BB</t>
  </si>
  <si>
    <t>WMAN38ZZ0KY386455</t>
  </si>
  <si>
    <t>GKA 45735</t>
  </si>
  <si>
    <t>19.12.2018</t>
  </si>
  <si>
    <t>1. Urząd Gminy  - OSP Somonino</t>
  </si>
  <si>
    <t xml:space="preserve">Ford  </t>
  </si>
  <si>
    <t>Transit 2.4 TDE</t>
  </si>
  <si>
    <t>WFOLXXBDFL3U22286</t>
  </si>
  <si>
    <t>GKA 98GU</t>
  </si>
  <si>
    <t>19.11.2003</t>
  </si>
  <si>
    <t>WMAN38ZZ6GY339017</t>
  </si>
  <si>
    <t>G1STRAZ</t>
  </si>
  <si>
    <t>21.12.2015</t>
  </si>
  <si>
    <t>1. Ubezpieczający/ubezpieczony: Gmina Somonino</t>
  </si>
  <si>
    <t>DAF</t>
  </si>
  <si>
    <t>LF</t>
  </si>
  <si>
    <t>XLRAE55GF0L358363</t>
  </si>
  <si>
    <t>GKA 48433</t>
  </si>
  <si>
    <t>specjalny (przeznaczony do czyszczenia kanalizacji)</t>
  </si>
  <si>
    <t>17.05.2010</t>
  </si>
  <si>
    <t>4. Gminne Przedsiębiorstwo Remontowo Usługowe Sp. z o.o.</t>
  </si>
  <si>
    <t>NIEWIADÓW</t>
  </si>
  <si>
    <t>C2000</t>
  </si>
  <si>
    <t>SWNC2OOOOVOOO3503</t>
  </si>
  <si>
    <t>GKA 38J9</t>
  </si>
  <si>
    <t>Przyczepa ciężarowa</t>
  </si>
  <si>
    <t>Autosan</t>
  </si>
  <si>
    <t>D-732</t>
  </si>
  <si>
    <t>GKA 7EC1</t>
  </si>
  <si>
    <t>przyczepa rolnicza</t>
  </si>
  <si>
    <t>14.09.2001</t>
  </si>
  <si>
    <t xml:space="preserve">FIAT </t>
  </si>
  <si>
    <t>Qubo</t>
  </si>
  <si>
    <t>ZFA22500000354716</t>
  </si>
  <si>
    <t>GKA 6HG2</t>
  </si>
  <si>
    <t>Osobowy</t>
  </si>
  <si>
    <t>IFA</t>
  </si>
  <si>
    <t>HW 80.11</t>
  </si>
  <si>
    <t>GKA 5HJ7</t>
  </si>
  <si>
    <t>Zettemeyer</t>
  </si>
  <si>
    <t>ZL-501</t>
  </si>
  <si>
    <t>ładowarka kołowa BUDOWLANY</t>
  </si>
  <si>
    <t>THULE</t>
  </si>
  <si>
    <t>T8</t>
  </si>
  <si>
    <t>YU1000380DP435963</t>
  </si>
  <si>
    <t>GKA 9GU1</t>
  </si>
  <si>
    <t xml:space="preserve">przyczepa ciężarowa </t>
  </si>
  <si>
    <t>Ford Transit</t>
  </si>
  <si>
    <t>FMC6</t>
  </si>
  <si>
    <t>WF0FXXTTFFCG39675</t>
  </si>
  <si>
    <t>GKA 2EP1</t>
  </si>
  <si>
    <t>29.03.2013</t>
  </si>
  <si>
    <t>3/620</t>
  </si>
  <si>
    <t>Koparka JCB</t>
  </si>
  <si>
    <t>3CX TURBO ECO</t>
  </si>
  <si>
    <t>JCB3CXSMP02101030</t>
  </si>
  <si>
    <t>koparko-ładowarka</t>
  </si>
  <si>
    <t>ZETOR</t>
  </si>
  <si>
    <t>GKA 17R9</t>
  </si>
  <si>
    <t>ciągnik rolniczy</t>
  </si>
  <si>
    <t>27.04.2012</t>
  </si>
  <si>
    <t>R-EU-L1</t>
  </si>
  <si>
    <t>GKA 7SE8</t>
  </si>
  <si>
    <t xml:space="preserve">przyczepa lekka </t>
  </si>
  <si>
    <t>26.06.2014</t>
  </si>
  <si>
    <t>Równiarka drogowa</t>
  </si>
  <si>
    <t>O&amp;K/F156A</t>
  </si>
  <si>
    <t xml:space="preserve">pojazd wolnobieżny </t>
  </si>
  <si>
    <t>Walec Drogowy</t>
  </si>
  <si>
    <t>STAVOSTROJ</t>
  </si>
  <si>
    <t>wolnobieżny</t>
  </si>
  <si>
    <t>Peugeot</t>
  </si>
  <si>
    <t>Partner</t>
  </si>
  <si>
    <t>VF37F9HF0FJ576355</t>
  </si>
  <si>
    <t>GKA 00604</t>
  </si>
  <si>
    <t>03.04.2015</t>
  </si>
  <si>
    <t>3/771</t>
  </si>
  <si>
    <t>JCB</t>
  </si>
  <si>
    <t>PRONAR</t>
  </si>
  <si>
    <t>T132</t>
  </si>
  <si>
    <t>SZB1320XXF3X00045</t>
  </si>
  <si>
    <t>GKA 02140</t>
  </si>
  <si>
    <t>przyczepa ciężarowa rolnicza</t>
  </si>
  <si>
    <t>EW140B</t>
  </si>
  <si>
    <t>EW140BV8711876</t>
  </si>
  <si>
    <t>koparka kołowa</t>
  </si>
  <si>
    <t>Neuson</t>
  </si>
  <si>
    <t>AF04181</t>
  </si>
  <si>
    <t>minikoparka</t>
  </si>
  <si>
    <t>LORRIES</t>
  </si>
  <si>
    <t>S221</t>
  </si>
  <si>
    <t>GKA 36735</t>
  </si>
  <si>
    <t>przyczepa ciężarowa przewóz pojazdów</t>
  </si>
  <si>
    <t>20.04.2018</t>
  </si>
  <si>
    <t>LF 250 FA</t>
  </si>
  <si>
    <t>XLRAEL3700L448486</t>
  </si>
  <si>
    <t>GKA 46245</t>
  </si>
  <si>
    <t>29.12.2015</t>
  </si>
  <si>
    <t>3/9845</t>
  </si>
  <si>
    <t>BW</t>
  </si>
  <si>
    <t>120 AD-5</t>
  </si>
  <si>
    <t xml:space="preserve">walec tandemowy wibracyjny </t>
  </si>
  <si>
    <t>SCHMIDT</t>
  </si>
  <si>
    <t>BRODDWAY WASA 3000</t>
  </si>
  <si>
    <t>zamiatarka elewatorowa</t>
  </si>
  <si>
    <t>FENDT</t>
  </si>
  <si>
    <t>714 VARIO</t>
  </si>
  <si>
    <t>GKA 85638</t>
  </si>
  <si>
    <t>TGS</t>
  </si>
  <si>
    <t>WMA18SZZ38W118078</t>
  </si>
  <si>
    <t>GKA 85518</t>
  </si>
  <si>
    <t>Transit Courier</t>
  </si>
  <si>
    <t>WFOWXXTACWNL26898</t>
  </si>
  <si>
    <t>GKA 93464</t>
  </si>
  <si>
    <t>WF0XXXTTGXGC67084</t>
  </si>
  <si>
    <t>GKA 94673</t>
  </si>
  <si>
    <t>3/1013</t>
  </si>
  <si>
    <t>4. Ubezpieczający: Gminne Przedsiębiorstwo Remontowo Usługowe Sp. z o.o., Ubezpieczony: SGB LEASING Spółka z o.o., ul. Bystra 7, 61-366 Poznań, REGON: 630244958</t>
  </si>
  <si>
    <t>BOBCAT</t>
  </si>
  <si>
    <t>E55W</t>
  </si>
  <si>
    <t>AEFB11246</t>
  </si>
  <si>
    <t>koparka</t>
  </si>
  <si>
    <t>4. Ubezpieczający: Gminne Przedsiębiorstwo Remontowo Usługowe Sp. z o.o., Ubezpieczony: "SG EQUIPMENT LEASING POLSKA" Sp. z o.o. Oddział w Gdańsku, ul. Grunwaldzka 186, 80-258 Gdańsk, REGON: 012384296</t>
  </si>
  <si>
    <t>PROXIMA HS 120</t>
  </si>
  <si>
    <t>TKBUHV5ST74WR0101</t>
  </si>
  <si>
    <t>GD 925RX</t>
  </si>
  <si>
    <t>30.05.2019</t>
  </si>
  <si>
    <t>13. Ubezpieczający/ubezpieczony: Samodzielny Publiczny Zakład Opieki Zdrowotnej</t>
  </si>
  <si>
    <t>13. Ubezpieczający/ubezpieczony: Gmina Somonino, użytkownik: Warsztat Terapii Zajęciowej w Somoninie</t>
  </si>
  <si>
    <t>transit</t>
  </si>
  <si>
    <t>WF0MXXTTRMLA21702</t>
  </si>
  <si>
    <t>GKA 74909</t>
  </si>
  <si>
    <t>autobus przewóz osób niepełnosprawnych</t>
  </si>
  <si>
    <t xml:space="preserve">projektor Benq </t>
  </si>
  <si>
    <t>Liczba pracowników: 33</t>
  </si>
  <si>
    <t>Monitory Dell - 4 szt.</t>
  </si>
  <si>
    <t>Kserokopiarka Konica Minolta bizhub C258</t>
  </si>
  <si>
    <t xml:space="preserve">Komputer Dell 3070M i 5-9500T 16 GB DVD W10P COA+dysk </t>
  </si>
  <si>
    <t>WF0AXXTTRAMM27837</t>
  </si>
  <si>
    <t>PO4UY54</t>
  </si>
  <si>
    <t>cieżarowy</t>
  </si>
  <si>
    <t>4CX</t>
  </si>
  <si>
    <t>JCB4CX4WTK2822601</t>
  </si>
  <si>
    <t xml:space="preserve">wymiana dachu z oknami dachowymi i rynnami na budynku UG oraz oznakowanie korytarzy dla niewidomych w UG </t>
  </si>
  <si>
    <t>158,98 m2</t>
  </si>
  <si>
    <t>Wyczechowo   40</t>
  </si>
  <si>
    <t>Rąty ul. Długa 1A</t>
  </si>
  <si>
    <t>429,62 m2</t>
  </si>
  <si>
    <t>Liczba pracowników: 72</t>
  </si>
  <si>
    <t>Zespół Szkolno-Przedszkolny w Goręczynie - Gminne Przedszkole w Goręczynie</t>
  </si>
  <si>
    <t>Zespół Szkolno-Przedszkolny w Goręczynie - Szkoła Podstawowa im. Ziemi Kaszubskiej w Goręczynie, ul. Szkolna 7, 83-311 Goręczyno</t>
  </si>
  <si>
    <t>Liczba pracowników: 11</t>
  </si>
  <si>
    <t>Liczba pracowników: 15</t>
  </si>
  <si>
    <t>Liczba pracowników: 5</t>
  </si>
  <si>
    <t>Zespół Szkolno-Przedszkolny w Goręczynie - Szkoła Podstawowa im. Ziemi Kaszubskiej w Goręczynie</t>
  </si>
  <si>
    <t>Zespół Szkolno-Przedszkolny w Goręczynie - Szkoła Podstawowa im. Ziemi Kaszubskiej w Goręczynie - łodzie motorowe</t>
  </si>
  <si>
    <t xml:space="preserve">Zespół Szkolno-Przedszkolny w Goręczynie - Szkoła Podstawowa w Goręczynie -  traktor STIGA  do koszenia trawy  na boisko </t>
  </si>
  <si>
    <t>Komputer Lenovo</t>
  </si>
  <si>
    <t xml:space="preserve">Skaner odcisków palców </t>
  </si>
  <si>
    <t xml:space="preserve">Drukarka laserowa HGP M402 2 szt. </t>
  </si>
  <si>
    <t>Drukarka Laserowa HP M 402 polisengo 3 szt.</t>
  </si>
  <si>
    <t>Drukarka HP Laser Jet M 402 szt. 3</t>
  </si>
  <si>
    <t xml:space="preserve">Komputer AIO Lenowo </t>
  </si>
  <si>
    <t>Drukarka Nowa Zebra</t>
  </si>
  <si>
    <t>Drukarka HP M402</t>
  </si>
  <si>
    <t>Kopiarka Kyocera Taskalfa 3 szt.</t>
  </si>
  <si>
    <t>Komputery Lenovo z oprogramowaniem 9 szt</t>
  </si>
  <si>
    <t xml:space="preserve">Komputer ThinkCentre z oprogramowaniem </t>
  </si>
  <si>
    <t xml:space="preserve">Kasa fiskalna urządzenie online WI-FI na siłownię </t>
  </si>
  <si>
    <t>Urządzenie wielofunkcyjne Canon szt. 9</t>
  </si>
  <si>
    <t xml:space="preserve">Kopiarka Kyocera TA-3551Ci używana do sekretariatu </t>
  </si>
  <si>
    <t xml:space="preserve">Komputer Dell </t>
  </si>
  <si>
    <t>Telewizor Kivi 50 "</t>
  </si>
  <si>
    <t xml:space="preserve">Monitor interaktywny Samsung 3 szt. </t>
  </si>
  <si>
    <t xml:space="preserve">Urządzenie wielofunkcyjne Epson </t>
  </si>
  <si>
    <t xml:space="preserve">Monitor interaktywny iiyama </t>
  </si>
  <si>
    <t xml:space="preserve">Router Dray Tek Vigor </t>
  </si>
  <si>
    <t xml:space="preserve">Komputer Think Centre </t>
  </si>
  <si>
    <t>Komputer Lenovo 2 szt.</t>
  </si>
  <si>
    <t>Kopiarka Taskalfa z licencją</t>
  </si>
  <si>
    <t>Laptop Lenowo V15-ADA AMD z oprogramowaniem OfficeStd 2019 SNGL OlP NL Acdmc 39 szt</t>
  </si>
  <si>
    <t>Telefon Samsung Galaxy A34 5G 4szt</t>
  </si>
  <si>
    <t>Telefon komórkowy Samsung Galaxy S23+</t>
  </si>
  <si>
    <t xml:space="preserve">CzytnikDelta 10.1 signature tablet </t>
  </si>
  <si>
    <t>Mobilna pętla indukcyja SmartLoop - dostępny samorząd</t>
  </si>
  <si>
    <t>Terminal z funkcją druku Telpo M1</t>
  </si>
  <si>
    <t xml:space="preserve">Laptop Lenovo </t>
  </si>
  <si>
    <t xml:space="preserve">Laptop Microsoft Surface </t>
  </si>
  <si>
    <t>Telefon komórkowy samsung Galaxy M 15</t>
  </si>
  <si>
    <t>Głośnik JBL szt. 2</t>
  </si>
  <si>
    <t xml:space="preserve">Telefon  kom. smartfon Samsung Galaxy S21 dla dyrektora </t>
  </si>
  <si>
    <t>Gogle VR Oculus szt. 5</t>
  </si>
  <si>
    <t>Notebook Dell Vostro - sala widowiskowa</t>
  </si>
  <si>
    <t xml:space="preserve">Notebook  Asus 15,6 " 2 szt. </t>
  </si>
  <si>
    <t xml:space="preserve">Telefon komórkowy samsung galaxy S24 3 szt. </t>
  </si>
  <si>
    <t xml:space="preserve">Notebook Dell Vostro do szkoleń rady pedagogicznej </t>
  </si>
  <si>
    <t xml:space="preserve">Głośnik JBL Party - Projekt Pokolenia - dla klubu seniora </t>
  </si>
  <si>
    <t>Głośnik JBL Party - Projekt pokolenia - dla GOPS</t>
  </si>
  <si>
    <t>urządzenia elektroniczne</t>
  </si>
  <si>
    <t>wartość odtworzeniowa</t>
  </si>
  <si>
    <t>Tabela nr 5</t>
  </si>
  <si>
    <t>przepięcie</t>
  </si>
  <si>
    <t>dewastacja</t>
  </si>
  <si>
    <t>zalanie</t>
  </si>
  <si>
    <t>L.P.</t>
  </si>
  <si>
    <t>Ubezpieczajacy</t>
  </si>
  <si>
    <t>Ubezpieczyciel</t>
  </si>
  <si>
    <t>Rodzaj szkody</t>
  </si>
  <si>
    <t>Przedmiot szkody</t>
  </si>
  <si>
    <t>Data szkody</t>
  </si>
  <si>
    <t>Kwota odszk.</t>
  </si>
  <si>
    <t>GMINA SOMONINO</t>
  </si>
  <si>
    <t>TUW TUW</t>
  </si>
  <si>
    <t>SUMA:</t>
  </si>
  <si>
    <t xml:space="preserve">USZKODZENIE POJAZDU </t>
  </si>
  <si>
    <t>ZESTAWIENIE SZKÓD 2021</t>
  </si>
  <si>
    <t>ZESTAWIENIE SZKÓD 2022</t>
  </si>
  <si>
    <t>ZESTAWIENIE SZKÓD  2023</t>
  </si>
  <si>
    <t>OC za drogi</t>
  </si>
  <si>
    <t>ALL RISK</t>
  </si>
  <si>
    <t>silny wiatr</t>
  </si>
  <si>
    <t>ZESTAWIENIE SZKÓD  2024</t>
  </si>
  <si>
    <t>Rezerwy</t>
  </si>
  <si>
    <t>stłuczenie szyb</t>
  </si>
  <si>
    <t>deszcz nawalny</t>
  </si>
  <si>
    <t>uderzenie pojazdu</t>
  </si>
  <si>
    <t>OC  działalności</t>
  </si>
  <si>
    <t>upadek drzew</t>
  </si>
  <si>
    <t>uderzenie pioruna</t>
  </si>
  <si>
    <t>OC Komunikacyjne</t>
  </si>
  <si>
    <t xml:space="preserve">27.05.2025  27.05.2026 </t>
  </si>
  <si>
    <t xml:space="preserve">26.05.2026 26.05.2027 </t>
  </si>
  <si>
    <t xml:space="preserve">19.08.2024 19.08.2025 </t>
  </si>
  <si>
    <t xml:space="preserve">18.08.2025 18.08.2026 </t>
  </si>
  <si>
    <t xml:space="preserve">14.01.2025 14.01.2026 </t>
  </si>
  <si>
    <t xml:space="preserve">13.01.2026 13.01.2027 </t>
  </si>
  <si>
    <t xml:space="preserve">01.01.2025  01.01.2026 </t>
  </si>
  <si>
    <t xml:space="preserve">31.12.2025 31.12.2026 </t>
  </si>
  <si>
    <t>09.09.2024 09.09.2025</t>
  </si>
  <si>
    <t xml:space="preserve">08.09.2025 08.09.2026 </t>
  </si>
  <si>
    <t xml:space="preserve">26.09.2024 26.09.2025 </t>
  </si>
  <si>
    <t xml:space="preserve">25.09.2025 25.09.2026 </t>
  </si>
  <si>
    <t xml:space="preserve">04.11.2024 04.11.2025 </t>
  </si>
  <si>
    <t xml:space="preserve">03.11.2025 03.11.2026 </t>
  </si>
  <si>
    <t xml:space="preserve">10.03.2025  10.03.2026 </t>
  </si>
  <si>
    <t xml:space="preserve">09.03.2026 09.03.2027 </t>
  </si>
  <si>
    <t xml:space="preserve">02.06.2025 02.06.2026 </t>
  </si>
  <si>
    <t xml:space="preserve">01.06.2026 01.06.2027 </t>
  </si>
  <si>
    <t xml:space="preserve">08.07.2025 08.07.2026 </t>
  </si>
  <si>
    <t xml:space="preserve">07.07.2026 07.07.2027 </t>
  </si>
  <si>
    <t xml:space="preserve">19.11.2024 19.11.2025 </t>
  </si>
  <si>
    <t xml:space="preserve">18.11.2025 18.11.2026 </t>
  </si>
  <si>
    <t xml:space="preserve">22.08.2024 22.08.2025 </t>
  </si>
  <si>
    <t xml:space="preserve">21.08.2025 21.08.2026 </t>
  </si>
  <si>
    <t xml:space="preserve">11.09.2024 11.09.2025 </t>
  </si>
  <si>
    <t xml:space="preserve">10.09.2025 10.09.2026 </t>
  </si>
  <si>
    <t xml:space="preserve">19.12.2024 19.12.2025 </t>
  </si>
  <si>
    <t xml:space="preserve">18.12.2025 18.12.2026 </t>
  </si>
  <si>
    <t xml:space="preserve">18.11.2024 18.11.2025 </t>
  </si>
  <si>
    <t xml:space="preserve">17.11.2025 17.11.2026 </t>
  </si>
  <si>
    <t xml:space="preserve">21.12.2024 21.12.2025 </t>
  </si>
  <si>
    <t xml:space="preserve">20.12.2025 20.12.2026 </t>
  </si>
  <si>
    <t xml:space="preserve">30.05.2025 30.05.2026 </t>
  </si>
  <si>
    <t xml:space="preserve">29.05.2026 29.05.2027 </t>
  </si>
  <si>
    <t xml:space="preserve">02.09.2024 02.09.2025 </t>
  </si>
  <si>
    <t>01.09.2025 01.09.2026</t>
  </si>
  <si>
    <t>01.06.2025 01.06.2026</t>
  </si>
  <si>
    <t xml:space="preserve">31.05.2026 31.05.2027 </t>
  </si>
  <si>
    <t xml:space="preserve">22.05.2025 22.05.2026 </t>
  </si>
  <si>
    <t xml:space="preserve">21.05.2026 21.05.2027 </t>
  </si>
  <si>
    <t xml:space="preserve">24.08.2024 24.08.2025 </t>
  </si>
  <si>
    <t xml:space="preserve">23.08.2025 23.08.2026 </t>
  </si>
  <si>
    <t xml:space="preserve">19.06.2025 19.06.2026 </t>
  </si>
  <si>
    <t xml:space="preserve">18.06.2026 18.06.2027 </t>
  </si>
  <si>
    <t xml:space="preserve">29.03.2025 29.03.2026 </t>
  </si>
  <si>
    <t xml:space="preserve">28.03.2026 28.03.2027 </t>
  </si>
  <si>
    <t xml:space="preserve">17.07.2025 17.07.2026 </t>
  </si>
  <si>
    <t xml:space="preserve">16.07.2026 16.07.2027 </t>
  </si>
  <si>
    <t xml:space="preserve">27.04.2025 27.04.2026 </t>
  </si>
  <si>
    <t xml:space="preserve">26.04.2026 26.04.2027 </t>
  </si>
  <si>
    <t xml:space="preserve">26.06.2025 26.06.2026 </t>
  </si>
  <si>
    <t xml:space="preserve">25.06.2026 25.06.2027 </t>
  </si>
  <si>
    <t xml:space="preserve">26.02.2025 26.02.2026 </t>
  </si>
  <si>
    <t xml:space="preserve">25.02.2026 25.02.2027 </t>
  </si>
  <si>
    <t xml:space="preserve">16.04.2025 16.04.2026 </t>
  </si>
  <si>
    <t xml:space="preserve">15.04.2026 15.04.2027 </t>
  </si>
  <si>
    <t xml:space="preserve">01.07.2025 01.07.2026 </t>
  </si>
  <si>
    <t xml:space="preserve">30.06.2026 30.06.2027 </t>
  </si>
  <si>
    <t xml:space="preserve">01.12.2024 01.12.2025 </t>
  </si>
  <si>
    <t xml:space="preserve">30.11.2025 30.11.2026 </t>
  </si>
  <si>
    <t xml:space="preserve">24.04.2025 24.04.2026 </t>
  </si>
  <si>
    <t xml:space="preserve">23.04.2026 23.04.2027 </t>
  </si>
  <si>
    <t xml:space="preserve">23.08.2024 23.08.2025 </t>
  </si>
  <si>
    <t xml:space="preserve">22.08.2025 22.08.2026 </t>
  </si>
  <si>
    <t xml:space="preserve">20.04.2025 20.04.2026 </t>
  </si>
  <si>
    <t>19.04.2026 19.04.2027</t>
  </si>
  <si>
    <t xml:space="preserve">29.12.2024 29.12.2025 </t>
  </si>
  <si>
    <t xml:space="preserve">28.12.2025 28.12.2026 </t>
  </si>
  <si>
    <t xml:space="preserve">15.04.2025 15.04.2026 </t>
  </si>
  <si>
    <t xml:space="preserve">14.04.2026 14.04.2027 </t>
  </si>
  <si>
    <t xml:space="preserve">05.10.2024 05.10.2025 </t>
  </si>
  <si>
    <t>04.10.2025 04.10.2026</t>
  </si>
  <si>
    <t xml:space="preserve">10.06.2025 10.06.2026 </t>
  </si>
  <si>
    <t xml:space="preserve">09.06.2026 09.06.2027 </t>
  </si>
  <si>
    <t>13.05.2025 13.05.2026</t>
  </si>
  <si>
    <t>12.05.2026 12.05.2027</t>
  </si>
  <si>
    <t>25.05.2025 25.05.2026</t>
  </si>
  <si>
    <t xml:space="preserve">24.05.2026 24.05.2027 </t>
  </si>
  <si>
    <t xml:space="preserve">25.05.2025 25.05.2026 </t>
  </si>
  <si>
    <t xml:space="preserve">30.07.2024 30.07.2025 </t>
  </si>
  <si>
    <t xml:space="preserve">29.07.2025 29.07.2026 </t>
  </si>
  <si>
    <t xml:space="preserve">23.03.2025 23.03.2026 </t>
  </si>
  <si>
    <t xml:space="preserve">22.03.2026 22.03.2027 </t>
  </si>
  <si>
    <t xml:space="preserve">11.12.2024 11.12.2025 </t>
  </si>
  <si>
    <t xml:space="preserve">10.12.2025 10.12.2026 </t>
  </si>
  <si>
    <t>*WARTOŚĆ ODTWORZENIOWA: Sposób obliczenia wartości odtworzeniowej = budynki administracyjne, budynki szkolne, hale sportowe -6 022,80 zł/m2, budynki mieszkalne - 4 818,00 zł /m2, świetlice, remizy OSP - 3 613,20 zł/m2, budynki gospodarcze - 2 408,40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</si>
</sst>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&quot; zł&quot;"/>
    <numFmt numFmtId="166" formatCode="_-* #,##0.00&quot; zł&quot;_-;\-* #,##0.00&quot; zł&quot;_-;_-* \-??&quot; zł&quot;_-;_-@_-"/>
    <numFmt numFmtId="167" formatCode="#,##0.00\ _z_ł"/>
    <numFmt numFmtId="168" formatCode="#,##0.00\ &quot;zł&quot;"/>
  </numFmts>
  <fonts count="43" x14ac:knownFonts="1">
    <font>
      <sz val="11"/>
      <color indexed="8"/>
      <name val="Calibri"/>
      <family val="2"/>
      <charset val="238"/>
    </font>
    <font>
      <sz val="10"/>
      <name val="Verdana"/>
      <family val="2"/>
      <charset val="238"/>
    </font>
    <font>
      <b/>
      <sz val="10"/>
      <color indexed="9"/>
      <name val="Verdana"/>
      <family val="2"/>
      <charset val="238"/>
    </font>
    <font>
      <b/>
      <sz val="9"/>
      <color indexed="9"/>
      <name val="Verdana"/>
      <family val="2"/>
      <charset val="238"/>
    </font>
    <font>
      <b/>
      <sz val="10"/>
      <name val="Verdana"/>
      <family val="2"/>
      <charset val="238"/>
    </font>
    <font>
      <b/>
      <u/>
      <sz val="10"/>
      <name val="Verdana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color indexed="9"/>
      <name val="Verdana"/>
      <family val="2"/>
      <charset val="238"/>
    </font>
    <font>
      <i/>
      <sz val="10"/>
      <color indexed="9"/>
      <name val="Verdana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Verdana"/>
      <family val="2"/>
      <charset val="238"/>
    </font>
    <font>
      <i/>
      <sz val="10"/>
      <color indexed="10"/>
      <name val="Arial"/>
      <family val="2"/>
      <charset val="238"/>
    </font>
    <font>
      <b/>
      <i/>
      <u/>
      <sz val="10"/>
      <name val="Verdana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Verdana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Verdana"/>
      <family val="2"/>
      <charset val="238"/>
    </font>
    <font>
      <u/>
      <sz val="10"/>
      <name val="Arial"/>
      <family val="2"/>
      <charset val="238"/>
    </font>
    <font>
      <i/>
      <u/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i/>
      <u/>
      <sz val="11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9"/>
      <name val="Verdana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Verdana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sz val="10"/>
      <color theme="1"/>
      <name val="Arial CE"/>
      <family val="2"/>
      <charset val="238"/>
    </font>
    <font>
      <sz val="10"/>
      <color theme="1"/>
      <name val="Verdan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 Light"/>
      <family val="2"/>
      <charset val="238"/>
    </font>
    <font>
      <b/>
      <i/>
      <u/>
      <sz val="11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sz val="11"/>
      <name val="Calibri Light"/>
      <family val="2"/>
      <charset val="238"/>
    </font>
    <font>
      <b/>
      <sz val="11"/>
      <name val="Calibri Light"/>
      <family val="2"/>
      <charset val="238"/>
    </font>
    <font>
      <sz val="11"/>
      <color indexed="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56"/>
        <bgColor indexed="62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002060"/>
        <bgColor indexed="6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166" fontId="16" fillId="0" borderId="0" applyFill="0" applyBorder="0" applyAlignment="0" applyProtection="0"/>
    <xf numFmtId="0" fontId="6" fillId="0" borderId="0"/>
    <xf numFmtId="166" fontId="6" fillId="0" borderId="0" applyFill="0" applyBorder="0" applyAlignment="0" applyProtection="0"/>
    <xf numFmtId="0" fontId="6" fillId="0" borderId="0"/>
    <xf numFmtId="0" fontId="6" fillId="0" borderId="0"/>
  </cellStyleXfs>
  <cellXfs count="5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Alignment="1">
      <alignment horizontal="right"/>
    </xf>
    <xf numFmtId="0" fontId="4" fillId="0" borderId="0" xfId="0" applyFont="1"/>
    <xf numFmtId="167" fontId="14" fillId="0" borderId="0" xfId="0" applyNumberFormat="1" applyFont="1" applyAlignment="1">
      <alignment horizontal="right"/>
    </xf>
    <xf numFmtId="0" fontId="4" fillId="3" borderId="9" xfId="0" applyFont="1" applyFill="1" applyBorder="1"/>
    <xf numFmtId="0" fontId="1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center"/>
    </xf>
    <xf numFmtId="167" fontId="14" fillId="3" borderId="4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167" fontId="2" fillId="2" borderId="1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4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167" fontId="14" fillId="3" borderId="1" xfId="0" applyNumberFormat="1" applyFont="1" applyFill="1" applyBorder="1" applyAlignment="1">
      <alignment horizontal="right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4" fillId="0" borderId="0" xfId="0" applyFont="1" applyAlignment="1">
      <alignment horizontal="right" wrapText="1"/>
    </xf>
    <xf numFmtId="0" fontId="18" fillId="0" borderId="0" xfId="0" applyFont="1"/>
    <xf numFmtId="0" fontId="6" fillId="0" borderId="12" xfId="0" applyFont="1" applyBorder="1" applyAlignment="1">
      <alignment vertical="center" wrapText="1"/>
    </xf>
    <xf numFmtId="168" fontId="2" fillId="5" borderId="12" xfId="0" applyNumberFormat="1" applyFont="1" applyFill="1" applyBorder="1" applyAlignment="1">
      <alignment horizontal="right" vertical="center" wrapText="1"/>
    </xf>
    <xf numFmtId="0" fontId="9" fillId="2" borderId="12" xfId="0" applyFont="1" applyFill="1" applyBorder="1" applyAlignment="1">
      <alignment vertical="center" wrapText="1"/>
    </xf>
    <xf numFmtId="165" fontId="2" fillId="2" borderId="12" xfId="0" applyNumberFormat="1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vertical="center" wrapText="1"/>
    </xf>
    <xf numFmtId="167" fontId="4" fillId="0" borderId="1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5" fontId="2" fillId="2" borderId="0" xfId="0" applyNumberFormat="1" applyFont="1" applyFill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167" fontId="4" fillId="4" borderId="1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2" fillId="5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44" fontId="11" fillId="0" borderId="12" xfId="0" applyNumberFormat="1" applyFont="1" applyBorder="1" applyAlignment="1">
      <alignment vertical="center" wrapText="1"/>
    </xf>
    <xf numFmtId="165" fontId="3" fillId="2" borderId="16" xfId="0" applyNumberFormat="1" applyFont="1" applyFill="1" applyBorder="1" applyAlignment="1">
      <alignment horizontal="center" vertical="center" wrapText="1"/>
    </xf>
    <xf numFmtId="165" fontId="2" fillId="2" borderId="16" xfId="0" applyNumberFormat="1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" fillId="0" borderId="0" xfId="0" applyNumberFormat="1" applyFont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166" fontId="6" fillId="0" borderId="2" xfId="0" applyNumberFormat="1" applyFont="1" applyBorder="1" applyAlignment="1">
      <alignment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right" vertical="top" wrapText="1"/>
    </xf>
    <xf numFmtId="44" fontId="6" fillId="0" borderId="15" xfId="0" applyNumberFormat="1" applyFont="1" applyBorder="1" applyAlignment="1">
      <alignment horizontal="right"/>
    </xf>
    <xf numFmtId="44" fontId="11" fillId="0" borderId="15" xfId="0" applyNumberFormat="1" applyFont="1" applyBorder="1" applyAlignment="1">
      <alignment vertical="center" wrapText="1"/>
    </xf>
    <xf numFmtId="168" fontId="4" fillId="0" borderId="15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vertical="center" wrapText="1"/>
    </xf>
    <xf numFmtId="44" fontId="11" fillId="4" borderId="15" xfId="0" applyNumberFormat="1" applyFont="1" applyFill="1" applyBorder="1" applyAlignment="1">
      <alignment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11" fillId="0" borderId="27" xfId="0" applyFont="1" applyBorder="1" applyAlignment="1">
      <alignment horizontal="center" vertical="center" wrapText="1"/>
    </xf>
    <xf numFmtId="166" fontId="11" fillId="0" borderId="27" xfId="0" applyNumberFormat="1" applyFont="1" applyBorder="1" applyAlignment="1">
      <alignment vertical="center" wrapText="1"/>
    </xf>
    <xf numFmtId="0" fontId="6" fillId="0" borderId="27" xfId="0" applyFont="1" applyBorder="1" applyAlignment="1">
      <alignment horizontal="center" vertical="center" wrapText="1"/>
    </xf>
    <xf numFmtId="0" fontId="11" fillId="0" borderId="27" xfId="0" applyFont="1" applyBorder="1" applyAlignment="1">
      <alignment vertical="center" wrapText="1"/>
    </xf>
    <xf numFmtId="164" fontId="1" fillId="0" borderId="0" xfId="0" applyNumberFormat="1" applyFont="1"/>
    <xf numFmtId="4" fontId="1" fillId="0" borderId="0" xfId="0" applyNumberFormat="1" applyFont="1"/>
    <xf numFmtId="168" fontId="1" fillId="0" borderId="0" xfId="0" applyNumberFormat="1" applyFont="1"/>
    <xf numFmtId="165" fontId="1" fillId="0" borderId="0" xfId="0" applyNumberFormat="1" applyFont="1"/>
    <xf numFmtId="166" fontId="0" fillId="4" borderId="1" xfId="0" applyNumberFormat="1" applyFill="1" applyBorder="1" applyAlignment="1">
      <alignment vertical="center" wrapText="1"/>
    </xf>
    <xf numFmtId="165" fontId="20" fillId="6" borderId="15" xfId="0" applyNumberFormat="1" applyFont="1" applyFill="1" applyBorder="1" applyAlignment="1">
      <alignment horizontal="right" vertical="center" wrapText="1"/>
    </xf>
    <xf numFmtId="165" fontId="20" fillId="6" borderId="16" xfId="0" applyNumberFormat="1" applyFont="1" applyFill="1" applyBorder="1" applyAlignment="1">
      <alignment horizontal="right" vertical="center" wrapText="1"/>
    </xf>
    <xf numFmtId="165" fontId="20" fillId="6" borderId="2" xfId="0" applyNumberFormat="1" applyFont="1" applyFill="1" applyBorder="1" applyAlignment="1">
      <alignment horizontal="right" vertical="center" wrapText="1"/>
    </xf>
    <xf numFmtId="168" fontId="2" fillId="7" borderId="12" xfId="0" applyNumberFormat="1" applyFont="1" applyFill="1" applyBorder="1" applyAlignment="1">
      <alignment horizontal="right" vertical="center" wrapText="1"/>
    </xf>
    <xf numFmtId="165" fontId="2" fillId="6" borderId="2" xfId="0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6" fillId="0" borderId="25" xfId="0" applyFont="1" applyBorder="1" applyAlignment="1">
      <alignment horizontal="left" vertical="center" wrapText="1"/>
    </xf>
    <xf numFmtId="166" fontId="6" fillId="0" borderId="2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165" fontId="20" fillId="6" borderId="1" xfId="0" applyNumberFormat="1" applyFont="1" applyFill="1" applyBorder="1" applyAlignment="1">
      <alignment horizontal="right" vertical="center" wrapText="1"/>
    </xf>
    <xf numFmtId="166" fontId="20" fillId="7" borderId="25" xfId="1" applyFont="1" applyFill="1" applyBorder="1" applyAlignment="1">
      <alignment horizontal="right"/>
    </xf>
    <xf numFmtId="165" fontId="1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5" xfId="0" applyFont="1" applyBorder="1"/>
    <xf numFmtId="0" fontId="4" fillId="0" borderId="15" xfId="0" applyFont="1" applyBorder="1" applyAlignment="1">
      <alignment horizontal="right" vertical="center" wrapText="1"/>
    </xf>
    <xf numFmtId="0" fontId="0" fillId="0" borderId="15" xfId="0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7" fillId="0" borderId="15" xfId="0" applyNumberFormat="1" applyFont="1" applyBorder="1" applyAlignment="1">
      <alignment vertical="center" wrapText="1"/>
    </xf>
    <xf numFmtId="0" fontId="9" fillId="5" borderId="15" xfId="0" applyFont="1" applyFill="1" applyBorder="1" applyAlignment="1">
      <alignment vertical="center" wrapText="1"/>
    </xf>
    <xf numFmtId="168" fontId="2" fillId="5" borderId="15" xfId="0" applyNumberFormat="1" applyFont="1" applyFill="1" applyBorder="1" applyAlignment="1">
      <alignment horizontal="right" vertical="center" wrapText="1"/>
    </xf>
    <xf numFmtId="0" fontId="10" fillId="5" borderId="15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/>
    </xf>
    <xf numFmtId="168" fontId="6" fillId="0" borderId="15" xfId="0" applyNumberFormat="1" applyFont="1" applyBorder="1" applyAlignment="1">
      <alignment horizontal="right" vertical="center"/>
    </xf>
    <xf numFmtId="168" fontId="11" fillId="0" borderId="15" xfId="0" applyNumberFormat="1" applyFont="1" applyBorder="1" applyAlignment="1">
      <alignment vertical="center" wrapText="1"/>
    </xf>
    <xf numFmtId="167" fontId="4" fillId="0" borderId="15" xfId="0" applyNumberFormat="1" applyFont="1" applyBorder="1" applyAlignment="1">
      <alignment horizontal="right" vertical="center" wrapText="1"/>
    </xf>
    <xf numFmtId="0" fontId="2" fillId="5" borderId="24" xfId="0" applyFont="1" applyFill="1" applyBorder="1" applyAlignment="1">
      <alignment horizontal="center" vertical="center" wrapText="1"/>
    </xf>
    <xf numFmtId="2" fontId="11" fillId="0" borderId="15" xfId="0" applyNumberFormat="1" applyFont="1" applyBorder="1" applyAlignment="1">
      <alignment vertical="center" wrapText="1"/>
    </xf>
    <xf numFmtId="0" fontId="4" fillId="0" borderId="13" xfId="0" applyFont="1" applyBorder="1"/>
    <xf numFmtId="0" fontId="4" fillId="4" borderId="13" xfId="0" applyFont="1" applyFill="1" applyBorder="1" applyAlignment="1">
      <alignment horizontal="right" vertical="center" wrapText="1"/>
    </xf>
    <xf numFmtId="0" fontId="0" fillId="4" borderId="10" xfId="0" applyFill="1" applyBorder="1" applyAlignment="1">
      <alignment vertical="center" wrapText="1"/>
    </xf>
    <xf numFmtId="0" fontId="0" fillId="4" borderId="15" xfId="0" applyFill="1" applyBorder="1" applyAlignment="1">
      <alignment vertical="center" wrapText="1"/>
    </xf>
    <xf numFmtId="0" fontId="0" fillId="4" borderId="15" xfId="0" applyFill="1" applyBorder="1" applyAlignment="1">
      <alignment horizontal="center" vertical="center" wrapText="1"/>
    </xf>
    <xf numFmtId="168" fontId="0" fillId="4" borderId="15" xfId="0" applyNumberFormat="1" applyFill="1" applyBorder="1" applyAlignment="1">
      <alignment vertical="center" wrapText="1"/>
    </xf>
    <xf numFmtId="0" fontId="1" fillId="4" borderId="15" xfId="0" applyFont="1" applyFill="1" applyBorder="1"/>
    <xf numFmtId="4" fontId="7" fillId="4" borderId="15" xfId="0" applyNumberFormat="1" applyFont="1" applyFill="1" applyBorder="1" applyAlignment="1">
      <alignment vertical="center" wrapText="1"/>
    </xf>
    <xf numFmtId="0" fontId="0" fillId="4" borderId="33" xfId="0" applyFill="1" applyBorder="1" applyAlignment="1">
      <alignment horizontal="center" vertical="center" wrapText="1"/>
    </xf>
    <xf numFmtId="168" fontId="0" fillId="4" borderId="13" xfId="0" applyNumberFormat="1" applyFill="1" applyBorder="1" applyAlignment="1">
      <alignment vertical="center" wrapText="1"/>
    </xf>
    <xf numFmtId="0" fontId="1" fillId="4" borderId="13" xfId="0" applyFont="1" applyFill="1" applyBorder="1"/>
    <xf numFmtId="0" fontId="0" fillId="4" borderId="13" xfId="0" applyFill="1" applyBorder="1" applyAlignment="1">
      <alignment vertical="center" wrapText="1"/>
    </xf>
    <xf numFmtId="4" fontId="7" fillId="4" borderId="13" xfId="0" applyNumberFormat="1" applyFont="1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6" fillId="4" borderId="31" xfId="0" applyFont="1" applyFill="1" applyBorder="1" applyAlignment="1">
      <alignment vertical="center" wrapText="1"/>
    </xf>
    <xf numFmtId="0" fontId="9" fillId="5" borderId="13" xfId="0" applyFont="1" applyFill="1" applyBorder="1" applyAlignment="1">
      <alignment vertical="center" wrapText="1"/>
    </xf>
    <xf numFmtId="168" fontId="2" fillId="5" borderId="13" xfId="0" applyNumberFormat="1" applyFont="1" applyFill="1" applyBorder="1" applyAlignment="1">
      <alignment horizontal="right" vertical="center" wrapText="1"/>
    </xf>
    <xf numFmtId="0" fontId="10" fillId="5" borderId="13" xfId="0" applyFont="1" applyFill="1" applyBorder="1" applyAlignment="1">
      <alignment vertical="center" wrapText="1"/>
    </xf>
    <xf numFmtId="168" fontId="2" fillId="7" borderId="15" xfId="0" applyNumberFormat="1" applyFont="1" applyFill="1" applyBorder="1" applyAlignment="1">
      <alignment horizontal="righ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vertical="top" wrapText="1"/>
    </xf>
    <xf numFmtId="44" fontId="6" fillId="4" borderId="15" xfId="0" applyNumberFormat="1" applyFont="1" applyFill="1" applyBorder="1" applyAlignment="1">
      <alignment horizontal="right" vertical="top" wrapText="1"/>
    </xf>
    <xf numFmtId="0" fontId="4" fillId="4" borderId="15" xfId="0" applyFont="1" applyFill="1" applyBorder="1" applyAlignment="1">
      <alignment horizontal="right" vertical="center" wrapText="1"/>
    </xf>
    <xf numFmtId="44" fontId="0" fillId="0" borderId="15" xfId="0" applyNumberFormat="1" applyBorder="1" applyAlignment="1">
      <alignment vertical="center" wrapText="1"/>
    </xf>
    <xf numFmtId="168" fontId="1" fillId="0" borderId="15" xfId="0" applyNumberFormat="1" applyFont="1" applyBorder="1"/>
    <xf numFmtId="4" fontId="7" fillId="0" borderId="15" xfId="0" applyNumberFormat="1" applyFont="1" applyBorder="1" applyAlignment="1">
      <alignment horizontal="center" vertical="center" wrapText="1"/>
    </xf>
    <xf numFmtId="168" fontId="6" fillId="4" borderId="15" xfId="0" quotePrefix="1" applyNumberFormat="1" applyFont="1" applyFill="1" applyBorder="1" applyAlignment="1">
      <alignment horizontal="right" vertical="center"/>
    </xf>
    <xf numFmtId="44" fontId="0" fillId="4" borderId="15" xfId="0" applyNumberFormat="1" applyFill="1" applyBorder="1" applyAlignment="1">
      <alignment vertical="center" wrapText="1"/>
    </xf>
    <xf numFmtId="168" fontId="1" fillId="4" borderId="15" xfId="0" applyNumberFormat="1" applyFont="1" applyFill="1" applyBorder="1"/>
    <xf numFmtId="4" fontId="7" fillId="4" borderId="15" xfId="0" applyNumberFormat="1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center" wrapText="1"/>
    </xf>
    <xf numFmtId="167" fontId="4" fillId="0" borderId="39" xfId="0" applyNumberFormat="1" applyFont="1" applyBorder="1" applyAlignment="1">
      <alignment horizontal="right" vertical="center" wrapText="1"/>
    </xf>
    <xf numFmtId="168" fontId="0" fillId="0" borderId="0" xfId="0" applyNumberFormat="1"/>
    <xf numFmtId="168" fontId="6" fillId="0" borderId="0" xfId="0" applyNumberFormat="1" applyFont="1"/>
    <xf numFmtId="164" fontId="6" fillId="0" borderId="0" xfId="0" applyNumberFormat="1" applyFont="1"/>
    <xf numFmtId="165" fontId="1" fillId="0" borderId="0" xfId="0" applyNumberFormat="1" applyFont="1" applyAlignment="1">
      <alignment horizontal="left"/>
    </xf>
    <xf numFmtId="0" fontId="15" fillId="0" borderId="19" xfId="0" applyFont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/>
    </xf>
    <xf numFmtId="165" fontId="15" fillId="3" borderId="19" xfId="0" applyNumberFormat="1" applyFont="1" applyFill="1" applyBorder="1" applyAlignment="1">
      <alignment horizontal="center" vertical="center" wrapText="1"/>
    </xf>
    <xf numFmtId="165" fontId="21" fillId="8" borderId="19" xfId="0" applyNumberFormat="1" applyFont="1" applyFill="1" applyBorder="1"/>
    <xf numFmtId="0" fontId="1" fillId="0" borderId="39" xfId="0" applyFont="1" applyBorder="1" applyAlignment="1">
      <alignment horizontal="left" vertical="center" wrapText="1"/>
    </xf>
    <xf numFmtId="166" fontId="1" fillId="0" borderId="0" xfId="0" applyNumberFormat="1" applyFont="1" applyAlignment="1">
      <alignment horizontal="left"/>
    </xf>
    <xf numFmtId="0" fontId="17" fillId="0" borderId="2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40" xfId="0" applyFont="1" applyBorder="1" applyAlignment="1">
      <alignment horizontal="center" vertical="center" wrapText="1"/>
    </xf>
    <xf numFmtId="0" fontId="6" fillId="0" borderId="40" xfId="0" applyFont="1" applyBorder="1" applyAlignment="1">
      <alignment vertical="center" wrapText="1"/>
    </xf>
    <xf numFmtId="0" fontId="11" fillId="0" borderId="40" xfId="0" applyFont="1" applyBorder="1" applyAlignment="1">
      <alignment horizontal="center" vertical="center" wrapText="1"/>
    </xf>
    <xf numFmtId="168" fontId="11" fillId="0" borderId="40" xfId="0" applyNumberFormat="1" applyFont="1" applyBorder="1" applyAlignment="1">
      <alignment vertical="center" wrapText="1"/>
    </xf>
    <xf numFmtId="0" fontId="6" fillId="4" borderId="40" xfId="0" applyFont="1" applyFill="1" applyBorder="1" applyAlignment="1">
      <alignment vertical="center" wrapText="1"/>
    </xf>
    <xf numFmtId="0" fontId="11" fillId="4" borderId="40" xfId="0" applyFont="1" applyFill="1" applyBorder="1" applyAlignment="1">
      <alignment horizontal="center" vertical="center" wrapText="1"/>
    </xf>
    <xf numFmtId="44" fontId="11" fillId="4" borderId="40" xfId="0" applyNumberFormat="1" applyFont="1" applyFill="1" applyBorder="1" applyAlignment="1">
      <alignment vertical="center" wrapText="1"/>
    </xf>
    <xf numFmtId="0" fontId="6" fillId="0" borderId="4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6" fillId="0" borderId="41" xfId="0" applyFont="1" applyBorder="1" applyAlignment="1">
      <alignment vertical="center" wrapText="1"/>
    </xf>
    <xf numFmtId="0" fontId="1" fillId="0" borderId="41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wrapText="1"/>
    </xf>
    <xf numFmtId="166" fontId="11" fillId="0" borderId="41" xfId="0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166" fontId="0" fillId="0" borderId="41" xfId="0" applyNumberFormat="1" applyBorder="1" applyAlignment="1">
      <alignment vertical="center" wrapText="1"/>
    </xf>
    <xf numFmtId="166" fontId="6" fillId="0" borderId="41" xfId="0" applyNumberFormat="1" applyFont="1" applyBorder="1" applyAlignment="1">
      <alignment vertical="center" wrapText="1"/>
    </xf>
    <xf numFmtId="166" fontId="6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166" fontId="0" fillId="0" borderId="42" xfId="1" applyFont="1" applyFill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165" fontId="0" fillId="0" borderId="8" xfId="0" applyNumberForma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166" fontId="0" fillId="0" borderId="6" xfId="0" applyNumberForma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165" fontId="0" fillId="0" borderId="44" xfId="0" applyNumberFormat="1" applyBorder="1" applyAlignment="1">
      <alignment vertical="center" wrapText="1"/>
    </xf>
    <xf numFmtId="0" fontId="0" fillId="0" borderId="45" xfId="0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41" xfId="0" applyFont="1" applyBorder="1" applyAlignment="1">
      <alignment horizontal="center" vertical="center"/>
    </xf>
    <xf numFmtId="166" fontId="6" fillId="0" borderId="41" xfId="0" applyNumberFormat="1" applyFont="1" applyBorder="1" applyAlignment="1">
      <alignment horizontal="center" vertical="center" wrapText="1"/>
    </xf>
    <xf numFmtId="0" fontId="8" fillId="0" borderId="41" xfId="0" applyFont="1" applyBorder="1" applyAlignment="1">
      <alignment horizontal="right" vertical="top" wrapText="1"/>
    </xf>
    <xf numFmtId="0" fontId="7" fillId="0" borderId="41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165" fontId="1" fillId="0" borderId="15" xfId="0" applyNumberFormat="1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6" fontId="6" fillId="0" borderId="6" xfId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166" fontId="0" fillId="0" borderId="3" xfId="0" applyNumberFormat="1" applyBorder="1" applyAlignment="1">
      <alignment vertical="center" wrapText="1"/>
    </xf>
    <xf numFmtId="166" fontId="17" fillId="0" borderId="1" xfId="0" applyNumberFormat="1" applyFont="1" applyBorder="1" applyAlignment="1">
      <alignment vertical="center" wrapText="1"/>
    </xf>
    <xf numFmtId="0" fontId="17" fillId="0" borderId="17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165" fontId="1" fillId="0" borderId="16" xfId="0" applyNumberFormat="1" applyFont="1" applyBorder="1"/>
    <xf numFmtId="0" fontId="0" fillId="0" borderId="5" xfId="0" applyBorder="1" applyAlignment="1">
      <alignment vertical="center" wrapText="1"/>
    </xf>
    <xf numFmtId="0" fontId="0" fillId="0" borderId="26" xfId="0" applyBorder="1" applyAlignment="1">
      <alignment horizontal="center" vertical="center" wrapText="1"/>
    </xf>
    <xf numFmtId="0" fontId="6" fillId="4" borderId="46" xfId="0" applyFont="1" applyFill="1" applyBorder="1" applyAlignment="1">
      <alignment vertical="center" wrapText="1"/>
    </xf>
    <xf numFmtId="0" fontId="11" fillId="4" borderId="46" xfId="0" applyFont="1" applyFill="1" applyBorder="1" applyAlignment="1">
      <alignment horizontal="center" vertical="center" wrapText="1"/>
    </xf>
    <xf numFmtId="44" fontId="11" fillId="4" borderId="46" xfId="0" applyNumberFormat="1" applyFont="1" applyFill="1" applyBorder="1" applyAlignment="1">
      <alignment vertical="center" wrapText="1"/>
    </xf>
    <xf numFmtId="0" fontId="11" fillId="0" borderId="47" xfId="0" applyFont="1" applyBorder="1" applyAlignment="1">
      <alignment horizontal="center" vertical="center" wrapText="1"/>
    </xf>
    <xf numFmtId="0" fontId="6" fillId="0" borderId="47" xfId="0" applyFont="1" applyBorder="1"/>
    <xf numFmtId="0" fontId="6" fillId="0" borderId="47" xfId="0" applyFont="1" applyBorder="1" applyAlignment="1">
      <alignment horizontal="center"/>
    </xf>
    <xf numFmtId="168" fontId="6" fillId="0" borderId="47" xfId="0" applyNumberFormat="1" applyFont="1" applyBorder="1"/>
    <xf numFmtId="4" fontId="7" fillId="0" borderId="41" xfId="0" applyNumberFormat="1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8" xfId="0" applyFont="1" applyBorder="1" applyAlignment="1">
      <alignment vertical="center" wrapText="1"/>
    </xf>
    <xf numFmtId="166" fontId="6" fillId="0" borderId="48" xfId="0" applyNumberFormat="1" applyFont="1" applyBorder="1" applyAlignment="1">
      <alignment vertical="center" wrapText="1"/>
    </xf>
    <xf numFmtId="0" fontId="11" fillId="0" borderId="52" xfId="0" applyFont="1" applyBorder="1" applyAlignment="1">
      <alignment vertical="center" wrapText="1"/>
    </xf>
    <xf numFmtId="0" fontId="11" fillId="0" borderId="42" xfId="0" applyFont="1" applyBorder="1" applyAlignment="1">
      <alignment horizontal="center" vertical="center" wrapText="1"/>
    </xf>
    <xf numFmtId="4" fontId="0" fillId="0" borderId="42" xfId="0" applyNumberFormat="1" applyBorder="1" applyAlignment="1">
      <alignment vertical="center" wrapText="1"/>
    </xf>
    <xf numFmtId="165" fontId="1" fillId="0" borderId="53" xfId="0" applyNumberFormat="1" applyFont="1" applyBorder="1" applyAlignment="1">
      <alignment horizontal="right"/>
    </xf>
    <xf numFmtId="0" fontId="1" fillId="0" borderId="53" xfId="0" applyFont="1" applyBorder="1"/>
    <xf numFmtId="0" fontId="1" fillId="0" borderId="53" xfId="0" applyFont="1" applyBorder="1" applyAlignment="1">
      <alignment wrapText="1"/>
    </xf>
    <xf numFmtId="0" fontId="6" fillId="0" borderId="48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center" vertical="center" wrapText="1"/>
    </xf>
    <xf numFmtId="166" fontId="6" fillId="0" borderId="48" xfId="0" applyNumberFormat="1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166" fontId="11" fillId="0" borderId="48" xfId="0" applyNumberFormat="1" applyFont="1" applyBorder="1" applyAlignment="1">
      <alignment vertical="center" wrapText="1"/>
    </xf>
    <xf numFmtId="0" fontId="6" fillId="0" borderId="48" xfId="0" applyFont="1" applyBorder="1" applyAlignment="1">
      <alignment vertical="top" wrapText="1"/>
    </xf>
    <xf numFmtId="0" fontId="6" fillId="0" borderId="48" xfId="0" applyFont="1" applyBorder="1" applyAlignment="1">
      <alignment horizontal="center" vertical="top" wrapText="1"/>
    </xf>
    <xf numFmtId="166" fontId="6" fillId="0" borderId="48" xfId="0" applyNumberFormat="1" applyFont="1" applyBorder="1" applyAlignment="1">
      <alignment horizontal="right" vertical="top" wrapText="1"/>
    </xf>
    <xf numFmtId="0" fontId="6" fillId="0" borderId="42" xfId="0" applyFont="1" applyBorder="1" applyAlignment="1">
      <alignment vertical="center" wrapText="1"/>
    </xf>
    <xf numFmtId="166" fontId="11" fillId="0" borderId="42" xfId="0" applyNumberFormat="1" applyFont="1" applyBorder="1" applyAlignment="1">
      <alignment vertical="center" wrapText="1"/>
    </xf>
    <xf numFmtId="44" fontId="11" fillId="0" borderId="48" xfId="0" applyNumberFormat="1" applyFont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1" fillId="0" borderId="42" xfId="0" applyFont="1" applyBorder="1" applyAlignment="1">
      <alignment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4" fontId="7" fillId="0" borderId="42" xfId="0" applyNumberFormat="1" applyFont="1" applyBorder="1" applyAlignment="1">
      <alignment horizontal="center" vertical="center" wrapText="1"/>
    </xf>
    <xf numFmtId="0" fontId="0" fillId="0" borderId="42" xfId="0" applyBorder="1" applyAlignment="1">
      <alignment vertical="center" wrapText="1"/>
    </xf>
    <xf numFmtId="0" fontId="11" fillId="0" borderId="47" xfId="0" applyFont="1" applyBorder="1" applyAlignment="1">
      <alignment vertical="center" wrapText="1"/>
    </xf>
    <xf numFmtId="4" fontId="7" fillId="0" borderId="47" xfId="0" applyNumberFormat="1" applyFont="1" applyBorder="1" applyAlignment="1">
      <alignment horizontal="center" vertical="center" wrapText="1"/>
    </xf>
    <xf numFmtId="0" fontId="0" fillId="0" borderId="47" xfId="0" applyBorder="1" applyAlignment="1">
      <alignment vertical="center" wrapText="1"/>
    </xf>
    <xf numFmtId="0" fontId="0" fillId="0" borderId="55" xfId="0" applyBorder="1" applyAlignment="1">
      <alignment horizontal="center" vertical="center" wrapText="1"/>
    </xf>
    <xf numFmtId="4" fontId="6" fillId="0" borderId="0" xfId="0" applyNumberFormat="1" applyFont="1"/>
    <xf numFmtId="168" fontId="20" fillId="5" borderId="15" xfId="0" applyNumberFormat="1" applyFont="1" applyFill="1" applyBorder="1" applyAlignment="1">
      <alignment horizontal="right" vertical="center" wrapText="1"/>
    </xf>
    <xf numFmtId="168" fontId="20" fillId="7" borderId="13" xfId="0" applyNumberFormat="1" applyFont="1" applyFill="1" applyBorder="1" applyAlignment="1">
      <alignment horizontal="right" vertical="center" wrapText="1"/>
    </xf>
    <xf numFmtId="165" fontId="20" fillId="6" borderId="0" xfId="0" applyNumberFormat="1" applyFont="1" applyFill="1" applyAlignment="1">
      <alignment horizontal="right" vertical="center" wrapText="1"/>
    </xf>
    <xf numFmtId="168" fontId="20" fillId="7" borderId="15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168" fontId="20" fillId="5" borderId="24" xfId="0" applyNumberFormat="1" applyFont="1" applyFill="1" applyBorder="1" applyAlignment="1">
      <alignment horizontal="right" vertical="center" wrapText="1"/>
    </xf>
    <xf numFmtId="165" fontId="20" fillId="2" borderId="2" xfId="0" applyNumberFormat="1" applyFont="1" applyFill="1" applyBorder="1" applyAlignment="1">
      <alignment horizontal="right" vertical="center" wrapText="1"/>
    </xf>
    <xf numFmtId="165" fontId="20" fillId="2" borderId="1" xfId="0" applyNumberFormat="1" applyFont="1" applyFill="1" applyBorder="1" applyAlignment="1">
      <alignment horizontal="right" vertical="center" wrapText="1"/>
    </xf>
    <xf numFmtId="168" fontId="20" fillId="7" borderId="12" xfId="0" applyNumberFormat="1" applyFont="1" applyFill="1" applyBorder="1" applyAlignment="1">
      <alignment horizontal="right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9" borderId="0" xfId="0" applyFont="1" applyFill="1" applyAlignment="1">
      <alignment horizontal="left" vertical="center"/>
    </xf>
    <xf numFmtId="0" fontId="1" fillId="9" borderId="0" xfId="0" applyFont="1" applyFill="1" applyAlignment="1">
      <alignment vertical="center"/>
    </xf>
    <xf numFmtId="0" fontId="1" fillId="9" borderId="0" xfId="0" applyFont="1" applyFill="1" applyAlignment="1">
      <alignment vertical="center" wrapText="1"/>
    </xf>
    <xf numFmtId="0" fontId="1" fillId="9" borderId="0" xfId="0" applyFont="1" applyFill="1" applyAlignment="1">
      <alignment horizontal="center" vertical="center"/>
    </xf>
    <xf numFmtId="44" fontId="1" fillId="9" borderId="0" xfId="0" applyNumberFormat="1" applyFont="1" applyFill="1" applyAlignment="1">
      <alignment horizontal="center" vertical="center"/>
    </xf>
    <xf numFmtId="0" fontId="26" fillId="9" borderId="0" xfId="0" applyFont="1" applyFill="1" applyAlignment="1">
      <alignment horizontal="right" vertical="center"/>
    </xf>
    <xf numFmtId="0" fontId="4" fillId="9" borderId="41" xfId="0" applyFont="1" applyFill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44" fontId="6" fillId="0" borderId="42" xfId="0" applyNumberFormat="1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9" fillId="0" borderId="42" xfId="0" applyFont="1" applyBorder="1" applyAlignment="1">
      <alignment horizontal="center" vertical="center" wrapText="1"/>
    </xf>
    <xf numFmtId="44" fontId="19" fillId="0" borderId="42" xfId="0" applyNumberFormat="1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14" fontId="19" fillId="0" borderId="42" xfId="0" applyNumberFormat="1" applyFont="1" applyBorder="1" applyAlignment="1">
      <alignment horizontal="center" vertical="center" wrapText="1"/>
    </xf>
    <xf numFmtId="14" fontId="21" fillId="0" borderId="42" xfId="0" applyNumberFormat="1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1" fillId="0" borderId="42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/>
    </xf>
    <xf numFmtId="44" fontId="32" fillId="0" borderId="42" xfId="0" applyNumberFormat="1" applyFont="1" applyBorder="1" applyAlignment="1">
      <alignment horizontal="center"/>
    </xf>
    <xf numFmtId="0" fontId="15" fillId="0" borderId="42" xfId="0" applyFont="1" applyBorder="1" applyAlignment="1">
      <alignment horizontal="center" wrapText="1"/>
    </xf>
    <xf numFmtId="0" fontId="6" fillId="0" borderId="42" xfId="0" applyFont="1" applyBorder="1" applyAlignment="1">
      <alignment horizontal="center" wrapText="1"/>
    </xf>
    <xf numFmtId="0" fontId="25" fillId="0" borderId="42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/>
    </xf>
    <xf numFmtId="44" fontId="33" fillId="0" borderId="42" xfId="0" applyNumberFormat="1" applyFont="1" applyBorder="1" applyAlignment="1">
      <alignment horizontal="center"/>
    </xf>
    <xf numFmtId="0" fontId="21" fillId="0" borderId="42" xfId="0" applyFont="1" applyBorder="1" applyAlignment="1">
      <alignment horizontal="center" wrapText="1"/>
    </xf>
    <xf numFmtId="14" fontId="33" fillId="0" borderId="42" xfId="0" applyNumberFormat="1" applyFont="1" applyBorder="1" applyAlignment="1">
      <alignment horizontal="center" vertical="center"/>
    </xf>
    <xf numFmtId="14" fontId="21" fillId="0" borderId="42" xfId="0" applyNumberFormat="1" applyFont="1" applyBorder="1" applyAlignment="1">
      <alignment horizontal="center" wrapText="1"/>
    </xf>
    <xf numFmtId="0" fontId="31" fillId="0" borderId="42" xfId="0" applyFont="1" applyBorder="1" applyAlignment="1">
      <alignment horizontal="center" wrapText="1"/>
    </xf>
    <xf numFmtId="0" fontId="6" fillId="0" borderId="42" xfId="0" applyFont="1" applyBorder="1" applyAlignment="1">
      <alignment horizontal="center" vertical="center"/>
    </xf>
    <xf numFmtId="0" fontId="6" fillId="0" borderId="42" xfId="0" applyFont="1" applyBorder="1" applyAlignment="1">
      <alignment vertical="center"/>
    </xf>
    <xf numFmtId="44" fontId="6" fillId="0" borderId="42" xfId="0" applyNumberFormat="1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2" xfId="0" applyFont="1" applyBorder="1" applyAlignment="1">
      <alignment vertical="center"/>
    </xf>
    <xf numFmtId="44" fontId="19" fillId="0" borderId="42" xfId="0" applyNumberFormat="1" applyFont="1" applyBorder="1" applyAlignment="1">
      <alignment horizontal="center" vertical="center"/>
    </xf>
    <xf numFmtId="49" fontId="19" fillId="0" borderId="42" xfId="0" applyNumberFormat="1" applyFont="1" applyBorder="1" applyAlignment="1">
      <alignment horizontal="center" vertical="center" wrapText="1"/>
    </xf>
    <xf numFmtId="0" fontId="34" fillId="4" borderId="42" xfId="0" applyFont="1" applyFill="1" applyBorder="1" applyAlignment="1">
      <alignment horizontal="center" vertical="center" wrapText="1"/>
    </xf>
    <xf numFmtId="14" fontId="6" fillId="0" borderId="42" xfId="0" applyNumberFormat="1" applyFont="1" applyBorder="1" applyAlignment="1">
      <alignment horizontal="center" vertical="center" wrapText="1"/>
    </xf>
    <xf numFmtId="14" fontId="15" fillId="0" borderId="42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1" fontId="6" fillId="0" borderId="42" xfId="0" applyNumberFormat="1" applyFont="1" applyBorder="1" applyAlignment="1">
      <alignment horizontal="center" vertical="center" wrapText="1"/>
    </xf>
    <xf numFmtId="14" fontId="15" fillId="4" borderId="42" xfId="0" applyNumberFormat="1" applyFont="1" applyFill="1" applyBorder="1" applyAlignment="1">
      <alignment horizontal="center" vertical="center" wrapText="1"/>
    </xf>
    <xf numFmtId="12" fontId="6" fillId="0" borderId="42" xfId="0" applyNumberFormat="1" applyFont="1" applyBorder="1" applyAlignment="1">
      <alignment horizontal="center" vertical="center" wrapText="1"/>
    </xf>
    <xf numFmtId="49" fontId="6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4" fontId="1" fillId="0" borderId="0" xfId="0" applyNumberFormat="1" applyFont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25" fillId="0" borderId="42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47" xfId="0" applyFont="1" applyBorder="1" applyAlignment="1">
      <alignment vertical="center" wrapText="1"/>
    </xf>
    <xf numFmtId="168" fontId="11" fillId="0" borderId="47" xfId="0" applyNumberFormat="1" applyFont="1" applyBorder="1" applyAlignment="1">
      <alignment vertical="center" wrapText="1"/>
    </xf>
    <xf numFmtId="0" fontId="6" fillId="0" borderId="47" xfId="0" applyFont="1" applyBorder="1" applyAlignment="1">
      <alignment horizontal="center" vertical="center"/>
    </xf>
    <xf numFmtId="44" fontId="6" fillId="4" borderId="47" xfId="0" applyNumberFormat="1" applyFont="1" applyFill="1" applyBorder="1" applyAlignment="1">
      <alignment horizontal="right" vertical="center" wrapText="1"/>
    </xf>
    <xf numFmtId="0" fontId="6" fillId="0" borderId="47" xfId="0" applyFont="1" applyBorder="1" applyAlignment="1">
      <alignment wrapText="1"/>
    </xf>
    <xf numFmtId="168" fontId="6" fillId="0" borderId="47" xfId="0" applyNumberFormat="1" applyFont="1" applyBorder="1" applyAlignment="1">
      <alignment horizontal="right" vertical="center"/>
    </xf>
    <xf numFmtId="49" fontId="6" fillId="0" borderId="47" xfId="0" applyNumberFormat="1" applyFont="1" applyBorder="1" applyAlignment="1">
      <alignment horizontal="center" vertical="center" wrapText="1"/>
    </xf>
    <xf numFmtId="44" fontId="6" fillId="0" borderId="47" xfId="0" applyNumberFormat="1" applyFont="1" applyBorder="1" applyAlignment="1">
      <alignment horizontal="center" vertical="center" wrapText="1"/>
    </xf>
    <xf numFmtId="14" fontId="15" fillId="0" borderId="47" xfId="0" applyNumberFormat="1" applyFont="1" applyBorder="1" applyAlignment="1">
      <alignment horizontal="center" vertical="center" wrapText="1"/>
    </xf>
    <xf numFmtId="14" fontId="6" fillId="0" borderId="47" xfId="0" applyNumberFormat="1" applyFont="1" applyBorder="1" applyAlignment="1">
      <alignment horizontal="center" vertical="center" wrapText="1"/>
    </xf>
    <xf numFmtId="0" fontId="0" fillId="0" borderId="48" xfId="0" applyBorder="1" applyAlignment="1">
      <alignment vertical="center" wrapText="1"/>
    </xf>
    <xf numFmtId="0" fontId="0" fillId="0" borderId="48" xfId="0" applyBorder="1" applyAlignment="1">
      <alignment horizontal="center" vertical="center" wrapText="1"/>
    </xf>
    <xf numFmtId="4" fontId="7" fillId="0" borderId="48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1" fillId="0" borderId="42" xfId="0" applyFont="1" applyBorder="1" applyAlignment="1">
      <alignment vertical="center"/>
    </xf>
    <xf numFmtId="0" fontId="0" fillId="0" borderId="54" xfId="0" applyBorder="1" applyAlignment="1">
      <alignment horizontal="center" vertical="center" wrapText="1"/>
    </xf>
    <xf numFmtId="4" fontId="7" fillId="0" borderId="41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4" fontId="7" fillId="0" borderId="49" xfId="0" applyNumberFormat="1" applyFont="1" applyBorder="1" applyAlignment="1">
      <alignment horizontal="center" vertical="center" wrapText="1"/>
    </xf>
    <xf numFmtId="0" fontId="10" fillId="2" borderId="49" xfId="0" applyFont="1" applyFill="1" applyBorder="1" applyAlignment="1">
      <alignment vertical="center" wrapText="1"/>
    </xf>
    <xf numFmtId="4" fontId="7" fillId="0" borderId="8" xfId="0" applyNumberFormat="1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48" xfId="0" applyFont="1" applyFill="1" applyBorder="1" applyAlignment="1">
      <alignment vertical="center" wrapText="1"/>
    </xf>
    <xf numFmtId="0" fontId="4" fillId="0" borderId="42" xfId="0" applyFont="1" applyBorder="1" applyAlignment="1">
      <alignment horizontal="right" vertical="center" wrapText="1"/>
    </xf>
    <xf numFmtId="0" fontId="9" fillId="2" borderId="42" xfId="0" applyFont="1" applyFill="1" applyBorder="1" applyAlignment="1">
      <alignment vertical="center" wrapText="1"/>
    </xf>
    <xf numFmtId="0" fontId="6" fillId="0" borderId="41" xfId="0" applyFont="1" applyBorder="1"/>
    <xf numFmtId="0" fontId="6" fillId="0" borderId="41" xfId="0" applyFont="1" applyBorder="1" applyAlignment="1">
      <alignment horizontal="center"/>
    </xf>
    <xf numFmtId="166" fontId="16" fillId="0" borderId="41" xfId="1" applyBorder="1"/>
    <xf numFmtId="0" fontId="6" fillId="0" borderId="59" xfId="0" applyFont="1" applyBorder="1" applyAlignment="1">
      <alignment vertical="center" wrapText="1"/>
    </xf>
    <xf numFmtId="0" fontId="11" fillId="0" borderId="59" xfId="0" applyFont="1" applyBorder="1" applyAlignment="1">
      <alignment horizontal="center" vertical="center" wrapText="1"/>
    </xf>
    <xf numFmtId="166" fontId="11" fillId="0" borderId="59" xfId="0" applyNumberFormat="1" applyFont="1" applyBorder="1" applyAlignment="1">
      <alignment vertical="center" wrapText="1"/>
    </xf>
    <xf numFmtId="165" fontId="1" fillId="0" borderId="20" xfId="0" applyNumberFormat="1" applyFont="1" applyBorder="1" applyAlignment="1">
      <alignment horizontal="center" vertical="center"/>
    </xf>
    <xf numFmtId="165" fontId="12" fillId="0" borderId="20" xfId="0" applyNumberFormat="1" applyFont="1" applyBorder="1" applyAlignment="1">
      <alignment horizontal="right"/>
    </xf>
    <xf numFmtId="0" fontId="0" fillId="0" borderId="20" xfId="0" applyBorder="1" applyAlignment="1">
      <alignment horizontal="center" vertical="center" wrapText="1"/>
    </xf>
    <xf numFmtId="168" fontId="6" fillId="4" borderId="42" xfId="0" quotePrefix="1" applyNumberFormat="1" applyFont="1" applyFill="1" applyBorder="1" applyAlignment="1">
      <alignment horizontal="right" vertical="center"/>
    </xf>
    <xf numFmtId="0" fontId="0" fillId="0" borderId="42" xfId="0" applyBorder="1"/>
    <xf numFmtId="0" fontId="6" fillId="0" borderId="19" xfId="0" applyFont="1" applyBorder="1" applyAlignment="1">
      <alignment horizontal="left" vertical="center" wrapText="1"/>
    </xf>
    <xf numFmtId="165" fontId="19" fillId="0" borderId="19" xfId="0" applyNumberFormat="1" applyFont="1" applyBorder="1" applyAlignment="1">
      <alignment horizontal="right" vertical="center"/>
    </xf>
    <xf numFmtId="165" fontId="19" fillId="0" borderId="19" xfId="0" applyNumberFormat="1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40" xfId="0" applyFont="1" applyBorder="1" applyAlignment="1">
      <alignment horizontal="left" vertical="center" wrapText="1"/>
    </xf>
    <xf numFmtId="165" fontId="19" fillId="0" borderId="40" xfId="0" applyNumberFormat="1" applyFont="1" applyBorder="1" applyAlignment="1">
      <alignment vertical="center"/>
    </xf>
    <xf numFmtId="168" fontId="19" fillId="0" borderId="19" xfId="0" applyNumberFormat="1" applyFont="1" applyBorder="1" applyAlignment="1">
      <alignment horizontal="right" vertical="center"/>
    </xf>
    <xf numFmtId="168" fontId="19" fillId="0" borderId="19" xfId="0" quotePrefix="1" applyNumberFormat="1" applyFont="1" applyBorder="1" applyAlignment="1">
      <alignment horizontal="right" vertical="center"/>
    </xf>
    <xf numFmtId="168" fontId="19" fillId="0" borderId="19" xfId="0" applyNumberFormat="1" applyFont="1" applyBorder="1" applyAlignment="1">
      <alignment horizontal="right"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0" fillId="0" borderId="42" xfId="0" applyFont="1" applyBorder="1" applyAlignment="1">
      <alignment horizontal="center" vertical="center" wrapText="1"/>
    </xf>
    <xf numFmtId="168" fontId="40" fillId="0" borderId="42" xfId="0" applyNumberFormat="1" applyFont="1" applyBorder="1" applyAlignment="1">
      <alignment horizontal="center" vertical="center" wrapText="1"/>
    </xf>
    <xf numFmtId="0" fontId="41" fillId="0" borderId="42" xfId="0" applyFont="1" applyBorder="1" applyAlignment="1">
      <alignment horizontal="center" vertical="center" wrapText="1"/>
    </xf>
    <xf numFmtId="168" fontId="39" fillId="0" borderId="42" xfId="0" applyNumberFormat="1" applyFont="1" applyBorder="1" applyAlignment="1">
      <alignment horizontal="center" vertical="center"/>
    </xf>
    <xf numFmtId="168" fontId="41" fillId="0" borderId="42" xfId="0" applyNumberFormat="1" applyFont="1" applyBorder="1" applyAlignment="1">
      <alignment horizontal="center" vertical="center" wrapText="1"/>
    </xf>
    <xf numFmtId="0" fontId="41" fillId="0" borderId="42" xfId="0" applyFont="1" applyBorder="1" applyAlignment="1" applyProtection="1">
      <alignment horizontal="center" vertical="center" wrapText="1"/>
      <protection locked="0"/>
    </xf>
    <xf numFmtId="168" fontId="41" fillId="0" borderId="42" xfId="0" applyNumberFormat="1" applyFont="1" applyBorder="1" applyAlignment="1" applyProtection="1">
      <alignment horizontal="center" vertical="center" wrapText="1"/>
      <protection locked="0"/>
    </xf>
    <xf numFmtId="14" fontId="40" fillId="0" borderId="42" xfId="0" applyNumberFormat="1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168" fontId="39" fillId="0" borderId="55" xfId="0" applyNumberFormat="1" applyFont="1" applyBorder="1" applyAlignment="1">
      <alignment horizontal="center" vertical="center"/>
    </xf>
    <xf numFmtId="14" fontId="40" fillId="0" borderId="55" xfId="0" applyNumberFormat="1" applyFont="1" applyBorder="1" applyAlignment="1">
      <alignment horizontal="center" vertical="center" wrapText="1"/>
    </xf>
    <xf numFmtId="168" fontId="40" fillId="0" borderId="55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168" fontId="40" fillId="0" borderId="0" xfId="0" applyNumberFormat="1" applyFont="1" applyAlignment="1">
      <alignment horizontal="center" vertical="center" wrapText="1"/>
    </xf>
    <xf numFmtId="168" fontId="39" fillId="0" borderId="0" xfId="0" applyNumberFormat="1" applyFont="1" applyAlignment="1">
      <alignment horizontal="center" vertical="center"/>
    </xf>
    <xf numFmtId="168" fontId="41" fillId="0" borderId="0" xfId="0" applyNumberFormat="1" applyFont="1" applyAlignment="1">
      <alignment horizontal="center" vertical="center" wrapText="1"/>
    </xf>
    <xf numFmtId="168" fontId="41" fillId="0" borderId="0" xfId="0" applyNumberFormat="1" applyFont="1" applyAlignment="1" applyProtection="1">
      <alignment horizontal="center" vertical="center" wrapText="1"/>
      <protection locked="0"/>
    </xf>
    <xf numFmtId="0" fontId="42" fillId="0" borderId="42" xfId="0" applyFont="1" applyBorder="1" applyAlignment="1">
      <alignment horizontal="center" vertical="center"/>
    </xf>
    <xf numFmtId="14" fontId="42" fillId="0" borderId="42" xfId="0" applyNumberFormat="1" applyFont="1" applyBorder="1" applyAlignment="1">
      <alignment horizontal="center" vertical="center"/>
    </xf>
    <xf numFmtId="44" fontId="42" fillId="0" borderId="42" xfId="0" applyNumberFormat="1" applyFont="1" applyBorder="1" applyAlignment="1">
      <alignment horizontal="left" vertical="center"/>
    </xf>
    <xf numFmtId="168" fontId="37" fillId="0" borderId="0" xfId="0" applyNumberFormat="1" applyFont="1" applyAlignment="1">
      <alignment horizontal="center" vertical="center"/>
    </xf>
    <xf numFmtId="166" fontId="11" fillId="0" borderId="42" xfId="1" applyFont="1" applyFill="1" applyBorder="1" applyAlignment="1">
      <alignment vertical="center"/>
    </xf>
    <xf numFmtId="166" fontId="11" fillId="0" borderId="47" xfId="1" applyFont="1" applyFill="1" applyBorder="1" applyAlignment="1">
      <alignment vertical="center"/>
    </xf>
    <xf numFmtId="0" fontId="6" fillId="0" borderId="49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65" fontId="0" fillId="0" borderId="2" xfId="0" applyNumberFormat="1" applyBorder="1" applyAlignment="1">
      <alignment vertical="center" wrapText="1"/>
    </xf>
    <xf numFmtId="166" fontId="0" fillId="0" borderId="48" xfId="0" applyNumberFormat="1" applyBorder="1" applyAlignment="1">
      <alignment vertical="center" wrapText="1"/>
    </xf>
    <xf numFmtId="165" fontId="6" fillId="0" borderId="41" xfId="0" applyNumberFormat="1" applyFont="1" applyBorder="1" applyAlignment="1">
      <alignment horizontal="center" vertical="center"/>
    </xf>
    <xf numFmtId="165" fontId="0" fillId="0" borderId="41" xfId="0" applyNumberFormat="1" applyBorder="1" applyAlignment="1">
      <alignment vertical="center" wrapText="1"/>
    </xf>
    <xf numFmtId="165" fontId="6" fillId="0" borderId="48" xfId="0" applyNumberFormat="1" applyFont="1" applyBorder="1" applyAlignment="1">
      <alignment horizontal="center" vertical="center"/>
    </xf>
    <xf numFmtId="166" fontId="23" fillId="0" borderId="41" xfId="0" applyNumberFormat="1" applyFont="1" applyBorder="1" applyAlignment="1">
      <alignment vertical="center" wrapText="1"/>
    </xf>
    <xf numFmtId="165" fontId="1" fillId="0" borderId="41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166" fontId="6" fillId="0" borderId="41" xfId="0" applyNumberFormat="1" applyFont="1" applyBorder="1" applyAlignment="1">
      <alignment horizontal="center" vertical="center"/>
    </xf>
    <xf numFmtId="166" fontId="11" fillId="0" borderId="48" xfId="0" applyNumberFormat="1" applyFont="1" applyBorder="1" applyAlignment="1">
      <alignment horizontal="center" vertical="center" wrapText="1"/>
    </xf>
    <xf numFmtId="166" fontId="7" fillId="0" borderId="41" xfId="0" applyNumberFormat="1" applyFont="1" applyBorder="1" applyAlignment="1">
      <alignment horizontal="center" vertical="center" wrapText="1"/>
    </xf>
    <xf numFmtId="166" fontId="6" fillId="0" borderId="42" xfId="0" applyNumberFormat="1" applyFont="1" applyBorder="1" applyAlignment="1">
      <alignment horizontal="center" vertical="center" wrapText="1"/>
    </xf>
    <xf numFmtId="166" fontId="6" fillId="0" borderId="42" xfId="0" applyNumberFormat="1" applyFont="1" applyBorder="1" applyAlignment="1">
      <alignment horizontal="center" vertical="center"/>
    </xf>
    <xf numFmtId="166" fontId="7" fillId="0" borderId="42" xfId="0" applyNumberFormat="1" applyFont="1" applyBorder="1" applyAlignment="1">
      <alignment horizontal="center" vertical="center" wrapText="1"/>
    </xf>
    <xf numFmtId="165" fontId="6" fillId="0" borderId="42" xfId="0" applyNumberFormat="1" applyFont="1" applyBorder="1" applyAlignment="1">
      <alignment vertical="center"/>
    </xf>
    <xf numFmtId="165" fontId="6" fillId="0" borderId="47" xfId="0" applyNumberFormat="1" applyFont="1" applyBorder="1" applyAlignment="1">
      <alignment vertical="center"/>
    </xf>
    <xf numFmtId="0" fontId="0" fillId="0" borderId="47" xfId="0" applyBorder="1" applyAlignment="1">
      <alignment horizontal="center" vertical="center" wrapText="1"/>
    </xf>
    <xf numFmtId="165" fontId="6" fillId="0" borderId="16" xfId="0" applyNumberFormat="1" applyFont="1" applyBorder="1" applyAlignment="1">
      <alignment horizontal="center" vertical="center"/>
    </xf>
    <xf numFmtId="168" fontId="1" fillId="0" borderId="42" xfId="0" applyNumberFormat="1" applyFont="1" applyBorder="1" applyAlignment="1">
      <alignment vertical="center"/>
    </xf>
    <xf numFmtId="165" fontId="0" fillId="0" borderId="49" xfId="0" applyNumberFormat="1" applyBorder="1" applyAlignment="1">
      <alignment vertical="center" wrapText="1"/>
    </xf>
    <xf numFmtId="165" fontId="1" fillId="0" borderId="42" xfId="0" applyNumberFormat="1" applyFont="1" applyBorder="1" applyAlignment="1">
      <alignment vertical="center"/>
    </xf>
    <xf numFmtId="165" fontId="6" fillId="0" borderId="42" xfId="0" applyNumberFormat="1" applyFont="1" applyBorder="1" applyAlignment="1">
      <alignment horizontal="right" vertical="center"/>
    </xf>
    <xf numFmtId="165" fontId="1" fillId="0" borderId="23" xfId="0" applyNumberFormat="1" applyFont="1" applyBorder="1" applyAlignment="1">
      <alignment vertical="center"/>
    </xf>
    <xf numFmtId="165" fontId="1" fillId="0" borderId="44" xfId="0" applyNumberFormat="1" applyFont="1" applyBorder="1" applyAlignment="1">
      <alignment vertical="center"/>
    </xf>
    <xf numFmtId="165" fontId="1" fillId="0" borderId="41" xfId="0" applyNumberFormat="1" applyFont="1" applyBorder="1" applyAlignment="1">
      <alignment vertical="center"/>
    </xf>
    <xf numFmtId="0" fontId="8" fillId="0" borderId="18" xfId="0" applyFont="1" applyBorder="1" applyAlignment="1">
      <alignment horizontal="center" vertical="center" wrapText="1"/>
    </xf>
    <xf numFmtId="166" fontId="0" fillId="0" borderId="56" xfId="0" applyNumberFormat="1" applyBorder="1" applyAlignment="1">
      <alignment vertical="center" wrapText="1"/>
    </xf>
    <xf numFmtId="166" fontId="0" fillId="0" borderId="10" xfId="0" applyNumberFormat="1" applyBorder="1" applyAlignment="1">
      <alignment vertical="center" wrapText="1"/>
    </xf>
    <xf numFmtId="165" fontId="6" fillId="0" borderId="16" xfId="0" applyNumberFormat="1" applyFont="1" applyBorder="1"/>
    <xf numFmtId="165" fontId="6" fillId="0" borderId="14" xfId="0" applyNumberFormat="1" applyFont="1" applyBorder="1"/>
    <xf numFmtId="166" fontId="6" fillId="0" borderId="16" xfId="0" applyNumberFormat="1" applyFont="1" applyBorder="1"/>
    <xf numFmtId="166" fontId="6" fillId="0" borderId="17" xfId="0" applyNumberFormat="1" applyFont="1" applyBorder="1"/>
    <xf numFmtId="166" fontId="17" fillId="0" borderId="18" xfId="0" applyNumberFormat="1" applyFont="1" applyBorder="1" applyAlignment="1">
      <alignment horizontal="center" vertical="center" wrapText="1"/>
    </xf>
    <xf numFmtId="166" fontId="17" fillId="0" borderId="2" xfId="0" applyNumberFormat="1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6" fillId="0" borderId="60" xfId="0" applyNumberFormat="1" applyFont="1" applyBorder="1" applyAlignment="1">
      <alignment horizontal="center" vertical="center"/>
    </xf>
    <xf numFmtId="165" fontId="6" fillId="0" borderId="61" xfId="0" applyNumberFormat="1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165" fontId="6" fillId="0" borderId="48" xfId="0" applyNumberFormat="1" applyFont="1" applyBorder="1" applyAlignment="1">
      <alignment horizontal="center" vertical="center"/>
    </xf>
    <xf numFmtId="166" fontId="6" fillId="0" borderId="18" xfId="0" applyNumberFormat="1" applyFont="1" applyBorder="1" applyAlignment="1">
      <alignment horizontal="center" vertical="center"/>
    </xf>
    <xf numFmtId="166" fontId="6" fillId="0" borderId="48" xfId="0" applyNumberFormat="1" applyFont="1" applyBorder="1" applyAlignment="1">
      <alignment horizontal="center" vertical="center"/>
    </xf>
    <xf numFmtId="165" fontId="1" fillId="0" borderId="45" xfId="0" applyNumberFormat="1" applyFont="1" applyBorder="1" applyAlignment="1">
      <alignment horizontal="center" vertical="center"/>
    </xf>
    <xf numFmtId="165" fontId="1" fillId="0" borderId="54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166" fontId="16" fillId="0" borderId="42" xfId="1" applyFill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4" fontId="7" fillId="0" borderId="18" xfId="0" applyNumberFormat="1" applyFont="1" applyBorder="1" applyAlignment="1">
      <alignment horizontal="center" vertical="center" wrapText="1"/>
    </xf>
    <xf numFmtId="4" fontId="7" fillId="0" borderId="48" xfId="0" applyNumberFormat="1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165" fontId="6" fillId="0" borderId="45" xfId="0" applyNumberFormat="1" applyFont="1" applyBorder="1" applyAlignment="1">
      <alignment horizontal="center" vertical="center"/>
    </xf>
    <xf numFmtId="165" fontId="6" fillId="0" borderId="54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5" fillId="0" borderId="15" xfId="0" applyFont="1" applyBorder="1"/>
    <xf numFmtId="0" fontId="5" fillId="0" borderId="21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6" fillId="0" borderId="4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4" xfId="0" applyFont="1" applyBorder="1"/>
    <xf numFmtId="0" fontId="5" fillId="0" borderId="49" xfId="0" applyFont="1" applyBorder="1"/>
    <xf numFmtId="0" fontId="2" fillId="2" borderId="12" xfId="0" applyFont="1" applyFill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/>
    </xf>
    <xf numFmtId="165" fontId="1" fillId="0" borderId="48" xfId="0" applyNumberFormat="1" applyFont="1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22" fillId="4" borderId="15" xfId="0" applyFont="1" applyFill="1" applyBorder="1"/>
    <xf numFmtId="0" fontId="2" fillId="2" borderId="0" xfId="0" applyFont="1" applyFill="1" applyAlignment="1">
      <alignment horizontal="center" vertical="center" wrapText="1"/>
    </xf>
    <xf numFmtId="0" fontId="5" fillId="0" borderId="16" xfId="0" applyFont="1" applyBorder="1"/>
    <xf numFmtId="0" fontId="2" fillId="2" borderId="2" xfId="0" applyFont="1" applyFill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6" fontId="0" fillId="0" borderId="18" xfId="0" applyNumberForma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0" fontId="5" fillId="0" borderId="18" xfId="0" applyFont="1" applyBorder="1"/>
    <xf numFmtId="0" fontId="1" fillId="0" borderId="0" xfId="0" applyFont="1" applyAlignment="1">
      <alignment horizontal="center" wrapText="1"/>
    </xf>
    <xf numFmtId="165" fontId="6" fillId="0" borderId="14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4" borderId="31" xfId="0" applyFont="1" applyFill="1" applyBorder="1"/>
    <xf numFmtId="0" fontId="5" fillId="4" borderId="32" xfId="0" applyFont="1" applyFill="1" applyBorder="1"/>
    <xf numFmtId="0" fontId="5" fillId="4" borderId="33" xfId="0" applyFont="1" applyFill="1" applyBorder="1"/>
    <xf numFmtId="0" fontId="2" fillId="5" borderId="31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20" fillId="7" borderId="28" xfId="0" applyFont="1" applyFill="1" applyBorder="1" applyAlignment="1">
      <alignment horizontal="center"/>
    </xf>
    <xf numFmtId="0" fontId="20" fillId="7" borderId="30" xfId="0" applyFont="1" applyFill="1" applyBorder="1" applyAlignment="1">
      <alignment horizontal="center"/>
    </xf>
    <xf numFmtId="0" fontId="20" fillId="7" borderId="29" xfId="0" applyFont="1" applyFill="1" applyBorder="1" applyAlignment="1">
      <alignment horizontal="center"/>
    </xf>
    <xf numFmtId="0" fontId="5" fillId="0" borderId="2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4" borderId="37" xfId="0" applyFont="1" applyFill="1" applyBorder="1" applyAlignment="1">
      <alignment horizontal="left" vertical="center" wrapText="1"/>
    </xf>
    <xf numFmtId="0" fontId="5" fillId="4" borderId="38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left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/>
    </xf>
    <xf numFmtId="0" fontId="4" fillId="10" borderId="41" xfId="0" applyFont="1" applyFill="1" applyBorder="1" applyAlignment="1">
      <alignment horizontal="center" vertical="center" wrapText="1"/>
    </xf>
    <xf numFmtId="0" fontId="4" fillId="9" borderId="41" xfId="0" applyFont="1" applyFill="1" applyBorder="1" applyAlignment="1">
      <alignment horizontal="center" vertical="center" wrapText="1"/>
    </xf>
    <xf numFmtId="0" fontId="4" fillId="9" borderId="4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left" vertical="center" wrapText="1"/>
    </xf>
    <xf numFmtId="44" fontId="28" fillId="9" borderId="41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56" xfId="0" applyFont="1" applyFill="1" applyBorder="1" applyAlignment="1">
      <alignment horizontal="left" vertical="center" wrapText="1"/>
    </xf>
    <xf numFmtId="0" fontId="2" fillId="2" borderId="57" xfId="0" applyFont="1" applyFill="1" applyBorder="1" applyAlignment="1">
      <alignment horizontal="left" vertical="center" wrapText="1"/>
    </xf>
    <xf numFmtId="0" fontId="2" fillId="2" borderId="58" xfId="0" applyFont="1" applyFill="1" applyBorder="1" applyAlignment="1">
      <alignment horizontal="left" vertical="center" wrapText="1"/>
    </xf>
    <xf numFmtId="0" fontId="2" fillId="5" borderId="42" xfId="0" applyFont="1" applyFill="1" applyBorder="1" applyAlignment="1">
      <alignment horizontal="left" vertical="center" wrapText="1"/>
    </xf>
    <xf numFmtId="0" fontId="2" fillId="5" borderId="56" xfId="0" applyFont="1" applyFill="1" applyBorder="1" applyAlignment="1">
      <alignment horizontal="left" vertical="center" wrapText="1"/>
    </xf>
    <xf numFmtId="0" fontId="39" fillId="0" borderId="42" xfId="0" applyFont="1" applyBorder="1" applyAlignment="1">
      <alignment horizontal="center" vertical="center"/>
    </xf>
  </cellXfs>
  <cellStyles count="6">
    <cellStyle name="Normalny" xfId="0" builtinId="0"/>
    <cellStyle name="Normalny 2 2" xfId="5" xr:uid="{00000000-0005-0000-0000-000001000000}"/>
    <cellStyle name="Normalny 3" xfId="2" xr:uid="{00000000-0005-0000-0000-000002000000}"/>
    <cellStyle name="Normalny 4" xfId="4" xr:uid="{00000000-0005-0000-0000-000003000000}"/>
    <cellStyle name="Walutowy" xfId="1" builtinId="4"/>
    <cellStyle name="Walutowy 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0"/>
  <sheetViews>
    <sheetView tabSelected="1" topLeftCell="A97" zoomScaleNormal="100" workbookViewId="0">
      <selection activeCell="G45" sqref="G45"/>
    </sheetView>
  </sheetViews>
  <sheetFormatPr defaultColWidth="9.140625" defaultRowHeight="12.75" x14ac:dyDescent="0.2"/>
  <cols>
    <col min="1" max="1" width="4.28515625" style="1" customWidth="1"/>
    <col min="2" max="2" width="28.28515625" style="1" customWidth="1"/>
    <col min="3" max="3" width="10.5703125" style="2" customWidth="1"/>
    <col min="4" max="4" width="20.5703125" style="3" customWidth="1"/>
    <col min="5" max="5" width="21" style="3" customWidth="1"/>
    <col min="6" max="6" width="18" style="3" customWidth="1"/>
    <col min="7" max="7" width="33" style="1" customWidth="1"/>
    <col min="8" max="8" width="31.7109375" style="1" customWidth="1"/>
    <col min="9" max="9" width="23" style="4" customWidth="1"/>
    <col min="10" max="10" width="16.85546875" style="1" customWidth="1"/>
    <col min="11" max="11" width="15.7109375" style="1" customWidth="1"/>
    <col min="12" max="13" width="16.85546875" style="1" customWidth="1"/>
    <col min="14" max="16384" width="9.140625" style="1"/>
  </cols>
  <sheetData>
    <row r="1" spans="1:9" ht="30" customHeight="1" x14ac:dyDescent="0.2">
      <c r="A1" s="41"/>
      <c r="B1" s="500"/>
      <c r="C1" s="500"/>
      <c r="D1" s="500"/>
      <c r="E1" s="500"/>
      <c r="F1" s="500"/>
      <c r="G1" s="500"/>
      <c r="H1" s="25" t="s">
        <v>175</v>
      </c>
    </row>
    <row r="2" spans="1:9" ht="62.25" customHeight="1" x14ac:dyDescent="0.2">
      <c r="A2" s="5"/>
      <c r="B2" s="446" t="s">
        <v>854</v>
      </c>
      <c r="C2" s="446"/>
      <c r="D2" s="446"/>
      <c r="E2" s="446"/>
      <c r="F2" s="446"/>
      <c r="G2" s="446"/>
      <c r="H2" s="446"/>
    </row>
    <row r="3" spans="1:9" ht="38.25" x14ac:dyDescent="0.2">
      <c r="A3" s="52" t="s">
        <v>0</v>
      </c>
      <c r="B3" s="6" t="s">
        <v>1</v>
      </c>
      <c r="C3" s="6" t="s">
        <v>2</v>
      </c>
      <c r="D3" s="7" t="s">
        <v>3</v>
      </c>
      <c r="E3" s="70" t="s">
        <v>738</v>
      </c>
      <c r="F3" s="7" t="s">
        <v>4</v>
      </c>
      <c r="G3" s="6" t="s">
        <v>152</v>
      </c>
      <c r="H3" s="6" t="s">
        <v>5</v>
      </c>
    </row>
    <row r="4" spans="1:9" ht="21" customHeight="1" x14ac:dyDescent="0.2">
      <c r="A4" s="8" t="s">
        <v>6</v>
      </c>
      <c r="B4" s="482" t="s">
        <v>7</v>
      </c>
      <c r="C4" s="482"/>
      <c r="D4" s="482"/>
      <c r="E4" s="493"/>
      <c r="F4" s="482"/>
      <c r="G4" s="482"/>
      <c r="H4" s="9" t="s">
        <v>320</v>
      </c>
      <c r="I4" s="10"/>
    </row>
    <row r="5" spans="1:9" ht="58.5" customHeight="1" x14ac:dyDescent="0.2">
      <c r="A5" s="447">
        <v>1</v>
      </c>
      <c r="B5" s="343" t="s">
        <v>8</v>
      </c>
      <c r="C5" s="344" t="s">
        <v>9</v>
      </c>
      <c r="D5" s="413"/>
      <c r="E5" s="449">
        <v>3533886</v>
      </c>
      <c r="F5" s="459" t="s">
        <v>10</v>
      </c>
      <c r="G5" s="461" t="s">
        <v>11</v>
      </c>
      <c r="H5" s="447" t="s">
        <v>12</v>
      </c>
      <c r="I5" s="10"/>
    </row>
    <row r="6" spans="1:9" ht="58.5" customHeight="1" x14ac:dyDescent="0.2">
      <c r="A6" s="448"/>
      <c r="B6" s="343" t="s">
        <v>682</v>
      </c>
      <c r="C6" s="344">
        <v>2023</v>
      </c>
      <c r="D6" s="413"/>
      <c r="E6" s="450"/>
      <c r="F6" s="460"/>
      <c r="G6" s="462"/>
      <c r="H6" s="457"/>
      <c r="I6" s="10"/>
    </row>
    <row r="7" spans="1:9" ht="46.5" customHeight="1" x14ac:dyDescent="0.2">
      <c r="A7" s="463">
        <v>2</v>
      </c>
      <c r="B7" s="256" t="s">
        <v>13</v>
      </c>
      <c r="C7" s="181">
        <v>1992</v>
      </c>
      <c r="D7" s="189"/>
      <c r="E7" s="465">
        <v>3616056.89</v>
      </c>
      <c r="F7" s="181" t="s">
        <v>14</v>
      </c>
      <c r="G7" s="212" t="s">
        <v>182</v>
      </c>
      <c r="H7" s="447" t="s">
        <v>15</v>
      </c>
      <c r="I7" s="10"/>
    </row>
    <row r="8" spans="1:9" ht="46.5" customHeight="1" x14ac:dyDescent="0.2">
      <c r="A8" s="464"/>
      <c r="B8" s="257" t="s">
        <v>436</v>
      </c>
      <c r="C8" s="258">
        <v>2023</v>
      </c>
      <c r="D8" s="193"/>
      <c r="E8" s="466"/>
      <c r="F8" s="181" t="s">
        <v>683</v>
      </c>
      <c r="G8" s="212"/>
      <c r="H8" s="457"/>
      <c r="I8" s="10"/>
    </row>
    <row r="9" spans="1:9" ht="31.5" customHeight="1" x14ac:dyDescent="0.2">
      <c r="A9" s="180">
        <v>3</v>
      </c>
      <c r="B9" s="256" t="s">
        <v>16</v>
      </c>
      <c r="C9" s="181">
        <v>1962</v>
      </c>
      <c r="D9" s="189"/>
      <c r="E9" s="414">
        <v>1427575.32</v>
      </c>
      <c r="F9" s="181" t="s">
        <v>17</v>
      </c>
      <c r="G9" s="212" t="s">
        <v>18</v>
      </c>
      <c r="H9" s="182" t="s">
        <v>19</v>
      </c>
      <c r="I9" s="10"/>
    </row>
    <row r="10" spans="1:9" ht="38.25" customHeight="1" x14ac:dyDescent="0.2">
      <c r="A10" s="180">
        <v>4</v>
      </c>
      <c r="B10" s="256" t="s">
        <v>20</v>
      </c>
      <c r="C10" s="181">
        <v>1964</v>
      </c>
      <c r="D10" s="189"/>
      <c r="E10" s="414">
        <v>1058667.6000000001</v>
      </c>
      <c r="F10" s="181" t="s">
        <v>21</v>
      </c>
      <c r="G10" s="212" t="s">
        <v>22</v>
      </c>
      <c r="H10" s="182" t="s">
        <v>23</v>
      </c>
      <c r="I10" s="10"/>
    </row>
    <row r="11" spans="1:9" ht="27" customHeight="1" x14ac:dyDescent="0.2">
      <c r="A11" s="447">
        <v>5</v>
      </c>
      <c r="B11" s="256" t="s">
        <v>24</v>
      </c>
      <c r="C11" s="346">
        <v>2006</v>
      </c>
      <c r="D11" s="189"/>
      <c r="E11" s="449">
        <v>1777639.73</v>
      </c>
      <c r="F11" s="459" t="s">
        <v>310</v>
      </c>
      <c r="G11" s="467" t="s">
        <v>25</v>
      </c>
      <c r="H11" s="469" t="s">
        <v>311</v>
      </c>
      <c r="I11" s="10"/>
    </row>
    <row r="12" spans="1:9" ht="27" customHeight="1" x14ac:dyDescent="0.2">
      <c r="A12" s="448"/>
      <c r="B12" s="256" t="s">
        <v>312</v>
      </c>
      <c r="C12" s="181">
        <v>2021</v>
      </c>
      <c r="D12" s="189"/>
      <c r="E12" s="450"/>
      <c r="F12" s="460"/>
      <c r="G12" s="468"/>
      <c r="H12" s="470"/>
      <c r="I12" s="10"/>
    </row>
    <row r="13" spans="1:9" ht="34.5" customHeight="1" x14ac:dyDescent="0.2">
      <c r="A13" s="180">
        <v>6</v>
      </c>
      <c r="B13" s="256" t="s">
        <v>26</v>
      </c>
      <c r="C13" s="181">
        <v>1976</v>
      </c>
      <c r="D13" s="189"/>
      <c r="E13" s="414">
        <v>429970.8</v>
      </c>
      <c r="F13" s="181" t="s">
        <v>27</v>
      </c>
      <c r="G13" s="212" t="s">
        <v>28</v>
      </c>
      <c r="H13" s="182" t="s">
        <v>226</v>
      </c>
      <c r="I13" s="10"/>
    </row>
    <row r="14" spans="1:9" ht="41.25" customHeight="1" x14ac:dyDescent="0.2">
      <c r="A14" s="180">
        <v>7</v>
      </c>
      <c r="B14" s="256" t="s">
        <v>29</v>
      </c>
      <c r="C14" s="181">
        <v>1997</v>
      </c>
      <c r="D14" s="189"/>
      <c r="E14" s="414">
        <v>1363180.93</v>
      </c>
      <c r="F14" s="181" t="s">
        <v>30</v>
      </c>
      <c r="G14" s="212" t="s">
        <v>181</v>
      </c>
      <c r="H14" s="182" t="s">
        <v>31</v>
      </c>
      <c r="I14" s="10"/>
    </row>
    <row r="15" spans="1:9" ht="34.5" customHeight="1" x14ac:dyDescent="0.2">
      <c r="A15" s="180">
        <v>8</v>
      </c>
      <c r="B15" s="182" t="s">
        <v>32</v>
      </c>
      <c r="C15" s="181">
        <v>2011</v>
      </c>
      <c r="D15" s="189">
        <v>10000</v>
      </c>
      <c r="E15" s="414"/>
      <c r="F15" s="181"/>
      <c r="G15" s="212"/>
      <c r="H15" s="182" t="s">
        <v>31</v>
      </c>
      <c r="I15" s="10"/>
    </row>
    <row r="16" spans="1:9" ht="34.5" customHeight="1" x14ac:dyDescent="0.2">
      <c r="A16" s="180">
        <v>9</v>
      </c>
      <c r="B16" s="256" t="s">
        <v>33</v>
      </c>
      <c r="C16" s="181">
        <v>1966</v>
      </c>
      <c r="D16" s="415"/>
      <c r="E16" s="414">
        <v>711254.82</v>
      </c>
      <c r="F16" s="181" t="s">
        <v>34</v>
      </c>
      <c r="G16" s="212" t="s">
        <v>180</v>
      </c>
      <c r="H16" s="182" t="s">
        <v>36</v>
      </c>
      <c r="I16" s="10"/>
    </row>
    <row r="17" spans="1:13" ht="30" customHeight="1" x14ac:dyDescent="0.2">
      <c r="A17" s="180">
        <v>10</v>
      </c>
      <c r="B17" s="256" t="s">
        <v>37</v>
      </c>
      <c r="C17" s="181">
        <v>1994</v>
      </c>
      <c r="D17" s="189"/>
      <c r="E17" s="414">
        <v>607068</v>
      </c>
      <c r="F17" s="181" t="s">
        <v>38</v>
      </c>
      <c r="G17" s="212" t="s">
        <v>35</v>
      </c>
      <c r="H17" s="182" t="s">
        <v>36</v>
      </c>
      <c r="I17" s="10"/>
    </row>
    <row r="18" spans="1:13" ht="30" customHeight="1" x14ac:dyDescent="0.2">
      <c r="A18" s="447">
        <v>11</v>
      </c>
      <c r="B18" s="256" t="s">
        <v>313</v>
      </c>
      <c r="C18" s="181">
        <v>1900</v>
      </c>
      <c r="D18" s="415"/>
      <c r="E18" s="451">
        <v>1468682.54</v>
      </c>
      <c r="F18" s="471" t="s">
        <v>39</v>
      </c>
      <c r="G18" s="467" t="s">
        <v>40</v>
      </c>
      <c r="H18" s="469" t="s">
        <v>314</v>
      </c>
      <c r="I18" s="10"/>
    </row>
    <row r="19" spans="1:13" ht="43.15" customHeight="1" x14ac:dyDescent="0.2">
      <c r="A19" s="448"/>
      <c r="B19" s="256" t="s">
        <v>315</v>
      </c>
      <c r="C19" s="181">
        <v>2022</v>
      </c>
      <c r="D19" s="415"/>
      <c r="E19" s="452"/>
      <c r="F19" s="472"/>
      <c r="G19" s="468"/>
      <c r="H19" s="470"/>
      <c r="I19" s="10"/>
    </row>
    <row r="20" spans="1:13" ht="27.75" customHeight="1" x14ac:dyDescent="0.2">
      <c r="A20" s="180">
        <v>12</v>
      </c>
      <c r="B20" s="182" t="s">
        <v>42</v>
      </c>
      <c r="C20" s="181">
        <v>1900</v>
      </c>
      <c r="D20" s="415">
        <v>2183.1999999999998</v>
      </c>
      <c r="E20" s="414"/>
      <c r="F20" s="181"/>
      <c r="G20" s="212"/>
      <c r="H20" s="182" t="s">
        <v>41</v>
      </c>
      <c r="I20" s="10"/>
    </row>
    <row r="21" spans="1:13" ht="25.5" customHeight="1" x14ac:dyDescent="0.2">
      <c r="A21" s="180">
        <v>13</v>
      </c>
      <c r="B21" s="182" t="s">
        <v>140</v>
      </c>
      <c r="C21" s="181" t="s">
        <v>156</v>
      </c>
      <c r="D21" s="415"/>
      <c r="E21" s="414">
        <v>1109424.46</v>
      </c>
      <c r="F21" s="181" t="s">
        <v>39</v>
      </c>
      <c r="G21" s="212" t="s">
        <v>35</v>
      </c>
      <c r="H21" s="347" t="s">
        <v>43</v>
      </c>
      <c r="I21" s="10"/>
    </row>
    <row r="22" spans="1:13" ht="25.5" customHeight="1" x14ac:dyDescent="0.2">
      <c r="A22" s="180">
        <v>14</v>
      </c>
      <c r="B22" s="182" t="s">
        <v>44</v>
      </c>
      <c r="C22" s="181">
        <v>1906</v>
      </c>
      <c r="D22" s="415">
        <v>931.49</v>
      </c>
      <c r="E22" s="414"/>
      <c r="F22" s="181"/>
      <c r="G22" s="212"/>
      <c r="H22" s="182" t="s">
        <v>43</v>
      </c>
      <c r="I22" s="10"/>
    </row>
    <row r="23" spans="1:13" ht="28.5" customHeight="1" x14ac:dyDescent="0.2">
      <c r="A23" s="180">
        <v>15</v>
      </c>
      <c r="B23" s="256" t="s">
        <v>45</v>
      </c>
      <c r="C23" s="181">
        <v>1965</v>
      </c>
      <c r="D23" s="189"/>
      <c r="E23" s="414">
        <v>503222.57</v>
      </c>
      <c r="F23" s="181" t="s">
        <v>46</v>
      </c>
      <c r="G23" s="212" t="s">
        <v>179</v>
      </c>
      <c r="H23" s="182" t="s">
        <v>47</v>
      </c>
      <c r="I23" s="10"/>
    </row>
    <row r="24" spans="1:13" ht="31.5" customHeight="1" x14ac:dyDescent="0.2">
      <c r="A24" s="180">
        <v>16</v>
      </c>
      <c r="B24" s="256" t="s">
        <v>48</v>
      </c>
      <c r="C24" s="181">
        <v>1968</v>
      </c>
      <c r="D24" s="189"/>
      <c r="E24" s="414">
        <v>744202.14</v>
      </c>
      <c r="F24" s="181" t="s">
        <v>49</v>
      </c>
      <c r="G24" s="212" t="s">
        <v>178</v>
      </c>
      <c r="H24" s="182" t="s">
        <v>50</v>
      </c>
      <c r="I24" s="10"/>
    </row>
    <row r="25" spans="1:13" ht="38.25" customHeight="1" x14ac:dyDescent="0.2">
      <c r="A25" s="447">
        <v>17</v>
      </c>
      <c r="B25" s="256" t="s">
        <v>51</v>
      </c>
      <c r="C25" s="348" t="s">
        <v>155</v>
      </c>
      <c r="D25" s="417"/>
      <c r="E25" s="451">
        <v>1303083.3700000001</v>
      </c>
      <c r="F25" s="471" t="s">
        <v>52</v>
      </c>
      <c r="G25" s="510"/>
      <c r="H25" s="447" t="s">
        <v>53</v>
      </c>
      <c r="I25" s="10"/>
    </row>
    <row r="26" spans="1:13" ht="87" customHeight="1" x14ac:dyDescent="0.2">
      <c r="A26" s="457"/>
      <c r="B26" s="256" t="s">
        <v>316</v>
      </c>
      <c r="C26" s="181">
        <v>2022</v>
      </c>
      <c r="D26" s="190"/>
      <c r="E26" s="452"/>
      <c r="F26" s="472"/>
      <c r="G26" s="511"/>
      <c r="H26" s="457"/>
      <c r="I26" s="10"/>
    </row>
    <row r="27" spans="1:13" ht="25.5" customHeight="1" x14ac:dyDescent="0.2">
      <c r="A27" s="180">
        <v>18</v>
      </c>
      <c r="B27" s="182" t="s">
        <v>54</v>
      </c>
      <c r="C27" s="181">
        <v>1997</v>
      </c>
      <c r="D27" s="190">
        <v>95023</v>
      </c>
      <c r="E27" s="414"/>
      <c r="F27" s="256"/>
      <c r="G27" s="212"/>
      <c r="H27" s="182" t="s">
        <v>55</v>
      </c>
      <c r="I27" s="10"/>
    </row>
    <row r="28" spans="1:13" ht="25.5" x14ac:dyDescent="0.2">
      <c r="A28" s="180">
        <v>19</v>
      </c>
      <c r="B28" s="208" t="s">
        <v>136</v>
      </c>
      <c r="C28" s="209">
        <v>2009</v>
      </c>
      <c r="D28" s="210"/>
      <c r="E28" s="210">
        <v>816824.53</v>
      </c>
      <c r="F28" s="418" t="s">
        <v>62</v>
      </c>
      <c r="G28" s="211"/>
      <c r="H28" s="182" t="s">
        <v>63</v>
      </c>
    </row>
    <row r="29" spans="1:13" ht="38.25" x14ac:dyDescent="0.2">
      <c r="A29" s="180">
        <v>20</v>
      </c>
      <c r="B29" s="208" t="s">
        <v>135</v>
      </c>
      <c r="C29" s="209">
        <v>2009</v>
      </c>
      <c r="D29" s="210">
        <v>427282.06</v>
      </c>
      <c r="E29" s="419"/>
      <c r="F29" s="418"/>
      <c r="G29" s="211"/>
      <c r="H29" s="182" t="s">
        <v>63</v>
      </c>
    </row>
    <row r="30" spans="1:13" ht="38.25" x14ac:dyDescent="0.2">
      <c r="A30" s="180">
        <v>21</v>
      </c>
      <c r="B30" s="208" t="s">
        <v>134</v>
      </c>
      <c r="C30" s="209">
        <v>2009</v>
      </c>
      <c r="D30" s="210"/>
      <c r="E30" s="210">
        <v>1151418.6499999999</v>
      </c>
      <c r="F30" s="418" t="s">
        <v>64</v>
      </c>
      <c r="G30" s="211"/>
      <c r="H30" s="182" t="s">
        <v>63</v>
      </c>
      <c r="K30" s="2"/>
      <c r="L30" s="3"/>
      <c r="M30" s="3"/>
    </row>
    <row r="31" spans="1:13" ht="38.25" x14ac:dyDescent="0.2">
      <c r="A31" s="180">
        <v>22</v>
      </c>
      <c r="B31" s="208" t="s">
        <v>161</v>
      </c>
      <c r="C31" s="209">
        <v>2009</v>
      </c>
      <c r="D31" s="210">
        <v>101076.11</v>
      </c>
      <c r="E31" s="210"/>
      <c r="F31" s="418" t="s">
        <v>65</v>
      </c>
      <c r="G31" s="211"/>
      <c r="H31" s="182" t="s">
        <v>63</v>
      </c>
    </row>
    <row r="32" spans="1:13" ht="34.5" customHeight="1" x14ac:dyDescent="0.2">
      <c r="A32" s="180">
        <v>23</v>
      </c>
      <c r="B32" s="208" t="s">
        <v>170</v>
      </c>
      <c r="C32" s="209">
        <v>2009</v>
      </c>
      <c r="D32" s="210"/>
      <c r="E32" s="210">
        <v>28429.86</v>
      </c>
      <c r="F32" s="418" t="s">
        <v>66</v>
      </c>
      <c r="G32" s="211"/>
      <c r="H32" s="182" t="s">
        <v>63</v>
      </c>
      <c r="I32" s="10"/>
    </row>
    <row r="33" spans="1:11" ht="25.5" x14ac:dyDescent="0.2">
      <c r="A33" s="447">
        <v>24</v>
      </c>
      <c r="B33" s="182" t="s">
        <v>67</v>
      </c>
      <c r="C33" s="181">
        <v>2010</v>
      </c>
      <c r="D33" s="189"/>
      <c r="E33" s="453">
        <v>1213955.3600000001</v>
      </c>
      <c r="F33" s="181"/>
      <c r="G33" s="212"/>
      <c r="H33" s="447" t="s">
        <v>61</v>
      </c>
      <c r="K33" s="3"/>
    </row>
    <row r="34" spans="1:11" ht="15" x14ac:dyDescent="0.2">
      <c r="A34" s="457"/>
      <c r="B34" s="182" t="s">
        <v>185</v>
      </c>
      <c r="C34" s="181">
        <v>2018</v>
      </c>
      <c r="D34" s="189"/>
      <c r="E34" s="454"/>
      <c r="F34" s="181"/>
      <c r="G34" s="212"/>
      <c r="H34" s="457"/>
      <c r="K34" s="3"/>
    </row>
    <row r="35" spans="1:11" ht="25.5" x14ac:dyDescent="0.2">
      <c r="A35" s="180">
        <v>25</v>
      </c>
      <c r="B35" s="349" t="s">
        <v>146</v>
      </c>
      <c r="C35" s="181">
        <v>2015</v>
      </c>
      <c r="D35" s="189"/>
      <c r="E35" s="420">
        <v>4318949.88</v>
      </c>
      <c r="F35" s="181" t="s">
        <v>145</v>
      </c>
      <c r="G35" s="212"/>
      <c r="H35" s="182" t="s">
        <v>133</v>
      </c>
      <c r="K35" s="3"/>
    </row>
    <row r="36" spans="1:11" ht="38.25" customHeight="1" x14ac:dyDescent="0.2">
      <c r="A36" s="180">
        <v>26</v>
      </c>
      <c r="B36" s="347" t="s">
        <v>68</v>
      </c>
      <c r="C36" s="180" t="s">
        <v>139</v>
      </c>
      <c r="D36" s="190"/>
      <c r="E36" s="420">
        <v>842562.11</v>
      </c>
      <c r="F36" s="180" t="s">
        <v>69</v>
      </c>
      <c r="G36" s="212"/>
      <c r="H36" s="182" t="s">
        <v>70</v>
      </c>
      <c r="K36" s="3"/>
    </row>
    <row r="37" spans="1:11" ht="38.25" customHeight="1" x14ac:dyDescent="0.2">
      <c r="A37" s="180">
        <v>27</v>
      </c>
      <c r="B37" s="347" t="s">
        <v>138</v>
      </c>
      <c r="C37" s="180">
        <v>2014</v>
      </c>
      <c r="D37" s="190">
        <v>637747.26</v>
      </c>
      <c r="E37" s="420"/>
      <c r="F37" s="180"/>
      <c r="G37" s="212"/>
      <c r="H37" s="182" t="s">
        <v>72</v>
      </c>
      <c r="K37" s="3"/>
    </row>
    <row r="38" spans="1:11" ht="25.5" x14ac:dyDescent="0.2">
      <c r="A38" s="180">
        <v>28</v>
      </c>
      <c r="B38" s="182" t="s">
        <v>78</v>
      </c>
      <c r="C38" s="181">
        <v>2013</v>
      </c>
      <c r="D38" s="421">
        <v>7130</v>
      </c>
      <c r="E38" s="420"/>
      <c r="F38" s="422"/>
      <c r="G38" s="182"/>
      <c r="H38" s="182" t="s">
        <v>74</v>
      </c>
      <c r="I38" s="1"/>
      <c r="J38" s="3"/>
    </row>
    <row r="39" spans="1:11" ht="38.25" x14ac:dyDescent="0.2">
      <c r="A39" s="180">
        <v>29</v>
      </c>
      <c r="B39" s="182" t="s">
        <v>153</v>
      </c>
      <c r="C39" s="350">
        <v>2015</v>
      </c>
      <c r="D39" s="247">
        <v>538078.93999999994</v>
      </c>
      <c r="E39" s="420"/>
      <c r="F39" s="422"/>
      <c r="G39" s="182"/>
      <c r="H39" s="182" t="s">
        <v>76</v>
      </c>
      <c r="I39" s="104"/>
      <c r="J39" s="3"/>
    </row>
    <row r="40" spans="1:11" ht="25.5" x14ac:dyDescent="0.2">
      <c r="A40" s="180">
        <v>30</v>
      </c>
      <c r="B40" s="182" t="s">
        <v>154</v>
      </c>
      <c r="C40" s="350">
        <v>2015</v>
      </c>
      <c r="D40" s="247">
        <v>567695.14</v>
      </c>
      <c r="E40" s="420"/>
      <c r="F40" s="422"/>
      <c r="G40" s="182"/>
      <c r="H40" s="182" t="s">
        <v>55</v>
      </c>
      <c r="I40" s="104"/>
      <c r="J40" s="3"/>
    </row>
    <row r="41" spans="1:11" ht="24" customHeight="1" x14ac:dyDescent="0.2">
      <c r="A41" s="180">
        <v>31</v>
      </c>
      <c r="B41" s="253" t="s">
        <v>159</v>
      </c>
      <c r="C41" s="351">
        <v>2017</v>
      </c>
      <c r="D41" s="423"/>
      <c r="E41" s="424">
        <v>3208869.22</v>
      </c>
      <c r="F41" s="425" t="s">
        <v>160</v>
      </c>
      <c r="G41" s="253"/>
      <c r="H41" s="253" t="s">
        <v>75</v>
      </c>
      <c r="I41" s="50"/>
      <c r="J41" s="3"/>
    </row>
    <row r="42" spans="1:11" ht="27" customHeight="1" x14ac:dyDescent="0.2">
      <c r="A42" s="180">
        <v>32</v>
      </c>
      <c r="B42" s="352" t="s">
        <v>186</v>
      </c>
      <c r="C42" s="259">
        <v>2018</v>
      </c>
      <c r="D42" s="408">
        <v>840500.1</v>
      </c>
      <c r="E42" s="426"/>
      <c r="F42" s="259"/>
      <c r="G42" s="260"/>
      <c r="H42" s="261" t="s">
        <v>72</v>
      </c>
      <c r="I42" s="50"/>
      <c r="J42" s="3"/>
    </row>
    <row r="43" spans="1:11" ht="34.5" customHeight="1" x14ac:dyDescent="0.2">
      <c r="A43" s="180">
        <v>33</v>
      </c>
      <c r="B43" s="352" t="s">
        <v>187</v>
      </c>
      <c r="C43" s="259">
        <v>2019</v>
      </c>
      <c r="D43" s="408">
        <v>398889.76</v>
      </c>
      <c r="E43" s="426"/>
      <c r="F43" s="259"/>
      <c r="G43" s="260"/>
      <c r="H43" s="261" t="s">
        <v>73</v>
      </c>
      <c r="I43" s="50"/>
      <c r="J43" s="3"/>
    </row>
    <row r="44" spans="1:11" ht="51.6" customHeight="1" x14ac:dyDescent="0.2">
      <c r="A44" s="180">
        <v>34</v>
      </c>
      <c r="B44" s="262" t="s">
        <v>214</v>
      </c>
      <c r="C44" s="265">
        <v>2020</v>
      </c>
      <c r="D44" s="409">
        <v>26902.39</v>
      </c>
      <c r="E44" s="427"/>
      <c r="F44" s="428"/>
      <c r="G44" s="263"/>
      <c r="H44" s="264" t="s">
        <v>215</v>
      </c>
      <c r="I44" s="50"/>
      <c r="J44" s="3"/>
    </row>
    <row r="45" spans="1:11" ht="30.75" customHeight="1" x14ac:dyDescent="0.2">
      <c r="A45" s="180">
        <v>35</v>
      </c>
      <c r="B45" s="262" t="s">
        <v>220</v>
      </c>
      <c r="C45" s="265">
        <v>2020</v>
      </c>
      <c r="D45" s="409"/>
      <c r="E45" s="427">
        <v>1231636.94</v>
      </c>
      <c r="F45" s="428"/>
      <c r="G45" s="263"/>
      <c r="H45" s="264" t="s">
        <v>221</v>
      </c>
      <c r="I45" s="50"/>
      <c r="J45" s="3"/>
    </row>
    <row r="46" spans="1:11" ht="49.9" customHeight="1" x14ac:dyDescent="0.2">
      <c r="A46" s="180">
        <v>36</v>
      </c>
      <c r="B46" s="262" t="s">
        <v>222</v>
      </c>
      <c r="C46" s="265">
        <v>2020</v>
      </c>
      <c r="D46" s="409"/>
      <c r="E46" s="427">
        <v>160191.59</v>
      </c>
      <c r="F46" s="428"/>
      <c r="G46" s="263"/>
      <c r="H46" s="264" t="s">
        <v>221</v>
      </c>
      <c r="I46" s="50"/>
      <c r="J46" s="3"/>
    </row>
    <row r="47" spans="1:11" ht="30.75" customHeight="1" x14ac:dyDescent="0.2">
      <c r="A47" s="180">
        <v>37</v>
      </c>
      <c r="B47" s="262" t="s">
        <v>227</v>
      </c>
      <c r="C47" s="265">
        <v>2020</v>
      </c>
      <c r="D47" s="409"/>
      <c r="E47" s="427">
        <v>220772.41</v>
      </c>
      <c r="F47" s="428"/>
      <c r="G47" s="263"/>
      <c r="H47" s="264" t="s">
        <v>215</v>
      </c>
      <c r="I47" s="50"/>
      <c r="J47" s="3"/>
    </row>
    <row r="48" spans="1:11" ht="30.75" customHeight="1" x14ac:dyDescent="0.2">
      <c r="A48" s="180">
        <v>38</v>
      </c>
      <c r="B48" s="262" t="s">
        <v>433</v>
      </c>
      <c r="C48" s="265">
        <v>2022</v>
      </c>
      <c r="D48" s="409">
        <v>19900</v>
      </c>
      <c r="E48" s="427"/>
      <c r="F48" s="428"/>
      <c r="G48" s="263"/>
      <c r="H48" s="264" t="s">
        <v>311</v>
      </c>
      <c r="I48" s="50"/>
      <c r="J48" s="3"/>
    </row>
    <row r="49" spans="1:11" ht="30.75" customHeight="1" x14ac:dyDescent="0.2">
      <c r="A49" s="180">
        <v>39</v>
      </c>
      <c r="B49" s="257" t="s">
        <v>317</v>
      </c>
      <c r="C49" s="265">
        <v>2022</v>
      </c>
      <c r="D49" s="408">
        <v>16200</v>
      </c>
      <c r="E49" s="426"/>
      <c r="F49" s="259" t="s">
        <v>318</v>
      </c>
      <c r="G49" s="260"/>
      <c r="H49" s="261" t="s">
        <v>319</v>
      </c>
      <c r="I49" s="50"/>
      <c r="J49" s="3"/>
    </row>
    <row r="50" spans="1:11" ht="39.75" customHeight="1" x14ac:dyDescent="0.2">
      <c r="A50" s="180">
        <v>40</v>
      </c>
      <c r="B50" s="257" t="s">
        <v>366</v>
      </c>
      <c r="C50" s="265">
        <v>2022</v>
      </c>
      <c r="D50" s="408">
        <v>110926.46</v>
      </c>
      <c r="E50" s="426"/>
      <c r="F50" s="259"/>
      <c r="G50" s="260"/>
      <c r="H50" s="261" t="s">
        <v>63</v>
      </c>
      <c r="I50" s="50"/>
      <c r="J50" s="3"/>
    </row>
    <row r="51" spans="1:11" ht="30.75" customHeight="1" x14ac:dyDescent="0.2">
      <c r="A51" s="180">
        <v>41</v>
      </c>
      <c r="B51" s="262" t="s">
        <v>367</v>
      </c>
      <c r="C51" s="265">
        <v>2022</v>
      </c>
      <c r="D51" s="409">
        <v>1240717.01</v>
      </c>
      <c r="E51" s="427"/>
      <c r="F51" s="428"/>
      <c r="G51" s="263"/>
      <c r="H51" s="264" t="s">
        <v>314</v>
      </c>
      <c r="I51" s="50"/>
      <c r="J51" s="3"/>
    </row>
    <row r="52" spans="1:11" ht="41.45" customHeight="1" x14ac:dyDescent="0.2">
      <c r="A52" s="180">
        <v>42</v>
      </c>
      <c r="B52" s="257" t="s">
        <v>368</v>
      </c>
      <c r="C52" s="265">
        <v>2022</v>
      </c>
      <c r="D52" s="193">
        <v>1414240.82</v>
      </c>
      <c r="E52" s="426"/>
      <c r="F52" s="259"/>
      <c r="G52" s="260"/>
      <c r="H52" s="261" t="s">
        <v>369</v>
      </c>
      <c r="I52" s="50"/>
      <c r="J52" s="3"/>
    </row>
    <row r="53" spans="1:11" ht="42" customHeight="1" x14ac:dyDescent="0.2">
      <c r="A53" s="180">
        <v>43</v>
      </c>
      <c r="B53" s="257" t="s">
        <v>357</v>
      </c>
      <c r="C53" s="265">
        <v>2023</v>
      </c>
      <c r="D53" s="193">
        <v>560416.61</v>
      </c>
      <c r="E53" s="426"/>
      <c r="F53" s="259"/>
      <c r="G53" s="260"/>
      <c r="H53" s="261" t="s">
        <v>684</v>
      </c>
      <c r="I53" s="50"/>
      <c r="J53" s="3"/>
    </row>
    <row r="54" spans="1:11" ht="42.75" customHeight="1" x14ac:dyDescent="0.2">
      <c r="A54" s="180">
        <v>44</v>
      </c>
      <c r="B54" s="257" t="s">
        <v>358</v>
      </c>
      <c r="C54" s="265">
        <v>2023</v>
      </c>
      <c r="D54" s="193">
        <v>598329.92000000004</v>
      </c>
      <c r="E54" s="426"/>
      <c r="F54" s="259"/>
      <c r="G54" s="260"/>
      <c r="H54" s="261" t="s">
        <v>685</v>
      </c>
      <c r="I54" s="50"/>
      <c r="J54" s="3"/>
    </row>
    <row r="55" spans="1:11" ht="12.75" customHeight="1" x14ac:dyDescent="0.2">
      <c r="A55" s="46"/>
      <c r="B55" s="485" t="s">
        <v>79</v>
      </c>
      <c r="C55" s="485"/>
      <c r="D55" s="47"/>
      <c r="E55" s="99">
        <f>SUM(E5:E14,D15,E16:E19,D20,E21,D22,E23:E26,D27,E28,D29,E30,D31,E32:E36,D37:D40,E41,D42:D44,E45:E47,D48:D54)</f>
        <v>40461695.990000002</v>
      </c>
      <c r="F55" s="47"/>
      <c r="G55" s="48"/>
      <c r="H55" s="46"/>
      <c r="I55" s="164"/>
      <c r="K55" s="3"/>
    </row>
    <row r="56" spans="1:11" x14ac:dyDescent="0.2">
      <c r="A56" s="114" t="s">
        <v>266</v>
      </c>
      <c r="B56" s="474" t="s">
        <v>267</v>
      </c>
      <c r="C56" s="474"/>
      <c r="D56" s="474"/>
      <c r="E56" s="474"/>
      <c r="F56" s="474"/>
      <c r="G56" s="474"/>
      <c r="H56" s="115" t="s">
        <v>292</v>
      </c>
      <c r="I56" s="1"/>
    </row>
    <row r="57" spans="1:11" ht="25.5" customHeight="1" x14ac:dyDescent="0.2">
      <c r="A57" s="73">
        <v>1</v>
      </c>
      <c r="B57" s="16" t="s">
        <v>56</v>
      </c>
      <c r="C57" s="13">
        <v>1908</v>
      </c>
      <c r="D57" s="98"/>
      <c r="E57" s="429">
        <v>693734.40000000002</v>
      </c>
      <c r="F57" s="13" t="s">
        <v>57</v>
      </c>
      <c r="G57" s="14" t="s">
        <v>58</v>
      </c>
      <c r="H57" s="15" t="s">
        <v>59</v>
      </c>
      <c r="I57" s="10"/>
    </row>
    <row r="58" spans="1:11" ht="25.5" x14ac:dyDescent="0.2">
      <c r="A58" s="183">
        <v>2</v>
      </c>
      <c r="B58" s="239" t="s">
        <v>374</v>
      </c>
      <c r="C58" s="240">
        <v>2018</v>
      </c>
      <c r="D58" s="241">
        <v>3850</v>
      </c>
      <c r="E58" s="430"/>
      <c r="F58" s="242"/>
      <c r="G58" s="243"/>
      <c r="H58" s="244" t="s">
        <v>375</v>
      </c>
    </row>
    <row r="59" spans="1:11" x14ac:dyDescent="0.2">
      <c r="A59" s="119"/>
      <c r="B59" s="473" t="s">
        <v>79</v>
      </c>
      <c r="C59" s="473"/>
      <c r="D59" s="267"/>
      <c r="E59" s="120">
        <f>E57+D58</f>
        <v>697584.4</v>
      </c>
      <c r="F59" s="120"/>
      <c r="G59" s="121"/>
      <c r="H59" s="119"/>
      <c r="I59" s="1"/>
    </row>
    <row r="60" spans="1:11" x14ac:dyDescent="0.2">
      <c r="A60" s="114" t="s">
        <v>269</v>
      </c>
      <c r="B60" s="474" t="s">
        <v>270</v>
      </c>
      <c r="C60" s="474"/>
      <c r="D60" s="474"/>
      <c r="E60" s="474"/>
      <c r="F60" s="474"/>
      <c r="G60" s="474"/>
      <c r="H60" s="115" t="s">
        <v>171</v>
      </c>
      <c r="I60" s="1"/>
    </row>
    <row r="61" spans="1:11" ht="12.75" customHeight="1" x14ac:dyDescent="0.2">
      <c r="A61" s="116">
        <v>1</v>
      </c>
      <c r="B61" s="116" t="s">
        <v>147</v>
      </c>
      <c r="C61" s="116"/>
      <c r="D61" s="117"/>
      <c r="E61" s="124"/>
      <c r="F61" s="116"/>
      <c r="G61" s="118"/>
      <c r="H61" s="116"/>
      <c r="I61" s="1"/>
    </row>
    <row r="62" spans="1:11" x14ac:dyDescent="0.2">
      <c r="A62" s="119"/>
      <c r="B62" s="473" t="s">
        <v>79</v>
      </c>
      <c r="C62" s="473"/>
      <c r="D62" s="267">
        <f>SUM(D61:D61)</f>
        <v>0</v>
      </c>
      <c r="E62" s="120"/>
      <c r="F62" s="120"/>
      <c r="G62" s="121"/>
      <c r="H62" s="119"/>
      <c r="I62" s="1"/>
    </row>
    <row r="63" spans="1:11" ht="25.5" customHeight="1" x14ac:dyDescent="0.2">
      <c r="A63" s="129" t="s">
        <v>272</v>
      </c>
      <c r="B63" s="505" t="s">
        <v>273</v>
      </c>
      <c r="C63" s="506"/>
      <c r="D63" s="506"/>
      <c r="E63" s="506"/>
      <c r="F63" s="506"/>
      <c r="G63" s="507"/>
      <c r="H63" s="130" t="s">
        <v>673</v>
      </c>
      <c r="I63" s="1"/>
    </row>
    <row r="64" spans="1:11" ht="12.75" customHeight="1" x14ac:dyDescent="0.2">
      <c r="A64" s="131">
        <v>1</v>
      </c>
      <c r="B64" s="132" t="s">
        <v>274</v>
      </c>
      <c r="C64" s="133">
        <v>1997</v>
      </c>
      <c r="D64" s="134">
        <v>1216119.6499999999</v>
      </c>
      <c r="E64" s="135"/>
      <c r="F64" s="132"/>
      <c r="G64" s="136" t="s">
        <v>275</v>
      </c>
      <c r="H64" s="133" t="s">
        <v>77</v>
      </c>
      <c r="I64" s="1"/>
    </row>
    <row r="65" spans="1:9" ht="15" x14ac:dyDescent="0.2">
      <c r="A65" s="131">
        <v>2</v>
      </c>
      <c r="B65" s="86" t="s">
        <v>276</v>
      </c>
      <c r="C65" s="137">
        <v>2002</v>
      </c>
      <c r="D65" s="138">
        <v>12000</v>
      </c>
      <c r="E65" s="139"/>
      <c r="F65" s="140"/>
      <c r="G65" s="141"/>
      <c r="H65" s="142" t="s">
        <v>77</v>
      </c>
    </row>
    <row r="66" spans="1:9" ht="15" x14ac:dyDescent="0.2">
      <c r="A66" s="131">
        <v>3</v>
      </c>
      <c r="B66" s="143" t="s">
        <v>277</v>
      </c>
      <c r="C66" s="133">
        <v>2018</v>
      </c>
      <c r="D66" s="138">
        <v>515023.25</v>
      </c>
      <c r="E66" s="139"/>
      <c r="F66" s="140"/>
      <c r="G66" s="141"/>
      <c r="H66" s="142" t="s">
        <v>77</v>
      </c>
    </row>
    <row r="67" spans="1:9" x14ac:dyDescent="0.2">
      <c r="A67" s="144"/>
      <c r="B67" s="508" t="s">
        <v>79</v>
      </c>
      <c r="C67" s="509"/>
      <c r="D67" s="268">
        <f>SUM(D64:D66)</f>
        <v>1743142.9</v>
      </c>
      <c r="E67" s="145"/>
      <c r="F67" s="145"/>
      <c r="G67" s="146"/>
      <c r="H67" s="144"/>
    </row>
    <row r="68" spans="1:9" x14ac:dyDescent="0.2">
      <c r="A68" s="8" t="s">
        <v>80</v>
      </c>
      <c r="B68" s="482" t="s">
        <v>211</v>
      </c>
      <c r="C68" s="482"/>
      <c r="D68" s="482"/>
      <c r="E68" s="493"/>
      <c r="F68" s="482"/>
      <c r="G68" s="482"/>
      <c r="H68" s="9" t="s">
        <v>370</v>
      </c>
    </row>
    <row r="69" spans="1:9" ht="25.5" x14ac:dyDescent="0.2">
      <c r="A69" s="13">
        <v>1</v>
      </c>
      <c r="B69" s="15" t="s">
        <v>81</v>
      </c>
      <c r="C69" s="73">
        <v>1965</v>
      </c>
      <c r="D69" s="191"/>
      <c r="E69" s="501">
        <v>2386835.64</v>
      </c>
      <c r="F69" s="504" t="s">
        <v>82</v>
      </c>
      <c r="G69" s="503" t="s">
        <v>83</v>
      </c>
      <c r="H69" s="194" t="s">
        <v>216</v>
      </c>
    </row>
    <row r="70" spans="1:9" ht="25.5" x14ac:dyDescent="0.2">
      <c r="A70" s="13">
        <v>2</v>
      </c>
      <c r="B70" s="15" t="s">
        <v>84</v>
      </c>
      <c r="C70" s="73">
        <v>1965</v>
      </c>
      <c r="D70" s="191"/>
      <c r="E70" s="502"/>
      <c r="F70" s="504"/>
      <c r="G70" s="503"/>
      <c r="H70" s="15" t="s">
        <v>217</v>
      </c>
    </row>
    <row r="71" spans="1:9" ht="38.25" x14ac:dyDescent="0.2">
      <c r="A71" s="181">
        <v>3</v>
      </c>
      <c r="B71" s="182" t="s">
        <v>371</v>
      </c>
      <c r="C71" s="180">
        <v>2022</v>
      </c>
      <c r="D71" s="190"/>
      <c r="E71" s="416">
        <v>1916141.64</v>
      </c>
      <c r="F71" s="180"/>
      <c r="G71" s="235"/>
      <c r="H71" s="182" t="s">
        <v>217</v>
      </c>
    </row>
    <row r="72" spans="1:9" x14ac:dyDescent="0.2">
      <c r="A72" s="17"/>
      <c r="B72" s="481" t="s">
        <v>79</v>
      </c>
      <c r="C72" s="481"/>
      <c r="D72" s="18"/>
      <c r="E72" s="100">
        <f>SUM(E69:E71)</f>
        <v>4302977.28</v>
      </c>
      <c r="F72" s="18"/>
      <c r="G72" s="19"/>
      <c r="H72" s="17"/>
    </row>
    <row r="73" spans="1:9" x14ac:dyDescent="0.2">
      <c r="A73" s="8" t="s">
        <v>131</v>
      </c>
      <c r="B73" s="482" t="s">
        <v>162</v>
      </c>
      <c r="C73" s="482"/>
      <c r="D73" s="482"/>
      <c r="E73" s="499"/>
      <c r="F73" s="482"/>
      <c r="G73" s="482"/>
      <c r="H73" s="9" t="s">
        <v>320</v>
      </c>
    </row>
    <row r="74" spans="1:9" ht="60" x14ac:dyDescent="0.2">
      <c r="A74" s="13">
        <v>1</v>
      </c>
      <c r="B74" s="187" t="s">
        <v>144</v>
      </c>
      <c r="C74" s="13" t="s">
        <v>141</v>
      </c>
      <c r="D74" s="431"/>
      <c r="E74" s="432">
        <v>6770891.9900000002</v>
      </c>
      <c r="F74" s="371" t="s">
        <v>142</v>
      </c>
      <c r="G74" s="195" t="s">
        <v>143</v>
      </c>
      <c r="H74" s="187" t="s">
        <v>218</v>
      </c>
    </row>
    <row r="75" spans="1:9" ht="30" x14ac:dyDescent="0.2">
      <c r="A75" s="13">
        <v>2</v>
      </c>
      <c r="B75" s="196" t="s">
        <v>132</v>
      </c>
      <c r="C75" s="13">
        <v>2015</v>
      </c>
      <c r="D75" s="431"/>
      <c r="E75" s="432">
        <v>1023613.03</v>
      </c>
      <c r="F75" s="372"/>
      <c r="G75" s="197"/>
      <c r="H75" s="187" t="s">
        <v>219</v>
      </c>
      <c r="I75" s="10"/>
    </row>
    <row r="76" spans="1:9" ht="38.25" x14ac:dyDescent="0.2">
      <c r="A76" s="13">
        <v>3</v>
      </c>
      <c r="B76" s="194" t="s">
        <v>85</v>
      </c>
      <c r="C76" s="198" t="s">
        <v>86</v>
      </c>
      <c r="D76" s="199"/>
      <c r="E76" s="433">
        <v>2915035.2</v>
      </c>
      <c r="F76" s="200" t="s">
        <v>87</v>
      </c>
      <c r="G76" s="201" t="s">
        <v>88</v>
      </c>
      <c r="H76" s="202" t="s">
        <v>47</v>
      </c>
    </row>
    <row r="77" spans="1:9" x14ac:dyDescent="0.2">
      <c r="A77" s="17"/>
      <c r="B77" s="481" t="s">
        <v>79</v>
      </c>
      <c r="C77" s="481"/>
      <c r="D77" s="18"/>
      <c r="E77" s="101">
        <f>SUM(E74:E76)</f>
        <v>10709540.220000001</v>
      </c>
      <c r="F77" s="18"/>
      <c r="G77" s="19"/>
      <c r="H77" s="17"/>
      <c r="I77" s="164"/>
    </row>
    <row r="78" spans="1:9" x14ac:dyDescent="0.2">
      <c r="A78" s="475" t="s">
        <v>228</v>
      </c>
      <c r="B78" s="476"/>
      <c r="C78" s="476"/>
      <c r="D78" s="476"/>
      <c r="E78" s="476"/>
      <c r="F78" s="476"/>
      <c r="G78" s="477"/>
      <c r="H78" s="9" t="s">
        <v>687</v>
      </c>
    </row>
    <row r="79" spans="1:9" ht="51" x14ac:dyDescent="0.2">
      <c r="A79" s="344">
        <v>1</v>
      </c>
      <c r="B79" s="237" t="s">
        <v>231</v>
      </c>
      <c r="C79" s="237" t="s">
        <v>90</v>
      </c>
      <c r="D79" s="203"/>
      <c r="E79" s="434">
        <v>6926220</v>
      </c>
      <c r="F79" s="353" t="s">
        <v>91</v>
      </c>
      <c r="G79" s="345" t="s">
        <v>92</v>
      </c>
      <c r="H79" s="343" t="s">
        <v>93</v>
      </c>
      <c r="I79" s="10"/>
    </row>
    <row r="80" spans="1:9" ht="38.25" x14ac:dyDescent="0.2">
      <c r="A80" s="488">
        <v>2</v>
      </c>
      <c r="B80" s="204" t="s">
        <v>230</v>
      </c>
      <c r="C80" s="205" t="s">
        <v>94</v>
      </c>
      <c r="D80" s="206"/>
      <c r="E80" s="435">
        <v>40656000</v>
      </c>
      <c r="F80" s="207" t="s">
        <v>95</v>
      </c>
      <c r="G80" s="461" t="s">
        <v>96</v>
      </c>
      <c r="H80" s="471" t="s">
        <v>61</v>
      </c>
    </row>
    <row r="81" spans="1:9" ht="38.25" x14ac:dyDescent="0.2">
      <c r="A81" s="489"/>
      <c r="B81" s="182" t="s">
        <v>321</v>
      </c>
      <c r="C81" s="410">
        <v>2021</v>
      </c>
      <c r="D81" s="458">
        <v>2615744.0699999998</v>
      </c>
      <c r="E81" s="455"/>
      <c r="F81" s="471" t="s">
        <v>686</v>
      </c>
      <c r="G81" s="495"/>
      <c r="H81" s="496"/>
    </row>
    <row r="82" spans="1:9" ht="25.5" x14ac:dyDescent="0.2">
      <c r="A82" s="490"/>
      <c r="B82" s="257" t="s">
        <v>437</v>
      </c>
      <c r="C82" s="411">
        <v>2023</v>
      </c>
      <c r="D82" s="458"/>
      <c r="E82" s="456"/>
      <c r="F82" s="472"/>
      <c r="G82" s="462"/>
      <c r="H82" s="472"/>
    </row>
    <row r="83" spans="1:9" ht="25.5" x14ac:dyDescent="0.2">
      <c r="A83" s="181">
        <v>3</v>
      </c>
      <c r="B83" s="182" t="s">
        <v>229</v>
      </c>
      <c r="C83" s="180">
        <v>2020</v>
      </c>
      <c r="D83" s="412">
        <v>197275.01</v>
      </c>
      <c r="E83" s="436"/>
      <c r="F83" s="181"/>
      <c r="G83" s="354"/>
      <c r="H83" s="343" t="s">
        <v>93</v>
      </c>
    </row>
    <row r="84" spans="1:9" ht="38.25" x14ac:dyDescent="0.2">
      <c r="A84" s="447">
        <v>4</v>
      </c>
      <c r="B84" s="208" t="s">
        <v>137</v>
      </c>
      <c r="C84" s="209">
        <v>2009</v>
      </c>
      <c r="D84" s="210">
        <v>134100</v>
      </c>
      <c r="E84" s="437"/>
      <c r="F84" s="486" t="s">
        <v>60</v>
      </c>
      <c r="G84" s="211"/>
      <c r="H84" s="447" t="s">
        <v>61</v>
      </c>
    </row>
    <row r="85" spans="1:9" ht="38.25" x14ac:dyDescent="0.2">
      <c r="A85" s="457"/>
      <c r="B85" s="208" t="s">
        <v>322</v>
      </c>
      <c r="C85" s="209">
        <v>2021</v>
      </c>
      <c r="D85" s="210">
        <v>64992.52</v>
      </c>
      <c r="E85" s="437"/>
      <c r="F85" s="487"/>
      <c r="G85" s="211"/>
      <c r="H85" s="457"/>
    </row>
    <row r="86" spans="1:9" ht="38.25" x14ac:dyDescent="0.2">
      <c r="A86" s="471">
        <v>5</v>
      </c>
      <c r="B86" s="182" t="s">
        <v>71</v>
      </c>
      <c r="C86" s="181">
        <v>2009</v>
      </c>
      <c r="D86" s="497">
        <v>1081199.25</v>
      </c>
      <c r="E86" s="420"/>
      <c r="F86" s="181"/>
      <c r="G86" s="212"/>
      <c r="H86" s="182" t="s">
        <v>61</v>
      </c>
    </row>
    <row r="87" spans="1:9" ht="25.5" x14ac:dyDescent="0.2">
      <c r="A87" s="472"/>
      <c r="B87" s="182" t="s">
        <v>323</v>
      </c>
      <c r="C87" s="181">
        <v>2021</v>
      </c>
      <c r="D87" s="498"/>
      <c r="E87" s="420"/>
      <c r="F87" s="181"/>
      <c r="G87" s="212"/>
      <c r="H87" s="349"/>
    </row>
    <row r="88" spans="1:9" ht="25.5" x14ac:dyDescent="0.2">
      <c r="A88" s="344">
        <v>6</v>
      </c>
      <c r="B88" s="182" t="s">
        <v>324</v>
      </c>
      <c r="C88" s="181">
        <v>2010</v>
      </c>
      <c r="D88" s="189"/>
      <c r="E88" s="420">
        <v>11262816.68</v>
      </c>
      <c r="F88" s="181" t="s">
        <v>325</v>
      </c>
      <c r="G88" s="212"/>
      <c r="H88" s="276" t="s">
        <v>61</v>
      </c>
    </row>
    <row r="89" spans="1:9" x14ac:dyDescent="0.2">
      <c r="A89" s="105"/>
      <c r="B89" s="494" t="s">
        <v>79</v>
      </c>
      <c r="C89" s="494"/>
      <c r="D89" s="22"/>
      <c r="E89" s="101">
        <f>SUM(E79:E80,D81:D87,E88)</f>
        <v>62938347.530000001</v>
      </c>
      <c r="F89" s="22"/>
      <c r="G89" s="106"/>
      <c r="H89" s="361"/>
      <c r="I89" s="164"/>
    </row>
    <row r="90" spans="1:9" x14ac:dyDescent="0.2">
      <c r="A90" s="8" t="s">
        <v>89</v>
      </c>
      <c r="B90" s="482" t="s">
        <v>688</v>
      </c>
      <c r="C90" s="482"/>
      <c r="D90" s="483"/>
      <c r="E90" s="483"/>
      <c r="F90" s="482"/>
      <c r="G90" s="484"/>
      <c r="H90" s="363" t="s">
        <v>690</v>
      </c>
      <c r="I90" s="355"/>
    </row>
    <row r="91" spans="1:9" ht="51" x14ac:dyDescent="0.2">
      <c r="A91" s="21">
        <v>1</v>
      </c>
      <c r="B91" s="213" t="s">
        <v>232</v>
      </c>
      <c r="C91" s="214">
        <v>1978</v>
      </c>
      <c r="D91" s="438"/>
      <c r="E91" s="432">
        <v>2409464.9300000002</v>
      </c>
      <c r="F91" s="216" t="s">
        <v>98</v>
      </c>
      <c r="G91" s="201" t="s">
        <v>183</v>
      </c>
      <c r="H91" s="261" t="s">
        <v>99</v>
      </c>
      <c r="I91" s="355"/>
    </row>
    <row r="92" spans="1:9" ht="30" x14ac:dyDescent="0.2">
      <c r="A92" s="13">
        <v>2</v>
      </c>
      <c r="B92" s="15" t="s">
        <v>100</v>
      </c>
      <c r="C92" s="13">
        <v>1878</v>
      </c>
      <c r="D92" s="439">
        <v>1630.12</v>
      </c>
      <c r="E92" s="432"/>
      <c r="F92" s="373"/>
      <c r="G92" s="356"/>
      <c r="H92" s="261" t="s">
        <v>99</v>
      </c>
      <c r="I92" s="355"/>
    </row>
    <row r="93" spans="1:9" x14ac:dyDescent="0.2">
      <c r="A93" s="17"/>
      <c r="B93" s="481" t="s">
        <v>79</v>
      </c>
      <c r="C93" s="481"/>
      <c r="D93" s="18"/>
      <c r="E93" s="101">
        <f>E91+D92</f>
        <v>2411095.0500000003</v>
      </c>
      <c r="F93" s="18"/>
      <c r="G93" s="357"/>
      <c r="H93" s="364"/>
      <c r="I93" s="355"/>
    </row>
    <row r="94" spans="1:9" x14ac:dyDescent="0.2">
      <c r="A94" s="8" t="s">
        <v>97</v>
      </c>
      <c r="B94" s="482" t="s">
        <v>689</v>
      </c>
      <c r="C94" s="482"/>
      <c r="D94" s="482"/>
      <c r="E94" s="483"/>
      <c r="F94" s="482"/>
      <c r="G94" s="484"/>
      <c r="H94" s="363" t="s">
        <v>372</v>
      </c>
      <c r="I94" s="355"/>
    </row>
    <row r="95" spans="1:9" ht="38.25" x14ac:dyDescent="0.2">
      <c r="A95" s="13">
        <v>1</v>
      </c>
      <c r="B95" s="217" t="s">
        <v>102</v>
      </c>
      <c r="C95" s="198" t="s">
        <v>103</v>
      </c>
      <c r="D95" s="218"/>
      <c r="E95" s="215">
        <v>11607914.470000001</v>
      </c>
      <c r="F95" s="200">
        <v>1908.74</v>
      </c>
      <c r="G95" s="358" t="s">
        <v>373</v>
      </c>
      <c r="H95" s="261" t="s">
        <v>104</v>
      </c>
      <c r="I95" s="355"/>
    </row>
    <row r="96" spans="1:9" ht="15" x14ac:dyDescent="0.2">
      <c r="A96" s="13">
        <v>2</v>
      </c>
      <c r="B96" s="187" t="s">
        <v>105</v>
      </c>
      <c r="C96" s="13">
        <v>1997</v>
      </c>
      <c r="D96" s="188"/>
      <c r="E96" s="440">
        <v>5167562.4000000004</v>
      </c>
      <c r="F96" s="13" t="s">
        <v>106</v>
      </c>
      <c r="G96" s="359" t="s">
        <v>107</v>
      </c>
      <c r="H96" s="253" t="s">
        <v>50</v>
      </c>
      <c r="I96" s="355"/>
    </row>
    <row r="97" spans="1:9" ht="30" x14ac:dyDescent="0.2">
      <c r="A97" s="13">
        <v>3</v>
      </c>
      <c r="B97" s="219" t="s">
        <v>108</v>
      </c>
      <c r="C97" s="220">
        <v>2004</v>
      </c>
      <c r="D97" s="221"/>
      <c r="E97" s="441">
        <v>787677.6</v>
      </c>
      <c r="F97" s="220" t="s">
        <v>109</v>
      </c>
      <c r="G97" s="360"/>
      <c r="H97" s="253" t="s">
        <v>110</v>
      </c>
      <c r="I97" s="355"/>
    </row>
    <row r="98" spans="1:9" ht="25.5" x14ac:dyDescent="0.2">
      <c r="A98" s="13">
        <v>4</v>
      </c>
      <c r="B98" s="15" t="s">
        <v>111</v>
      </c>
      <c r="C98" s="13">
        <v>2013</v>
      </c>
      <c r="D98" s="188">
        <v>7870</v>
      </c>
      <c r="E98" s="440"/>
      <c r="F98" s="13"/>
      <c r="G98" s="359"/>
      <c r="H98" s="253" t="s">
        <v>110</v>
      </c>
      <c r="I98" s="355"/>
    </row>
    <row r="99" spans="1:9" ht="38.25" x14ac:dyDescent="0.2">
      <c r="A99" s="479">
        <v>5</v>
      </c>
      <c r="B99" s="15" t="s">
        <v>168</v>
      </c>
      <c r="C99" s="192">
        <v>2017</v>
      </c>
      <c r="D99" s="444">
        <v>1015582.14</v>
      </c>
      <c r="E99" s="442"/>
      <c r="F99" s="192"/>
      <c r="G99" s="359"/>
      <c r="H99" s="478" t="s">
        <v>112</v>
      </c>
      <c r="I99" s="355"/>
    </row>
    <row r="100" spans="1:9" ht="15" x14ac:dyDescent="0.2">
      <c r="A100" s="480"/>
      <c r="B100" s="77" t="s">
        <v>185</v>
      </c>
      <c r="C100" s="223">
        <v>2018</v>
      </c>
      <c r="D100" s="445"/>
      <c r="E100" s="443"/>
      <c r="F100" s="223"/>
      <c r="G100" s="359"/>
      <c r="H100" s="478"/>
      <c r="I100" s="355"/>
    </row>
    <row r="101" spans="1:9" ht="25.5" x14ac:dyDescent="0.2">
      <c r="A101" s="171">
        <v>6</v>
      </c>
      <c r="B101" s="15" t="s">
        <v>169</v>
      </c>
      <c r="C101" s="192">
        <v>2017</v>
      </c>
      <c r="D101" s="222">
        <v>337090.32</v>
      </c>
      <c r="E101" s="442"/>
      <c r="F101" s="192"/>
      <c r="G101" s="359"/>
      <c r="H101" s="253"/>
      <c r="I101" s="355"/>
    </row>
    <row r="102" spans="1:9" x14ac:dyDescent="0.2">
      <c r="A102" s="17"/>
      <c r="B102" s="481" t="s">
        <v>79</v>
      </c>
      <c r="C102" s="481"/>
      <c r="D102" s="18"/>
      <c r="E102" s="100">
        <f>SUM(E95:E97,D98:D101)</f>
        <v>18923696.930000003</v>
      </c>
      <c r="F102" s="18"/>
      <c r="G102" s="19"/>
      <c r="H102" s="362"/>
      <c r="I102" s="170"/>
    </row>
    <row r="103" spans="1:9" x14ac:dyDescent="0.2">
      <c r="A103" s="8" t="s">
        <v>101</v>
      </c>
      <c r="B103" s="482" t="s">
        <v>113</v>
      </c>
      <c r="C103" s="482"/>
      <c r="D103" s="482"/>
      <c r="E103" s="493"/>
      <c r="F103" s="482"/>
      <c r="G103" s="482"/>
      <c r="H103" s="9" t="s">
        <v>691</v>
      </c>
    </row>
    <row r="104" spans="1:9" ht="38.25" x14ac:dyDescent="0.2">
      <c r="A104" s="11">
        <v>1</v>
      </c>
      <c r="B104" s="12" t="s">
        <v>223</v>
      </c>
      <c r="C104" s="11">
        <v>2020</v>
      </c>
      <c r="D104" s="224">
        <v>596583.13</v>
      </c>
      <c r="E104" s="225"/>
      <c r="F104" s="172"/>
      <c r="G104" s="14"/>
      <c r="H104" s="186" t="s">
        <v>224</v>
      </c>
    </row>
    <row r="105" spans="1:9" x14ac:dyDescent="0.2">
      <c r="A105" s="17"/>
      <c r="B105" s="481" t="s">
        <v>79</v>
      </c>
      <c r="C105" s="481"/>
      <c r="D105" s="110">
        <f>SUM(D104:D104)</f>
        <v>596583.13</v>
      </c>
      <c r="E105" s="71"/>
      <c r="F105" s="18"/>
      <c r="G105" s="19"/>
      <c r="H105" s="17"/>
    </row>
    <row r="106" spans="1:9" x14ac:dyDescent="0.2">
      <c r="A106" s="8">
        <v>11</v>
      </c>
      <c r="B106" s="482" t="s">
        <v>114</v>
      </c>
      <c r="C106" s="482"/>
      <c r="D106" s="482"/>
      <c r="E106" s="483"/>
      <c r="F106" s="482"/>
      <c r="G106" s="482"/>
      <c r="H106" s="9" t="s">
        <v>692</v>
      </c>
    </row>
    <row r="107" spans="1:9" ht="30" x14ac:dyDescent="0.2">
      <c r="A107" s="13">
        <v>1</v>
      </c>
      <c r="B107" s="226" t="s">
        <v>115</v>
      </c>
      <c r="C107" s="21">
        <v>1899</v>
      </c>
      <c r="D107" s="203"/>
      <c r="E107" s="215">
        <v>837169.2</v>
      </c>
      <c r="F107" s="216" t="s">
        <v>116</v>
      </c>
      <c r="G107" s="201" t="s">
        <v>117</v>
      </c>
      <c r="H107" s="227" t="s">
        <v>225</v>
      </c>
    </row>
    <row r="108" spans="1:9" x14ac:dyDescent="0.2">
      <c r="A108" s="53"/>
      <c r="B108" s="492" t="s">
        <v>79</v>
      </c>
      <c r="C108" s="492"/>
      <c r="D108" s="51"/>
      <c r="E108" s="269">
        <f>SUM(E107)</f>
        <v>837169.2</v>
      </c>
      <c r="F108" s="51"/>
      <c r="G108" s="54"/>
      <c r="H108" s="53"/>
    </row>
    <row r="109" spans="1:9" x14ac:dyDescent="0.2">
      <c r="A109" s="114">
        <v>12</v>
      </c>
      <c r="B109" s="474" t="s">
        <v>283</v>
      </c>
      <c r="C109" s="474"/>
      <c r="D109" s="474"/>
      <c r="E109" s="474"/>
      <c r="F109" s="474"/>
      <c r="G109" s="474"/>
      <c r="H109" s="151" t="s">
        <v>284</v>
      </c>
    </row>
    <row r="110" spans="1:9" ht="15" x14ac:dyDescent="0.2">
      <c r="A110" s="63">
        <v>1</v>
      </c>
      <c r="B110" s="62" t="s">
        <v>147</v>
      </c>
      <c r="C110" s="63"/>
      <c r="D110" s="152"/>
      <c r="E110" s="153"/>
      <c r="F110" s="63"/>
      <c r="G110" s="154"/>
      <c r="H110" s="116"/>
    </row>
    <row r="111" spans="1:9" x14ac:dyDescent="0.2">
      <c r="A111" s="119"/>
      <c r="B111" s="473" t="s">
        <v>79</v>
      </c>
      <c r="C111" s="473"/>
      <c r="D111" s="147"/>
      <c r="E111" s="120"/>
      <c r="F111" s="120"/>
      <c r="G111" s="121"/>
      <c r="H111" s="119"/>
    </row>
    <row r="112" spans="1:9" x14ac:dyDescent="0.2">
      <c r="A112" s="114">
        <v>13</v>
      </c>
      <c r="B112" s="474" t="s">
        <v>286</v>
      </c>
      <c r="C112" s="474"/>
      <c r="D112" s="474"/>
      <c r="E112" s="474"/>
      <c r="F112" s="474"/>
      <c r="G112" s="474"/>
      <c r="H112" s="151" t="s">
        <v>284</v>
      </c>
    </row>
    <row r="113" spans="1:8" ht="15" x14ac:dyDescent="0.2">
      <c r="A113" s="63">
        <v>1</v>
      </c>
      <c r="B113" s="62" t="s">
        <v>287</v>
      </c>
      <c r="C113" s="63">
        <v>1995</v>
      </c>
      <c r="D113" s="152">
        <v>1494498.43</v>
      </c>
      <c r="E113" s="153"/>
      <c r="F113" s="63"/>
      <c r="G113" s="154"/>
      <c r="H113" s="62" t="s">
        <v>288</v>
      </c>
    </row>
    <row r="114" spans="1:8" ht="15" x14ac:dyDescent="0.2">
      <c r="A114" s="63">
        <v>2</v>
      </c>
      <c r="B114" s="62" t="s">
        <v>289</v>
      </c>
      <c r="C114" s="63">
        <v>1995</v>
      </c>
      <c r="D114" s="152">
        <v>19698.27</v>
      </c>
      <c r="E114" s="153"/>
      <c r="F114" s="63"/>
      <c r="G114" s="154"/>
      <c r="H114" s="62" t="s">
        <v>288</v>
      </c>
    </row>
    <row r="115" spans="1:8" x14ac:dyDescent="0.2">
      <c r="A115" s="119"/>
      <c r="B115" s="473" t="s">
        <v>79</v>
      </c>
      <c r="C115" s="473"/>
      <c r="D115" s="270">
        <f>SUM(D113:D114)</f>
        <v>1514196.7</v>
      </c>
      <c r="E115" s="120"/>
      <c r="F115" s="120"/>
      <c r="G115" s="121"/>
      <c r="H115" s="119"/>
    </row>
    <row r="116" spans="1:8" x14ac:dyDescent="0.2">
      <c r="A116" s="114">
        <v>14</v>
      </c>
      <c r="B116" s="491" t="s">
        <v>291</v>
      </c>
      <c r="C116" s="491"/>
      <c r="D116" s="491"/>
      <c r="E116" s="491"/>
      <c r="F116" s="491"/>
      <c r="G116" s="491"/>
      <c r="H116" s="151" t="s">
        <v>292</v>
      </c>
    </row>
    <row r="117" spans="1:8" ht="15" x14ac:dyDescent="0.2">
      <c r="A117" s="63">
        <v>1</v>
      </c>
      <c r="B117" s="86" t="s">
        <v>147</v>
      </c>
      <c r="C117" s="133"/>
      <c r="D117" s="156"/>
      <c r="E117" s="157"/>
      <c r="F117" s="133"/>
      <c r="G117" s="158"/>
      <c r="H117" s="86"/>
    </row>
    <row r="118" spans="1:8" x14ac:dyDescent="0.2">
      <c r="A118" s="119"/>
      <c r="B118" s="473" t="s">
        <v>79</v>
      </c>
      <c r="C118" s="473"/>
      <c r="D118" s="147"/>
      <c r="E118" s="120"/>
      <c r="F118" s="120"/>
      <c r="G118" s="121"/>
      <c r="H118" s="119"/>
    </row>
    <row r="119" spans="1:8" ht="15" x14ac:dyDescent="0.25">
      <c r="A119" s="123"/>
      <c r="B119" s="148"/>
      <c r="C119" s="155"/>
      <c r="D119" s="374"/>
      <c r="E119" s="375"/>
      <c r="F119" s="375"/>
      <c r="G119" s="375"/>
      <c r="H119" s="375"/>
    </row>
    <row r="120" spans="1:8" ht="15" x14ac:dyDescent="0.25">
      <c r="A120"/>
      <c r="B120"/>
      <c r="C120"/>
      <c r="D120"/>
      <c r="E120" s="161"/>
      <c r="F120"/>
      <c r="G120"/>
      <c r="H120"/>
    </row>
    <row r="121" spans="1:8" ht="15" x14ac:dyDescent="0.25">
      <c r="A121"/>
      <c r="B121" s="43"/>
      <c r="C121"/>
      <c r="D121"/>
      <c r="E121"/>
      <c r="F121"/>
      <c r="G121"/>
      <c r="H121"/>
    </row>
    <row r="122" spans="1:8" ht="15" x14ac:dyDescent="0.25">
      <c r="A122"/>
      <c r="B122" s="43"/>
      <c r="C122"/>
      <c r="D122" s="161"/>
      <c r="E122"/>
      <c r="F122"/>
      <c r="G122"/>
      <c r="H122"/>
    </row>
    <row r="123" spans="1:8" ht="15" x14ac:dyDescent="0.25">
      <c r="A123"/>
      <c r="B123" s="43"/>
      <c r="C123"/>
      <c r="D123"/>
    </row>
    <row r="139" spans="3:6" x14ac:dyDescent="0.2">
      <c r="E139" s="1"/>
      <c r="F139" s="1"/>
    </row>
    <row r="140" spans="3:6" x14ac:dyDescent="0.2">
      <c r="C140" s="1"/>
      <c r="D140" s="1"/>
    </row>
  </sheetData>
  <sheetProtection selectLockedCells="1" selectUnlockedCells="1"/>
  <mergeCells count="73">
    <mergeCell ref="B1:G1"/>
    <mergeCell ref="E69:E70"/>
    <mergeCell ref="B4:G4"/>
    <mergeCell ref="G69:G70"/>
    <mergeCell ref="F69:F70"/>
    <mergeCell ref="B62:C62"/>
    <mergeCell ref="B63:G63"/>
    <mergeCell ref="B67:C67"/>
    <mergeCell ref="F25:F26"/>
    <mergeCell ref="G25:G26"/>
    <mergeCell ref="B115:C115"/>
    <mergeCell ref="B116:G116"/>
    <mergeCell ref="B102:C102"/>
    <mergeCell ref="B118:C118"/>
    <mergeCell ref="B109:G109"/>
    <mergeCell ref="B106:G106"/>
    <mergeCell ref="B108:C108"/>
    <mergeCell ref="B105:C105"/>
    <mergeCell ref="B103:G103"/>
    <mergeCell ref="B112:G112"/>
    <mergeCell ref="A78:G78"/>
    <mergeCell ref="H99:H100"/>
    <mergeCell ref="A99:A100"/>
    <mergeCell ref="B93:C93"/>
    <mergeCell ref="B94:G94"/>
    <mergeCell ref="A84:A85"/>
    <mergeCell ref="F84:F85"/>
    <mergeCell ref="A80:A82"/>
    <mergeCell ref="H84:H85"/>
    <mergeCell ref="A86:A87"/>
    <mergeCell ref="B89:C89"/>
    <mergeCell ref="G80:G82"/>
    <mergeCell ref="H80:H82"/>
    <mergeCell ref="F81:F82"/>
    <mergeCell ref="D86:D87"/>
    <mergeCell ref="F18:F19"/>
    <mergeCell ref="G18:G19"/>
    <mergeCell ref="H18:H19"/>
    <mergeCell ref="H25:H26"/>
    <mergeCell ref="B111:C111"/>
    <mergeCell ref="B56:G56"/>
    <mergeCell ref="B59:C59"/>
    <mergeCell ref="B60:G60"/>
    <mergeCell ref="B55:C55"/>
    <mergeCell ref="H33:H34"/>
    <mergeCell ref="B72:C72"/>
    <mergeCell ref="B68:G68"/>
    <mergeCell ref="B90:G90"/>
    <mergeCell ref="B73:G73"/>
    <mergeCell ref="B77:C77"/>
    <mergeCell ref="A7:A8"/>
    <mergeCell ref="H7:H8"/>
    <mergeCell ref="E5:E6"/>
    <mergeCell ref="E7:E8"/>
    <mergeCell ref="F11:F12"/>
    <mergeCell ref="G11:G12"/>
    <mergeCell ref="H11:H12"/>
    <mergeCell ref="D99:D100"/>
    <mergeCell ref="B2:H2"/>
    <mergeCell ref="A5:A6"/>
    <mergeCell ref="A11:A12"/>
    <mergeCell ref="A18:A19"/>
    <mergeCell ref="E11:E12"/>
    <mergeCell ref="E18:E19"/>
    <mergeCell ref="E25:E26"/>
    <mergeCell ref="E33:E34"/>
    <mergeCell ref="E81:E82"/>
    <mergeCell ref="A33:A34"/>
    <mergeCell ref="A25:A26"/>
    <mergeCell ref="D81:D82"/>
    <mergeCell ref="F5:F6"/>
    <mergeCell ref="G5:G6"/>
    <mergeCell ref="H5:H6"/>
  </mergeCells>
  <pageMargins left="0.7" right="0.7" top="0.75" bottom="0.75" header="0.51180555555555551" footer="0.51180555555555551"/>
  <pageSetup paperSize="9" scale="68" firstPageNumber="0" orientation="landscape" r:id="rId1"/>
  <headerFooter alignWithMargins="0"/>
  <rowBreaks count="2" manualBreakCount="2">
    <brk id="77" max="7" man="1"/>
    <brk id="102" max="7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zoomScaleNormal="100" zoomScaleSheetLayoutView="100" workbookViewId="0">
      <selection activeCell="F10" sqref="F10"/>
    </sheetView>
  </sheetViews>
  <sheetFormatPr defaultColWidth="9.140625" defaultRowHeight="12.75" x14ac:dyDescent="0.2"/>
  <cols>
    <col min="1" max="1" width="3.5703125" style="2" customWidth="1"/>
    <col min="2" max="2" width="35.42578125" style="1" customWidth="1"/>
    <col min="3" max="3" width="22.5703125" style="40" customWidth="1"/>
    <col min="4" max="4" width="23.140625" style="41" customWidth="1"/>
    <col min="5" max="5" width="32.140625" style="41" customWidth="1"/>
    <col min="6" max="16384" width="9.140625" style="1"/>
  </cols>
  <sheetData>
    <row r="1" spans="1:5" x14ac:dyDescent="0.2">
      <c r="D1" s="42" t="s">
        <v>176</v>
      </c>
      <c r="E1" s="42"/>
    </row>
    <row r="2" spans="1:5" ht="64.900000000000006" customHeight="1" x14ac:dyDescent="0.2">
      <c r="B2" s="97"/>
      <c r="C2" s="112"/>
      <c r="D2" s="113"/>
    </row>
    <row r="3" spans="1:5" ht="45.75" customHeight="1" x14ac:dyDescent="0.2">
      <c r="A3" s="166" t="s">
        <v>127</v>
      </c>
      <c r="B3" s="165" t="s">
        <v>128</v>
      </c>
      <c r="C3" s="167" t="s">
        <v>129</v>
      </c>
      <c r="D3" s="167" t="s">
        <v>130</v>
      </c>
      <c r="E3" s="1"/>
    </row>
    <row r="4" spans="1:5" ht="30" customHeight="1" x14ac:dyDescent="0.2">
      <c r="A4" s="512">
        <v>1</v>
      </c>
      <c r="B4" s="376" t="s">
        <v>326</v>
      </c>
      <c r="C4" s="377">
        <v>3255211.6</v>
      </c>
      <c r="D4" s="377"/>
      <c r="E4" s="1"/>
    </row>
    <row r="5" spans="1:5" ht="25.5" x14ac:dyDescent="0.2">
      <c r="A5" s="512"/>
      <c r="B5" s="376" t="s">
        <v>376</v>
      </c>
      <c r="C5" s="377">
        <v>71592.87</v>
      </c>
      <c r="D5" s="377"/>
      <c r="E5" s="1"/>
    </row>
    <row r="6" spans="1:5" ht="63.75" x14ac:dyDescent="0.2">
      <c r="A6" s="512"/>
      <c r="B6" s="376" t="s">
        <v>377</v>
      </c>
      <c r="C6" s="377">
        <v>225741.38</v>
      </c>
      <c r="D6" s="377"/>
      <c r="E6" s="1"/>
    </row>
    <row r="7" spans="1:5" ht="25.5" x14ac:dyDescent="0.2">
      <c r="A7" s="512"/>
      <c r="B7" s="376" t="s">
        <v>327</v>
      </c>
      <c r="C7" s="378">
        <v>1768765.78</v>
      </c>
      <c r="D7" s="378"/>
      <c r="E7" s="1"/>
    </row>
    <row r="8" spans="1:5" ht="25.5" x14ac:dyDescent="0.2">
      <c r="A8" s="512"/>
      <c r="B8" s="376" t="s">
        <v>293</v>
      </c>
      <c r="C8" s="378">
        <v>493522.68</v>
      </c>
      <c r="D8" s="378"/>
      <c r="E8" s="1"/>
    </row>
    <row r="9" spans="1:5" ht="25.5" x14ac:dyDescent="0.2">
      <c r="A9" s="379"/>
      <c r="B9" s="380" t="s">
        <v>297</v>
      </c>
      <c r="C9" s="381">
        <v>2225866.7400000002</v>
      </c>
      <c r="D9" s="381"/>
      <c r="E9" s="1"/>
    </row>
    <row r="10" spans="1:5" ht="25.5" x14ac:dyDescent="0.2">
      <c r="A10" s="379"/>
      <c r="B10" s="380" t="s">
        <v>296</v>
      </c>
      <c r="C10" s="381">
        <v>713250.48</v>
      </c>
      <c r="D10" s="381"/>
      <c r="E10" s="1"/>
    </row>
    <row r="11" spans="1:5" ht="30" customHeight="1" x14ac:dyDescent="0.2">
      <c r="A11" s="331">
        <v>2</v>
      </c>
      <c r="B11" s="376" t="s">
        <v>267</v>
      </c>
      <c r="C11" s="382">
        <v>55820.74</v>
      </c>
      <c r="D11" s="382"/>
      <c r="E11" s="1"/>
    </row>
    <row r="12" spans="1:5" ht="30" customHeight="1" x14ac:dyDescent="0.2">
      <c r="A12" s="331">
        <v>3</v>
      </c>
      <c r="B12" s="376" t="s">
        <v>270</v>
      </c>
      <c r="C12" s="383">
        <v>223123.02</v>
      </c>
      <c r="D12" s="383"/>
      <c r="E12" s="1"/>
    </row>
    <row r="13" spans="1:5" ht="30" customHeight="1" x14ac:dyDescent="0.2">
      <c r="A13" s="331">
        <v>4</v>
      </c>
      <c r="B13" s="376" t="s">
        <v>278</v>
      </c>
      <c r="C13" s="382">
        <v>1145567.69</v>
      </c>
      <c r="D13" s="383"/>
      <c r="E13" s="271" t="s">
        <v>279</v>
      </c>
    </row>
    <row r="14" spans="1:5" ht="30" customHeight="1" x14ac:dyDescent="0.2">
      <c r="A14" s="331">
        <v>5</v>
      </c>
      <c r="B14" s="376" t="s">
        <v>212</v>
      </c>
      <c r="C14" s="377">
        <v>382805.83</v>
      </c>
      <c r="D14" s="377">
        <v>172821.06</v>
      </c>
      <c r="E14" s="1"/>
    </row>
    <row r="15" spans="1:5" ht="30" customHeight="1" x14ac:dyDescent="0.2">
      <c r="A15" s="512">
        <v>6</v>
      </c>
      <c r="B15" s="376" t="s">
        <v>162</v>
      </c>
      <c r="C15" s="377">
        <v>663587.86</v>
      </c>
      <c r="D15" s="377">
        <v>143024.6</v>
      </c>
      <c r="E15" s="1"/>
    </row>
    <row r="16" spans="1:5" ht="30" customHeight="1" x14ac:dyDescent="0.2">
      <c r="A16" s="512"/>
      <c r="B16" s="376" t="s">
        <v>174</v>
      </c>
      <c r="C16" s="377">
        <v>36000</v>
      </c>
      <c r="D16" s="377"/>
      <c r="E16" s="1"/>
    </row>
    <row r="17" spans="1:5" ht="30" customHeight="1" x14ac:dyDescent="0.2">
      <c r="A17" s="331">
        <v>7</v>
      </c>
      <c r="B17" s="376" t="s">
        <v>163</v>
      </c>
      <c r="C17" s="377">
        <v>2294213.13</v>
      </c>
      <c r="D17" s="377">
        <v>243659.88</v>
      </c>
      <c r="E17" s="1"/>
    </row>
    <row r="18" spans="1:5" ht="48" customHeight="1" x14ac:dyDescent="0.2">
      <c r="A18" s="331">
        <v>8</v>
      </c>
      <c r="B18" s="376" t="s">
        <v>688</v>
      </c>
      <c r="C18" s="377">
        <v>78969.33</v>
      </c>
      <c r="D18" s="377"/>
      <c r="E18" s="1"/>
    </row>
    <row r="19" spans="1:5" ht="38.25" x14ac:dyDescent="0.2">
      <c r="A19" s="512">
        <v>9</v>
      </c>
      <c r="B19" s="376" t="s">
        <v>693</v>
      </c>
      <c r="C19" s="377">
        <v>1138459.81</v>
      </c>
      <c r="D19" s="377">
        <v>192064.2</v>
      </c>
      <c r="E19" s="1"/>
    </row>
    <row r="20" spans="1:5" ht="51" x14ac:dyDescent="0.2">
      <c r="A20" s="512"/>
      <c r="B20" s="376" t="s">
        <v>694</v>
      </c>
      <c r="C20" s="378">
        <v>108400</v>
      </c>
      <c r="D20" s="378"/>
      <c r="E20" s="1"/>
    </row>
    <row r="21" spans="1:5" ht="51" x14ac:dyDescent="0.2">
      <c r="A21" s="512"/>
      <c r="B21" s="376" t="s">
        <v>695</v>
      </c>
      <c r="C21" s="378">
        <v>5965.5</v>
      </c>
      <c r="D21" s="378"/>
      <c r="E21" s="1"/>
    </row>
    <row r="22" spans="1:5" ht="30" customHeight="1" x14ac:dyDescent="0.2">
      <c r="A22" s="331">
        <v>10</v>
      </c>
      <c r="B22" s="376" t="s">
        <v>328</v>
      </c>
      <c r="C22" s="377">
        <v>95568.25</v>
      </c>
      <c r="D22" s="377"/>
      <c r="E22" s="1"/>
    </row>
    <row r="23" spans="1:5" ht="30" customHeight="1" x14ac:dyDescent="0.2">
      <c r="A23" s="331">
        <v>11</v>
      </c>
      <c r="B23" s="376" t="s">
        <v>114</v>
      </c>
      <c r="C23" s="377">
        <v>540358.31999999995</v>
      </c>
      <c r="D23" s="377"/>
      <c r="E23" s="74"/>
    </row>
    <row r="24" spans="1:5" ht="30" customHeight="1" x14ac:dyDescent="0.2">
      <c r="A24" s="331">
        <v>12</v>
      </c>
      <c r="B24" s="376" t="s">
        <v>283</v>
      </c>
      <c r="C24" s="383">
        <v>38197.15</v>
      </c>
      <c r="D24" s="383"/>
      <c r="E24" s="74"/>
    </row>
    <row r="25" spans="1:5" ht="30" customHeight="1" x14ac:dyDescent="0.2">
      <c r="A25" s="331">
        <v>13</v>
      </c>
      <c r="B25" s="376" t="s">
        <v>286</v>
      </c>
      <c r="C25" s="384">
        <v>474801.21</v>
      </c>
      <c r="D25" s="384"/>
      <c r="E25" s="74"/>
    </row>
    <row r="26" spans="1:5" ht="30" customHeight="1" x14ac:dyDescent="0.2">
      <c r="A26" s="331">
        <v>14</v>
      </c>
      <c r="B26" s="376" t="s">
        <v>291</v>
      </c>
      <c r="C26" s="383">
        <v>150000</v>
      </c>
      <c r="D26" s="383">
        <v>380000</v>
      </c>
      <c r="E26" s="74"/>
    </row>
    <row r="27" spans="1:5" ht="30" customHeight="1" x14ac:dyDescent="0.2">
      <c r="A27" s="512"/>
      <c r="B27" s="512"/>
      <c r="C27" s="168">
        <f>SUM(C4:C26)</f>
        <v>16185789.369999999</v>
      </c>
      <c r="D27" s="168">
        <f>SUM(D4:D26)</f>
        <v>1131569.74</v>
      </c>
      <c r="E27" s="74"/>
    </row>
    <row r="28" spans="1:5" ht="12.75" customHeight="1" x14ac:dyDescent="0.2">
      <c r="A28" s="50"/>
      <c r="B28" s="84"/>
      <c r="C28" s="84"/>
      <c r="D28" s="84"/>
      <c r="E28" s="74"/>
    </row>
    <row r="29" spans="1:5" ht="12.75" customHeight="1" x14ac:dyDescent="0.2">
      <c r="A29" s="50"/>
      <c r="B29" s="84"/>
      <c r="C29" s="84"/>
      <c r="D29" s="84"/>
      <c r="E29" s="74"/>
    </row>
    <row r="30" spans="1:5" ht="12.75" customHeight="1" x14ac:dyDescent="0.2">
      <c r="A30" s="50"/>
      <c r="B30" s="84"/>
      <c r="C30" s="84"/>
      <c r="D30" s="84"/>
      <c r="E30" s="74"/>
    </row>
    <row r="31" spans="1:5" ht="12.75" customHeight="1" x14ac:dyDescent="0.2">
      <c r="A31" s="50"/>
      <c r="B31" s="84"/>
      <c r="C31" s="84"/>
      <c r="D31" s="84"/>
      <c r="E31" s="74"/>
    </row>
    <row r="32" spans="1:5" ht="12.75" customHeight="1" x14ac:dyDescent="0.2">
      <c r="A32" s="50"/>
      <c r="B32" s="84"/>
      <c r="C32" s="84"/>
      <c r="D32" s="84"/>
      <c r="E32" s="74"/>
    </row>
    <row r="33" spans="1:5" ht="12.75" customHeight="1" x14ac:dyDescent="0.2">
      <c r="A33" s="50"/>
      <c r="B33" s="84"/>
      <c r="C33" s="84"/>
      <c r="D33" s="84"/>
      <c r="E33" s="74"/>
    </row>
    <row r="34" spans="1:5" ht="12.75" customHeight="1" x14ac:dyDescent="0.2">
      <c r="A34" s="50"/>
      <c r="B34" s="84"/>
      <c r="C34" s="84"/>
      <c r="D34" s="84"/>
      <c r="E34" s="74"/>
    </row>
    <row r="35" spans="1:5" ht="12.75" customHeight="1" x14ac:dyDescent="0.2">
      <c r="A35" s="50"/>
      <c r="B35" s="84"/>
      <c r="C35" s="84"/>
      <c r="D35" s="84"/>
      <c r="E35" s="74"/>
    </row>
    <row r="36" spans="1:5" ht="12.75" customHeight="1" x14ac:dyDescent="0.2">
      <c r="A36" s="50"/>
      <c r="B36" s="84"/>
      <c r="C36" s="84"/>
      <c r="D36" s="84"/>
      <c r="E36" s="74"/>
    </row>
    <row r="37" spans="1:5" x14ac:dyDescent="0.2">
      <c r="A37" s="50"/>
      <c r="B37" s="84"/>
      <c r="C37" s="84"/>
      <c r="D37" s="84"/>
    </row>
    <row r="38" spans="1:5" x14ac:dyDescent="0.2">
      <c r="A38" s="50"/>
      <c r="B38" s="84"/>
      <c r="C38" s="84"/>
      <c r="D38" s="84"/>
    </row>
    <row r="39" spans="1:5" x14ac:dyDescent="0.2">
      <c r="A39" s="50"/>
      <c r="B39" s="84"/>
      <c r="C39" s="84"/>
      <c r="D39" s="84"/>
    </row>
    <row r="40" spans="1:5" x14ac:dyDescent="0.2">
      <c r="A40" s="50"/>
      <c r="B40" s="84"/>
      <c r="C40" s="84"/>
      <c r="D40" s="84"/>
    </row>
    <row r="41" spans="1:5" x14ac:dyDescent="0.2">
      <c r="A41" s="50"/>
      <c r="B41" s="84"/>
      <c r="C41" s="84"/>
      <c r="D41" s="84"/>
    </row>
    <row r="42" spans="1:5" x14ac:dyDescent="0.2">
      <c r="A42" s="50"/>
      <c r="B42" s="84"/>
      <c r="C42" s="84"/>
      <c r="D42" s="84"/>
    </row>
    <row r="43" spans="1:5" x14ac:dyDescent="0.2">
      <c r="A43" s="50"/>
      <c r="B43" s="84"/>
      <c r="C43" s="84"/>
      <c r="D43" s="84"/>
    </row>
    <row r="44" spans="1:5" x14ac:dyDescent="0.2">
      <c r="A44" s="50"/>
      <c r="B44" s="84"/>
      <c r="C44" s="84"/>
      <c r="D44" s="84"/>
    </row>
    <row r="45" spans="1:5" x14ac:dyDescent="0.2">
      <c r="A45" s="50"/>
      <c r="B45" s="84"/>
      <c r="C45" s="84"/>
      <c r="D45" s="84"/>
    </row>
    <row r="46" spans="1:5" x14ac:dyDescent="0.2">
      <c r="A46" s="50"/>
    </row>
    <row r="47" spans="1:5" x14ac:dyDescent="0.2">
      <c r="A47" s="50"/>
    </row>
    <row r="48" spans="1:5" x14ac:dyDescent="0.2">
      <c r="A48" s="50"/>
    </row>
    <row r="49" spans="1:1" x14ac:dyDescent="0.2">
      <c r="A49" s="50"/>
    </row>
    <row r="50" spans="1:1" x14ac:dyDescent="0.2">
      <c r="A50" s="50"/>
    </row>
  </sheetData>
  <sheetProtection selectLockedCells="1" selectUnlockedCells="1"/>
  <mergeCells count="4">
    <mergeCell ref="A15:A16"/>
    <mergeCell ref="A19:A21"/>
    <mergeCell ref="A27:B27"/>
    <mergeCell ref="A4:A8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03"/>
  <sheetViews>
    <sheetView topLeftCell="A265" zoomScaleNormal="100" workbookViewId="0">
      <selection activeCell="B306" sqref="B306"/>
    </sheetView>
  </sheetViews>
  <sheetFormatPr defaultColWidth="9.140625" defaultRowHeight="12.75" x14ac:dyDescent="0.2"/>
  <cols>
    <col min="1" max="1" width="4.28515625" style="1" customWidth="1"/>
    <col min="2" max="2" width="48.5703125" style="4" customWidth="1"/>
    <col min="3" max="3" width="19" style="2" customWidth="1"/>
    <col min="4" max="4" width="28.28515625" style="23" customWidth="1"/>
    <col min="5" max="5" width="18.140625" style="1" customWidth="1"/>
    <col min="6" max="6" width="16" style="1" customWidth="1"/>
    <col min="7" max="7" width="9.140625" style="1"/>
    <col min="8" max="8" width="13.85546875" style="1" customWidth="1"/>
    <col min="9" max="16384" width="9.140625" style="1"/>
  </cols>
  <sheetData>
    <row r="1" spans="1:5" x14ac:dyDescent="0.2">
      <c r="A1" s="24"/>
      <c r="D1" s="25" t="s">
        <v>177</v>
      </c>
    </row>
    <row r="2" spans="1:5" x14ac:dyDescent="0.2">
      <c r="A2" s="26"/>
      <c r="B2" s="27"/>
      <c r="C2" s="28"/>
      <c r="D2" s="29" t="s">
        <v>118</v>
      </c>
    </row>
    <row r="3" spans="1:5" x14ac:dyDescent="0.2">
      <c r="A3" s="52" t="s">
        <v>119</v>
      </c>
      <c r="B3" s="30" t="s">
        <v>120</v>
      </c>
      <c r="C3" s="6" t="s">
        <v>121</v>
      </c>
      <c r="D3" s="31" t="s">
        <v>122</v>
      </c>
    </row>
    <row r="4" spans="1:5" ht="15.75" customHeight="1" x14ac:dyDescent="0.2">
      <c r="A4" s="514" t="s">
        <v>123</v>
      </c>
      <c r="B4" s="514"/>
      <c r="C4" s="514"/>
      <c r="D4" s="514"/>
    </row>
    <row r="5" spans="1:5" s="65" customFormat="1" x14ac:dyDescent="0.2">
      <c r="A5" s="180">
        <v>1</v>
      </c>
      <c r="B5" s="245" t="s">
        <v>188</v>
      </c>
      <c r="C5" s="246">
        <v>2019</v>
      </c>
      <c r="D5" s="247">
        <v>1075</v>
      </c>
      <c r="E5" s="56"/>
    </row>
    <row r="6" spans="1:5" s="65" customFormat="1" x14ac:dyDescent="0.2">
      <c r="A6" s="180">
        <v>2</v>
      </c>
      <c r="B6" s="245" t="s">
        <v>189</v>
      </c>
      <c r="C6" s="246">
        <v>2019</v>
      </c>
      <c r="D6" s="247">
        <v>950</v>
      </c>
      <c r="E6" s="56"/>
    </row>
    <row r="7" spans="1:5" s="65" customFormat="1" x14ac:dyDescent="0.2">
      <c r="A7" s="180">
        <v>3</v>
      </c>
      <c r="B7" s="245" t="s">
        <v>194</v>
      </c>
      <c r="C7" s="246">
        <v>2019</v>
      </c>
      <c r="D7" s="247">
        <v>3314.82</v>
      </c>
      <c r="E7" s="56"/>
    </row>
    <row r="8" spans="1:5" s="65" customFormat="1" x14ac:dyDescent="0.2">
      <c r="A8" s="180">
        <v>4</v>
      </c>
      <c r="B8" s="245" t="s">
        <v>194</v>
      </c>
      <c r="C8" s="246">
        <v>2019</v>
      </c>
      <c r="D8" s="247">
        <v>3314.82</v>
      </c>
      <c r="E8" s="56"/>
    </row>
    <row r="9" spans="1:5" s="65" customFormat="1" x14ac:dyDescent="0.2">
      <c r="A9" s="180">
        <v>5</v>
      </c>
      <c r="B9" s="245" t="s">
        <v>194</v>
      </c>
      <c r="C9" s="246">
        <v>2019</v>
      </c>
      <c r="D9" s="247">
        <v>3314.82</v>
      </c>
      <c r="E9" s="56"/>
    </row>
    <row r="10" spans="1:5" s="65" customFormat="1" x14ac:dyDescent="0.2">
      <c r="A10" s="180">
        <v>6</v>
      </c>
      <c r="B10" s="245" t="s">
        <v>194</v>
      </c>
      <c r="C10" s="246">
        <v>2019</v>
      </c>
      <c r="D10" s="247">
        <v>3626.85</v>
      </c>
      <c r="E10" s="56"/>
    </row>
    <row r="11" spans="1:5" s="65" customFormat="1" x14ac:dyDescent="0.2">
      <c r="A11" s="180">
        <v>7</v>
      </c>
      <c r="B11" s="245" t="s">
        <v>194</v>
      </c>
      <c r="C11" s="246">
        <v>2019</v>
      </c>
      <c r="D11" s="247">
        <v>3626.85</v>
      </c>
      <c r="E11" s="56"/>
    </row>
    <row r="12" spans="1:5" s="65" customFormat="1" x14ac:dyDescent="0.2">
      <c r="A12" s="180">
        <v>8</v>
      </c>
      <c r="B12" s="245" t="s">
        <v>194</v>
      </c>
      <c r="C12" s="246">
        <v>2019</v>
      </c>
      <c r="D12" s="247">
        <v>3626.85</v>
      </c>
      <c r="E12" s="56"/>
    </row>
    <row r="13" spans="1:5" s="65" customFormat="1" x14ac:dyDescent="0.2">
      <c r="A13" s="180">
        <v>9</v>
      </c>
      <c r="B13" s="245" t="s">
        <v>194</v>
      </c>
      <c r="C13" s="246">
        <v>2019</v>
      </c>
      <c r="D13" s="247">
        <v>3626.85</v>
      </c>
      <c r="E13" s="56"/>
    </row>
    <row r="14" spans="1:5" s="65" customFormat="1" x14ac:dyDescent="0.2">
      <c r="A14" s="180">
        <v>10</v>
      </c>
      <c r="B14" s="245" t="s">
        <v>195</v>
      </c>
      <c r="C14" s="246">
        <v>2019</v>
      </c>
      <c r="D14" s="247">
        <v>1147.97</v>
      </c>
      <c r="E14" s="56"/>
    </row>
    <row r="15" spans="1:5" s="65" customFormat="1" x14ac:dyDescent="0.2">
      <c r="A15" s="180">
        <v>11</v>
      </c>
      <c r="B15" s="245" t="s">
        <v>196</v>
      </c>
      <c r="C15" s="246">
        <v>2019</v>
      </c>
      <c r="D15" s="247">
        <v>7293.9</v>
      </c>
      <c r="E15" s="56"/>
    </row>
    <row r="16" spans="1:5" s="65" customFormat="1" x14ac:dyDescent="0.2">
      <c r="A16" s="180">
        <v>12</v>
      </c>
      <c r="B16" s="245" t="s">
        <v>157</v>
      </c>
      <c r="C16" s="246">
        <v>2020</v>
      </c>
      <c r="D16" s="247">
        <v>2457.88</v>
      </c>
      <c r="E16" s="56"/>
    </row>
    <row r="17" spans="1:5" s="65" customFormat="1" x14ac:dyDescent="0.2">
      <c r="A17" s="180">
        <v>13</v>
      </c>
      <c r="B17" s="245" t="s">
        <v>243</v>
      </c>
      <c r="C17" s="246">
        <v>2020</v>
      </c>
      <c r="D17" s="247">
        <v>3929.92</v>
      </c>
      <c r="E17" s="56"/>
    </row>
    <row r="18" spans="1:5" s="65" customFormat="1" x14ac:dyDescent="0.2">
      <c r="A18" s="180">
        <v>14</v>
      </c>
      <c r="B18" s="245" t="s">
        <v>244</v>
      </c>
      <c r="C18" s="246">
        <v>2020</v>
      </c>
      <c r="D18" s="247">
        <v>21641.8</v>
      </c>
      <c r="E18" s="56"/>
    </row>
    <row r="19" spans="1:5" s="65" customFormat="1" x14ac:dyDescent="0.2">
      <c r="A19" s="180">
        <v>15</v>
      </c>
      <c r="B19" s="245" t="s">
        <v>245</v>
      </c>
      <c r="C19" s="246">
        <v>2020</v>
      </c>
      <c r="D19" s="247">
        <v>1164.3499999999999</v>
      </c>
      <c r="E19" s="56"/>
    </row>
    <row r="20" spans="1:5" s="65" customFormat="1" x14ac:dyDescent="0.2">
      <c r="A20" s="180">
        <v>16</v>
      </c>
      <c r="B20" s="245" t="s">
        <v>378</v>
      </c>
      <c r="C20" s="246">
        <v>2020</v>
      </c>
      <c r="D20" s="247">
        <v>900</v>
      </c>
      <c r="E20" s="56"/>
    </row>
    <row r="21" spans="1:5" s="65" customFormat="1" x14ac:dyDescent="0.2">
      <c r="A21" s="180">
        <v>17</v>
      </c>
      <c r="B21" s="245" t="s">
        <v>329</v>
      </c>
      <c r="C21" s="246">
        <v>2021</v>
      </c>
      <c r="D21" s="247">
        <v>16509.060000000001</v>
      </c>
      <c r="E21" s="56"/>
    </row>
    <row r="22" spans="1:5" s="65" customFormat="1" x14ac:dyDescent="0.2">
      <c r="A22" s="180">
        <v>18</v>
      </c>
      <c r="B22" s="245" t="s">
        <v>696</v>
      </c>
      <c r="C22" s="246">
        <v>2021</v>
      </c>
      <c r="D22" s="247">
        <v>3997.5</v>
      </c>
      <c r="E22" s="56"/>
    </row>
    <row r="23" spans="1:5" s="65" customFormat="1" x14ac:dyDescent="0.2">
      <c r="A23" s="180">
        <v>19</v>
      </c>
      <c r="B23" s="245" t="s">
        <v>330</v>
      </c>
      <c r="C23" s="246">
        <v>2021</v>
      </c>
      <c r="D23" s="247">
        <v>1350</v>
      </c>
      <c r="E23" s="56"/>
    </row>
    <row r="24" spans="1:5" s="65" customFormat="1" x14ac:dyDescent="0.2">
      <c r="A24" s="180">
        <v>20</v>
      </c>
      <c r="B24" s="245" t="s">
        <v>331</v>
      </c>
      <c r="C24" s="246">
        <v>2021</v>
      </c>
      <c r="D24" s="247">
        <v>4148</v>
      </c>
      <c r="E24" s="56"/>
    </row>
    <row r="25" spans="1:5" s="65" customFormat="1" x14ac:dyDescent="0.2">
      <c r="A25" s="180">
        <v>21</v>
      </c>
      <c r="B25" s="245" t="s">
        <v>332</v>
      </c>
      <c r="C25" s="246">
        <v>2021</v>
      </c>
      <c r="D25" s="247">
        <v>4907.7</v>
      </c>
      <c r="E25" s="56"/>
    </row>
    <row r="26" spans="1:5" s="65" customFormat="1" x14ac:dyDescent="0.2">
      <c r="A26" s="180">
        <v>22</v>
      </c>
      <c r="B26" s="245" t="s">
        <v>379</v>
      </c>
      <c r="C26" s="246">
        <v>2021</v>
      </c>
      <c r="D26" s="247">
        <v>5289</v>
      </c>
      <c r="E26" s="56"/>
    </row>
    <row r="27" spans="1:5" s="65" customFormat="1" x14ac:dyDescent="0.2">
      <c r="A27" s="180">
        <v>23</v>
      </c>
      <c r="B27" s="245" t="s">
        <v>380</v>
      </c>
      <c r="C27" s="246">
        <v>2021</v>
      </c>
      <c r="D27" s="247">
        <v>8100</v>
      </c>
      <c r="E27" s="56"/>
    </row>
    <row r="28" spans="1:5" s="65" customFormat="1" x14ac:dyDescent="0.2">
      <c r="A28" s="180">
        <v>24</v>
      </c>
      <c r="B28" s="245" t="s">
        <v>333</v>
      </c>
      <c r="C28" s="246">
        <v>2022</v>
      </c>
      <c r="D28" s="247">
        <v>4000</v>
      </c>
      <c r="E28" s="56"/>
    </row>
    <row r="29" spans="1:5" s="65" customFormat="1" x14ac:dyDescent="0.2">
      <c r="A29" s="180">
        <v>25</v>
      </c>
      <c r="B29" s="245" t="s">
        <v>334</v>
      </c>
      <c r="C29" s="246">
        <v>2022</v>
      </c>
      <c r="D29" s="247">
        <v>4797</v>
      </c>
      <c r="E29" s="56"/>
    </row>
    <row r="30" spans="1:5" s="65" customFormat="1" x14ac:dyDescent="0.2">
      <c r="A30" s="180">
        <v>26</v>
      </c>
      <c r="B30" s="245" t="s">
        <v>381</v>
      </c>
      <c r="C30" s="246">
        <v>2022</v>
      </c>
      <c r="D30" s="247">
        <v>6408.3</v>
      </c>
      <c r="E30" s="56"/>
    </row>
    <row r="31" spans="1:5" s="65" customFormat="1" x14ac:dyDescent="0.2">
      <c r="A31" s="180">
        <v>27</v>
      </c>
      <c r="B31" s="245" t="s">
        <v>382</v>
      </c>
      <c r="C31" s="246">
        <v>2022</v>
      </c>
      <c r="D31" s="247">
        <v>5029.53</v>
      </c>
      <c r="E31" s="56"/>
    </row>
    <row r="32" spans="1:5" s="65" customFormat="1" x14ac:dyDescent="0.2">
      <c r="A32" s="180">
        <v>28</v>
      </c>
      <c r="B32" s="245" t="s">
        <v>383</v>
      </c>
      <c r="C32" s="246">
        <v>2022</v>
      </c>
      <c r="D32" s="247">
        <v>8191.62</v>
      </c>
      <c r="E32" s="56"/>
    </row>
    <row r="33" spans="1:5" s="65" customFormat="1" x14ac:dyDescent="0.2">
      <c r="A33" s="180">
        <v>29</v>
      </c>
      <c r="B33" s="245" t="s">
        <v>384</v>
      </c>
      <c r="C33" s="246">
        <v>2022</v>
      </c>
      <c r="D33" s="247">
        <v>4347.8900000000003</v>
      </c>
      <c r="E33" s="56"/>
    </row>
    <row r="34" spans="1:5" s="65" customFormat="1" x14ac:dyDescent="0.2">
      <c r="A34" s="180">
        <v>30</v>
      </c>
      <c r="B34" s="245" t="s">
        <v>157</v>
      </c>
      <c r="C34" s="246">
        <v>2022</v>
      </c>
      <c r="D34" s="247">
        <v>4597</v>
      </c>
      <c r="E34" s="56"/>
    </row>
    <row r="35" spans="1:5" s="65" customFormat="1" x14ac:dyDescent="0.2">
      <c r="A35" s="180">
        <v>31</v>
      </c>
      <c r="B35" s="245" t="s">
        <v>385</v>
      </c>
      <c r="C35" s="246">
        <v>2022</v>
      </c>
      <c r="D35" s="247">
        <v>1966.99</v>
      </c>
      <c r="E35" s="56"/>
    </row>
    <row r="36" spans="1:5" s="65" customFormat="1" x14ac:dyDescent="0.2">
      <c r="A36" s="180">
        <v>32</v>
      </c>
      <c r="B36" s="245" t="s">
        <v>386</v>
      </c>
      <c r="C36" s="246">
        <v>2022</v>
      </c>
      <c r="D36" s="247">
        <v>756.33</v>
      </c>
      <c r="E36" s="56"/>
    </row>
    <row r="37" spans="1:5" s="65" customFormat="1" x14ac:dyDescent="0.2">
      <c r="A37" s="180">
        <v>33</v>
      </c>
      <c r="B37" s="245" t="s">
        <v>697</v>
      </c>
      <c r="C37" s="246">
        <v>2022</v>
      </c>
      <c r="D37" s="247">
        <v>492</v>
      </c>
      <c r="E37" s="56"/>
    </row>
    <row r="38" spans="1:5" s="65" customFormat="1" x14ac:dyDescent="0.2">
      <c r="A38" s="180">
        <v>34</v>
      </c>
      <c r="B38" s="245" t="s">
        <v>387</v>
      </c>
      <c r="C38" s="246">
        <v>2023</v>
      </c>
      <c r="D38" s="247">
        <v>1340</v>
      </c>
      <c r="E38" s="56"/>
    </row>
    <row r="39" spans="1:5" s="65" customFormat="1" x14ac:dyDescent="0.2">
      <c r="A39" s="180">
        <v>35</v>
      </c>
      <c r="B39" s="245" t="s">
        <v>388</v>
      </c>
      <c r="C39" s="246">
        <v>2023</v>
      </c>
      <c r="D39" s="247">
        <v>4228.99</v>
      </c>
      <c r="E39" s="56"/>
    </row>
    <row r="40" spans="1:5" s="65" customFormat="1" x14ac:dyDescent="0.2">
      <c r="A40" s="180">
        <v>36</v>
      </c>
      <c r="B40" s="245" t="s">
        <v>698</v>
      </c>
      <c r="C40" s="246">
        <v>2023</v>
      </c>
      <c r="D40" s="247">
        <v>1800</v>
      </c>
      <c r="E40" s="56"/>
    </row>
    <row r="41" spans="1:5" s="65" customFormat="1" x14ac:dyDescent="0.2">
      <c r="A41" s="180">
        <v>37</v>
      </c>
      <c r="B41" s="245" t="s">
        <v>389</v>
      </c>
      <c r="C41" s="246">
        <v>2023</v>
      </c>
      <c r="D41" s="247">
        <v>660</v>
      </c>
      <c r="E41" s="56"/>
    </row>
    <row r="42" spans="1:5" s="65" customFormat="1" x14ac:dyDescent="0.2">
      <c r="A42" s="180">
        <v>38</v>
      </c>
      <c r="B42" s="245" t="s">
        <v>390</v>
      </c>
      <c r="C42" s="246">
        <v>2023</v>
      </c>
      <c r="D42" s="247">
        <v>490</v>
      </c>
      <c r="E42" s="56"/>
    </row>
    <row r="43" spans="1:5" s="65" customFormat="1" x14ac:dyDescent="0.2">
      <c r="A43" s="180">
        <v>39</v>
      </c>
      <c r="B43" s="245" t="s">
        <v>699</v>
      </c>
      <c r="C43" s="246">
        <v>2023</v>
      </c>
      <c r="D43" s="247">
        <v>2400</v>
      </c>
      <c r="E43" s="56"/>
    </row>
    <row r="44" spans="1:5" s="65" customFormat="1" x14ac:dyDescent="0.2">
      <c r="A44" s="180">
        <v>40</v>
      </c>
      <c r="B44" s="245" t="s">
        <v>434</v>
      </c>
      <c r="C44" s="246">
        <v>2023</v>
      </c>
      <c r="D44" s="247">
        <v>12300</v>
      </c>
      <c r="E44" s="56"/>
    </row>
    <row r="45" spans="1:5" s="65" customFormat="1" ht="15" x14ac:dyDescent="0.25">
      <c r="A45" s="180">
        <v>41</v>
      </c>
      <c r="B45" s="365" t="s">
        <v>700</v>
      </c>
      <c r="C45" s="366">
        <v>2023</v>
      </c>
      <c r="D45" s="367">
        <v>2400</v>
      </c>
      <c r="E45" s="56"/>
    </row>
    <row r="46" spans="1:5" s="65" customFormat="1" ht="15" x14ac:dyDescent="0.25">
      <c r="A46" s="180">
        <v>42</v>
      </c>
      <c r="B46" s="365" t="s">
        <v>701</v>
      </c>
      <c r="C46" s="366">
        <v>2023</v>
      </c>
      <c r="D46" s="367">
        <v>6710</v>
      </c>
      <c r="E46" s="56"/>
    </row>
    <row r="47" spans="1:5" s="65" customFormat="1" x14ac:dyDescent="0.2">
      <c r="A47" s="180">
        <v>43</v>
      </c>
      <c r="B47" s="245" t="s">
        <v>702</v>
      </c>
      <c r="C47" s="246">
        <v>2023</v>
      </c>
      <c r="D47" s="247">
        <v>1050</v>
      </c>
      <c r="E47" s="56"/>
    </row>
    <row r="48" spans="1:5" s="65" customFormat="1" x14ac:dyDescent="0.2">
      <c r="A48" s="180">
        <v>44</v>
      </c>
      <c r="B48" s="245" t="s">
        <v>703</v>
      </c>
      <c r="C48" s="246">
        <v>2024</v>
      </c>
      <c r="D48" s="247">
        <v>800</v>
      </c>
      <c r="E48" s="56"/>
    </row>
    <row r="49" spans="1:5" s="65" customFormat="1" x14ac:dyDescent="0.2">
      <c r="A49" s="180">
        <v>45</v>
      </c>
      <c r="B49" s="245" t="s">
        <v>704</v>
      </c>
      <c r="C49" s="246">
        <v>2023</v>
      </c>
      <c r="D49" s="247">
        <v>29533.99</v>
      </c>
      <c r="E49" s="56"/>
    </row>
    <row r="50" spans="1:5" ht="12.75" customHeight="1" x14ac:dyDescent="0.2">
      <c r="A50" s="494" t="s">
        <v>79</v>
      </c>
      <c r="B50" s="494"/>
      <c r="C50" s="494"/>
      <c r="D50" s="101">
        <f>SUM(D5:D49)</f>
        <v>213613.57999999996</v>
      </c>
      <c r="E50" s="94"/>
    </row>
    <row r="51" spans="1:5" ht="15.75" customHeight="1" x14ac:dyDescent="0.2">
      <c r="A51" s="514" t="s">
        <v>353</v>
      </c>
      <c r="B51" s="514"/>
      <c r="C51" s="514"/>
      <c r="D51" s="514"/>
    </row>
    <row r="52" spans="1:5" s="65" customFormat="1" x14ac:dyDescent="0.2">
      <c r="A52" s="73">
        <v>1</v>
      </c>
      <c r="B52" s="32" t="s">
        <v>354</v>
      </c>
      <c r="C52" s="20">
        <v>2023</v>
      </c>
      <c r="D52" s="79">
        <v>9500</v>
      </c>
    </row>
    <row r="53" spans="1:5" s="65" customFormat="1" x14ac:dyDescent="0.2">
      <c r="A53" s="73">
        <v>2</v>
      </c>
      <c r="B53" s="32" t="s">
        <v>355</v>
      </c>
      <c r="C53" s="20">
        <v>2023</v>
      </c>
      <c r="D53" s="79">
        <v>4800</v>
      </c>
      <c r="E53" s="162"/>
    </row>
    <row r="54" spans="1:5" s="65" customFormat="1" x14ac:dyDescent="0.2">
      <c r="A54" s="236">
        <v>3</v>
      </c>
      <c r="B54" s="245" t="s">
        <v>705</v>
      </c>
      <c r="C54" s="246">
        <v>2023</v>
      </c>
      <c r="D54" s="247">
        <v>45719.1</v>
      </c>
      <c r="E54" s="162"/>
    </row>
    <row r="55" spans="1:5" s="65" customFormat="1" x14ac:dyDescent="0.2">
      <c r="A55" s="236">
        <v>4</v>
      </c>
      <c r="B55" s="245" t="s">
        <v>706</v>
      </c>
      <c r="C55" s="246">
        <v>2023</v>
      </c>
      <c r="D55" s="247">
        <v>7159.2</v>
      </c>
      <c r="E55" s="162"/>
    </row>
    <row r="56" spans="1:5" ht="12.75" customHeight="1" x14ac:dyDescent="0.2">
      <c r="A56" s="494" t="s">
        <v>79</v>
      </c>
      <c r="B56" s="494"/>
      <c r="C56" s="494"/>
      <c r="D56" s="101">
        <f>SUM(D52:D55)</f>
        <v>67178.3</v>
      </c>
      <c r="E56" s="94"/>
    </row>
    <row r="57" spans="1:5" ht="12.75" customHeight="1" x14ac:dyDescent="0.2">
      <c r="A57" s="513" t="s">
        <v>268</v>
      </c>
      <c r="B57" s="513"/>
      <c r="C57" s="513"/>
      <c r="D57" s="513"/>
    </row>
    <row r="58" spans="1:5" s="65" customFormat="1" ht="12.75" customHeight="1" x14ac:dyDescent="0.2">
      <c r="A58" s="173">
        <v>1</v>
      </c>
      <c r="B58" s="174" t="s">
        <v>298</v>
      </c>
      <c r="C58" s="175">
        <v>2019</v>
      </c>
      <c r="D58" s="176">
        <v>1280</v>
      </c>
    </row>
    <row r="59" spans="1:5" s="65" customFormat="1" ht="12.75" customHeight="1" x14ac:dyDescent="0.2">
      <c r="A59" s="173">
        <v>2</v>
      </c>
      <c r="B59" s="174" t="s">
        <v>299</v>
      </c>
      <c r="C59" s="175">
        <v>2022</v>
      </c>
      <c r="D59" s="176">
        <v>2195</v>
      </c>
    </row>
    <row r="60" spans="1:5" s="65" customFormat="1" ht="12.75" customHeight="1" x14ac:dyDescent="0.2">
      <c r="A60" s="173">
        <v>3</v>
      </c>
      <c r="B60" s="174" t="s">
        <v>300</v>
      </c>
      <c r="C60" s="175">
        <v>2022</v>
      </c>
      <c r="D60" s="176">
        <v>3500</v>
      </c>
    </row>
    <row r="61" spans="1:5" s="65" customFormat="1" ht="12.75" customHeight="1" x14ac:dyDescent="0.2">
      <c r="A61" s="173">
        <v>4</v>
      </c>
      <c r="B61" s="333" t="s">
        <v>672</v>
      </c>
      <c r="C61" s="231">
        <v>2024</v>
      </c>
      <c r="D61" s="334">
        <v>1990</v>
      </c>
    </row>
    <row r="62" spans="1:5" s="65" customFormat="1" x14ac:dyDescent="0.2">
      <c r="A62" s="473" t="s">
        <v>79</v>
      </c>
      <c r="B62" s="473"/>
      <c r="C62" s="473"/>
      <c r="D62" s="267">
        <f>SUM(D58:D61)</f>
        <v>8965</v>
      </c>
      <c r="E62" s="162"/>
    </row>
    <row r="63" spans="1:5" s="65" customFormat="1" x14ac:dyDescent="0.2">
      <c r="A63" s="513" t="s">
        <v>271</v>
      </c>
      <c r="B63" s="513"/>
      <c r="C63" s="513"/>
      <c r="D63" s="126"/>
    </row>
    <row r="64" spans="1:5" s="65" customFormat="1" x14ac:dyDescent="0.2">
      <c r="A64" s="159"/>
      <c r="B64" s="169" t="s">
        <v>147</v>
      </c>
      <c r="C64" s="159"/>
      <c r="D64" s="160"/>
    </row>
    <row r="65" spans="1:6" s="65" customFormat="1" x14ac:dyDescent="0.2">
      <c r="A65" s="127"/>
      <c r="B65" s="127" t="s">
        <v>79</v>
      </c>
      <c r="C65" s="127"/>
      <c r="D65" s="272">
        <v>0</v>
      </c>
    </row>
    <row r="66" spans="1:6" s="65" customFormat="1" x14ac:dyDescent="0.2">
      <c r="A66" s="532" t="s">
        <v>280</v>
      </c>
      <c r="B66" s="533"/>
      <c r="C66" s="533"/>
      <c r="D66" s="534"/>
    </row>
    <row r="67" spans="1:6" s="65" customFormat="1" x14ac:dyDescent="0.2">
      <c r="A67" s="231">
        <v>1</v>
      </c>
      <c r="B67" s="333" t="s">
        <v>281</v>
      </c>
      <c r="C67" s="335">
        <v>2020</v>
      </c>
      <c r="D67" s="336">
        <v>3450</v>
      </c>
    </row>
    <row r="68" spans="1:6" s="65" customFormat="1" x14ac:dyDescent="0.2">
      <c r="A68" s="231">
        <v>2</v>
      </c>
      <c r="B68" s="333" t="s">
        <v>301</v>
      </c>
      <c r="C68" s="335">
        <v>2021</v>
      </c>
      <c r="D68" s="336">
        <v>642.28</v>
      </c>
    </row>
    <row r="69" spans="1:6" s="65" customFormat="1" x14ac:dyDescent="0.2">
      <c r="A69" s="231">
        <v>3</v>
      </c>
      <c r="B69" s="333" t="s">
        <v>302</v>
      </c>
      <c r="C69" s="335">
        <v>2021</v>
      </c>
      <c r="D69" s="336">
        <v>1292.68</v>
      </c>
    </row>
    <row r="70" spans="1:6" s="65" customFormat="1" x14ac:dyDescent="0.2">
      <c r="A70" s="231">
        <v>4</v>
      </c>
      <c r="B70" s="333" t="s">
        <v>303</v>
      </c>
      <c r="C70" s="335">
        <v>2021</v>
      </c>
      <c r="D70" s="336">
        <v>528.37</v>
      </c>
    </row>
    <row r="71" spans="1:6" s="65" customFormat="1" x14ac:dyDescent="0.2">
      <c r="A71" s="231">
        <v>5</v>
      </c>
      <c r="B71" s="333" t="s">
        <v>304</v>
      </c>
      <c r="C71" s="335">
        <v>2021</v>
      </c>
      <c r="D71" s="336">
        <v>592.67999999999995</v>
      </c>
    </row>
    <row r="72" spans="1:6" s="65" customFormat="1" x14ac:dyDescent="0.2">
      <c r="A72" s="231">
        <v>6</v>
      </c>
      <c r="B72" s="333" t="s">
        <v>305</v>
      </c>
      <c r="C72" s="335">
        <v>2021</v>
      </c>
      <c r="D72" s="336">
        <v>1869.92</v>
      </c>
    </row>
    <row r="73" spans="1:6" s="65" customFormat="1" x14ac:dyDescent="0.2">
      <c r="A73" s="231">
        <v>7</v>
      </c>
      <c r="B73" s="333" t="s">
        <v>306</v>
      </c>
      <c r="C73" s="335">
        <v>2022</v>
      </c>
      <c r="D73" s="336">
        <v>4056.91</v>
      </c>
    </row>
    <row r="74" spans="1:6" s="65" customFormat="1" x14ac:dyDescent="0.2">
      <c r="A74" s="231">
        <v>8</v>
      </c>
      <c r="B74" s="232" t="s">
        <v>361</v>
      </c>
      <c r="C74" s="233">
        <v>2022</v>
      </c>
      <c r="D74" s="234">
        <v>3089.42</v>
      </c>
    </row>
    <row r="75" spans="1:6" s="65" customFormat="1" x14ac:dyDescent="0.2">
      <c r="A75" s="231">
        <v>9</v>
      </c>
      <c r="B75" s="65" t="s">
        <v>362</v>
      </c>
      <c r="C75" s="233">
        <v>2022</v>
      </c>
      <c r="D75" s="234">
        <v>1869.75</v>
      </c>
    </row>
    <row r="76" spans="1:6" s="65" customFormat="1" x14ac:dyDescent="0.2">
      <c r="A76" s="231">
        <v>10</v>
      </c>
      <c r="B76" s="232" t="s">
        <v>363</v>
      </c>
      <c r="C76" s="233">
        <v>2022</v>
      </c>
      <c r="D76" s="234">
        <v>1470.66</v>
      </c>
    </row>
    <row r="77" spans="1:6" s="65" customFormat="1" x14ac:dyDescent="0.2">
      <c r="A77" s="231">
        <v>11</v>
      </c>
      <c r="B77" s="232" t="s">
        <v>674</v>
      </c>
      <c r="C77" s="335">
        <v>2023</v>
      </c>
      <c r="D77" s="234">
        <v>6504.04</v>
      </c>
    </row>
    <row r="78" spans="1:6" s="65" customFormat="1" x14ac:dyDescent="0.2">
      <c r="A78" s="231">
        <v>12</v>
      </c>
      <c r="B78" s="232" t="s">
        <v>675</v>
      </c>
      <c r="C78" s="335">
        <v>2024</v>
      </c>
      <c r="D78" s="234">
        <v>4200</v>
      </c>
      <c r="F78" s="162"/>
    </row>
    <row r="79" spans="1:6" s="65" customFormat="1" ht="25.5" x14ac:dyDescent="0.2">
      <c r="A79" s="231">
        <v>13</v>
      </c>
      <c r="B79" s="337" t="s">
        <v>676</v>
      </c>
      <c r="C79" s="335">
        <v>2024</v>
      </c>
      <c r="D79" s="338">
        <v>1097.56</v>
      </c>
    </row>
    <row r="80" spans="1:6" s="65" customFormat="1" ht="25.5" x14ac:dyDescent="0.2">
      <c r="A80" s="231">
        <v>14</v>
      </c>
      <c r="B80" s="337" t="s">
        <v>676</v>
      </c>
      <c r="C80" s="335">
        <v>2024</v>
      </c>
      <c r="D80" s="338">
        <v>1463.41</v>
      </c>
    </row>
    <row r="81" spans="1:6" s="65" customFormat="1" x14ac:dyDescent="0.2">
      <c r="A81" s="122"/>
      <c r="B81" s="122" t="s">
        <v>79</v>
      </c>
      <c r="C81" s="122"/>
      <c r="D81" s="147">
        <f>SUM(D67:D80)</f>
        <v>32127.680000000004</v>
      </c>
      <c r="E81" s="162"/>
    </row>
    <row r="82" spans="1:6" s="65" customFormat="1" x14ac:dyDescent="0.2">
      <c r="A82" s="522" t="s">
        <v>213</v>
      </c>
      <c r="B82" s="522"/>
      <c r="C82" s="522"/>
      <c r="D82" s="33"/>
    </row>
    <row r="83" spans="1:6" s="65" customFormat="1" x14ac:dyDescent="0.2">
      <c r="A83" s="73">
        <v>1</v>
      </c>
      <c r="B83" s="12" t="s">
        <v>190</v>
      </c>
      <c r="C83" s="20">
        <v>2019</v>
      </c>
      <c r="D83" s="78">
        <v>318.89999999999998</v>
      </c>
    </row>
    <row r="84" spans="1:6" x14ac:dyDescent="0.2">
      <c r="A84" s="73">
        <v>2</v>
      </c>
      <c r="B84" s="12" t="s">
        <v>197</v>
      </c>
      <c r="C84" s="20">
        <v>2019</v>
      </c>
      <c r="D84" s="78">
        <v>3100</v>
      </c>
      <c r="E84" s="95"/>
      <c r="F84" s="1" t="s">
        <v>124</v>
      </c>
    </row>
    <row r="85" spans="1:6" ht="12.75" customHeight="1" x14ac:dyDescent="0.2">
      <c r="A85" s="73">
        <v>3</v>
      </c>
      <c r="B85" s="12" t="s">
        <v>258</v>
      </c>
      <c r="C85" s="20">
        <v>2020</v>
      </c>
      <c r="D85" s="78">
        <v>16476</v>
      </c>
    </row>
    <row r="86" spans="1:6" ht="12.75" customHeight="1" x14ac:dyDescent="0.2">
      <c r="A86" s="73">
        <v>4</v>
      </c>
      <c r="B86" s="12" t="s">
        <v>335</v>
      </c>
      <c r="C86" s="20">
        <v>2021</v>
      </c>
      <c r="D86" s="78">
        <v>6496</v>
      </c>
    </row>
    <row r="87" spans="1:6" ht="12.75" customHeight="1" x14ac:dyDescent="0.2">
      <c r="A87" s="73">
        <v>5</v>
      </c>
      <c r="B87" s="237" t="s">
        <v>393</v>
      </c>
      <c r="C87" s="236">
        <v>2022</v>
      </c>
      <c r="D87" s="238">
        <v>5700</v>
      </c>
    </row>
    <row r="88" spans="1:6" s="65" customFormat="1" x14ac:dyDescent="0.2">
      <c r="A88" s="60"/>
      <c r="B88" s="60" t="s">
        <v>79</v>
      </c>
      <c r="C88" s="60"/>
      <c r="D88" s="101">
        <f>SUM(D83:D87)</f>
        <v>32090.9</v>
      </c>
      <c r="E88" s="266"/>
    </row>
    <row r="89" spans="1:6" s="65" customFormat="1" x14ac:dyDescent="0.2">
      <c r="A89" s="514" t="s">
        <v>164</v>
      </c>
      <c r="B89" s="514"/>
      <c r="C89" s="514"/>
      <c r="D89" s="33"/>
    </row>
    <row r="90" spans="1:6" s="65" customFormat="1" x14ac:dyDescent="0.2">
      <c r="A90" s="180">
        <v>1</v>
      </c>
      <c r="B90" s="237" t="s">
        <v>398</v>
      </c>
      <c r="C90" s="248">
        <v>2019</v>
      </c>
      <c r="D90" s="249">
        <v>10800</v>
      </c>
    </row>
    <row r="91" spans="1:6" s="65" customFormat="1" x14ac:dyDescent="0.2">
      <c r="A91" s="180">
        <v>2</v>
      </c>
      <c r="B91" s="237" t="s">
        <v>252</v>
      </c>
      <c r="C91" s="248">
        <v>2020</v>
      </c>
      <c r="D91" s="249">
        <v>1600</v>
      </c>
    </row>
    <row r="92" spans="1:6" s="65" customFormat="1" x14ac:dyDescent="0.2">
      <c r="A92" s="180">
        <v>3</v>
      </c>
      <c r="B92" s="237" t="s">
        <v>253</v>
      </c>
      <c r="C92" s="248">
        <v>2020</v>
      </c>
      <c r="D92" s="249">
        <v>1500</v>
      </c>
    </row>
    <row r="93" spans="1:6" s="65" customFormat="1" x14ac:dyDescent="0.2">
      <c r="A93" s="180">
        <v>4</v>
      </c>
      <c r="B93" s="237" t="s">
        <v>253</v>
      </c>
      <c r="C93" s="248">
        <v>2020</v>
      </c>
      <c r="D93" s="249">
        <v>1500</v>
      </c>
    </row>
    <row r="94" spans="1:6" s="65" customFormat="1" x14ac:dyDescent="0.2">
      <c r="A94" s="180">
        <v>5</v>
      </c>
      <c r="B94" s="237" t="s">
        <v>253</v>
      </c>
      <c r="C94" s="248">
        <v>2020</v>
      </c>
      <c r="D94" s="249">
        <v>1500</v>
      </c>
    </row>
    <row r="95" spans="1:6" s="65" customFormat="1" x14ac:dyDescent="0.2">
      <c r="A95" s="180">
        <v>6</v>
      </c>
      <c r="B95" s="237" t="s">
        <v>254</v>
      </c>
      <c r="C95" s="248">
        <v>2020</v>
      </c>
      <c r="D95" s="249">
        <v>12000</v>
      </c>
    </row>
    <row r="96" spans="1:6" s="65" customFormat="1" x14ac:dyDescent="0.2">
      <c r="A96" s="180">
        <v>7</v>
      </c>
      <c r="B96" s="237" t="s">
        <v>255</v>
      </c>
      <c r="C96" s="248">
        <v>2020</v>
      </c>
      <c r="D96" s="249">
        <v>6000</v>
      </c>
    </row>
    <row r="97" spans="1:4" s="65" customFormat="1" x14ac:dyDescent="0.2">
      <c r="A97" s="180">
        <v>8</v>
      </c>
      <c r="B97" s="237" t="s">
        <v>256</v>
      </c>
      <c r="C97" s="248">
        <v>2020</v>
      </c>
      <c r="D97" s="249">
        <v>8500</v>
      </c>
    </row>
    <row r="98" spans="1:4" s="65" customFormat="1" x14ac:dyDescent="0.2">
      <c r="A98" s="180">
        <v>9</v>
      </c>
      <c r="B98" s="237" t="s">
        <v>399</v>
      </c>
      <c r="C98" s="248">
        <v>2021</v>
      </c>
      <c r="D98" s="249">
        <v>8549</v>
      </c>
    </row>
    <row r="99" spans="1:4" s="65" customFormat="1" x14ac:dyDescent="0.2">
      <c r="A99" s="180">
        <v>10</v>
      </c>
      <c r="B99" s="237" t="s">
        <v>257</v>
      </c>
      <c r="C99" s="248">
        <v>2021</v>
      </c>
      <c r="D99" s="249">
        <v>6500</v>
      </c>
    </row>
    <row r="100" spans="1:4" s="65" customFormat="1" x14ac:dyDescent="0.2">
      <c r="A100" s="180">
        <v>11</v>
      </c>
      <c r="B100" s="237" t="s">
        <v>400</v>
      </c>
      <c r="C100" s="248">
        <v>2021</v>
      </c>
      <c r="D100" s="249">
        <v>7560</v>
      </c>
    </row>
    <row r="101" spans="1:4" s="65" customFormat="1" x14ac:dyDescent="0.2">
      <c r="A101" s="180">
        <v>12</v>
      </c>
      <c r="B101" s="237" t="s">
        <v>401</v>
      </c>
      <c r="C101" s="248">
        <v>2021</v>
      </c>
      <c r="D101" s="249">
        <v>3779</v>
      </c>
    </row>
    <row r="102" spans="1:4" s="65" customFormat="1" x14ac:dyDescent="0.2">
      <c r="A102" s="180">
        <v>13</v>
      </c>
      <c r="B102" s="237" t="s">
        <v>402</v>
      </c>
      <c r="C102" s="248">
        <v>2021</v>
      </c>
      <c r="D102" s="249">
        <v>3710</v>
      </c>
    </row>
    <row r="103" spans="1:4" s="65" customFormat="1" x14ac:dyDescent="0.2">
      <c r="A103" s="180">
        <v>14</v>
      </c>
      <c r="B103" s="237" t="s">
        <v>403</v>
      </c>
      <c r="C103" s="248">
        <v>2021</v>
      </c>
      <c r="D103" s="249">
        <v>3710</v>
      </c>
    </row>
    <row r="104" spans="1:4" s="65" customFormat="1" x14ac:dyDescent="0.2">
      <c r="A104" s="180">
        <v>15</v>
      </c>
      <c r="B104" s="237" t="s">
        <v>336</v>
      </c>
      <c r="C104" s="248">
        <v>2021</v>
      </c>
      <c r="D104" s="249">
        <v>7800</v>
      </c>
    </row>
    <row r="105" spans="1:4" s="65" customFormat="1" ht="25.5" x14ac:dyDescent="0.2">
      <c r="A105" s="180">
        <v>16</v>
      </c>
      <c r="B105" s="237" t="s">
        <v>337</v>
      </c>
      <c r="C105" s="248">
        <v>2021</v>
      </c>
      <c r="D105" s="249">
        <v>4120</v>
      </c>
    </row>
    <row r="106" spans="1:4" s="65" customFormat="1" x14ac:dyDescent="0.2">
      <c r="A106" s="180">
        <v>17</v>
      </c>
      <c r="B106" s="237" t="s">
        <v>338</v>
      </c>
      <c r="C106" s="248">
        <v>2021</v>
      </c>
      <c r="D106" s="249">
        <v>2200</v>
      </c>
    </row>
    <row r="107" spans="1:4" s="65" customFormat="1" x14ac:dyDescent="0.2">
      <c r="A107" s="180">
        <v>18</v>
      </c>
      <c r="B107" s="237" t="s">
        <v>339</v>
      </c>
      <c r="C107" s="248">
        <v>2021</v>
      </c>
      <c r="D107" s="249">
        <v>4115</v>
      </c>
    </row>
    <row r="108" spans="1:4" s="65" customFormat="1" x14ac:dyDescent="0.2">
      <c r="A108" s="180">
        <v>19</v>
      </c>
      <c r="B108" s="237" t="s">
        <v>340</v>
      </c>
      <c r="C108" s="248">
        <v>2021</v>
      </c>
      <c r="D108" s="249">
        <v>8122</v>
      </c>
    </row>
    <row r="109" spans="1:4" s="65" customFormat="1" x14ac:dyDescent="0.2">
      <c r="A109" s="180">
        <v>20</v>
      </c>
      <c r="B109" s="237" t="s">
        <v>341</v>
      </c>
      <c r="C109" s="248">
        <v>2021</v>
      </c>
      <c r="D109" s="249">
        <v>3000</v>
      </c>
    </row>
    <row r="110" spans="1:4" s="65" customFormat="1" x14ac:dyDescent="0.2">
      <c r="A110" s="180">
        <v>21</v>
      </c>
      <c r="B110" s="237" t="s">
        <v>394</v>
      </c>
      <c r="C110" s="248">
        <v>2021</v>
      </c>
      <c r="D110" s="249">
        <v>2850</v>
      </c>
    </row>
    <row r="111" spans="1:4" s="65" customFormat="1" x14ac:dyDescent="0.2">
      <c r="A111" s="180">
        <v>22</v>
      </c>
      <c r="B111" s="237" t="s">
        <v>395</v>
      </c>
      <c r="C111" s="248">
        <v>2022</v>
      </c>
      <c r="D111" s="249">
        <v>5900</v>
      </c>
    </row>
    <row r="112" spans="1:4" s="65" customFormat="1" x14ac:dyDescent="0.2">
      <c r="A112" s="180">
        <v>23</v>
      </c>
      <c r="B112" s="237" t="s">
        <v>396</v>
      </c>
      <c r="C112" s="248">
        <v>2023</v>
      </c>
      <c r="D112" s="249">
        <v>3041</v>
      </c>
    </row>
    <row r="113" spans="1:5" s="65" customFormat="1" x14ac:dyDescent="0.2">
      <c r="A113" s="180">
        <v>24</v>
      </c>
      <c r="B113" s="237" t="s">
        <v>397</v>
      </c>
      <c r="C113" s="248">
        <v>2023</v>
      </c>
      <c r="D113" s="249">
        <v>3329</v>
      </c>
    </row>
    <row r="114" spans="1:5" s="65" customFormat="1" x14ac:dyDescent="0.2">
      <c r="A114" s="6"/>
      <c r="B114" s="6" t="s">
        <v>79</v>
      </c>
      <c r="C114" s="6"/>
      <c r="D114" s="110">
        <f>SUM(D90:D113)</f>
        <v>121685</v>
      </c>
      <c r="E114" s="266"/>
    </row>
    <row r="115" spans="1:5" s="65" customFormat="1" x14ac:dyDescent="0.2">
      <c r="A115" s="519" t="s">
        <v>167</v>
      </c>
      <c r="B115" s="520"/>
      <c r="C115" s="520"/>
      <c r="D115" s="521"/>
    </row>
    <row r="116" spans="1:5" s="65" customFormat="1" ht="38.25" x14ac:dyDescent="0.2">
      <c r="A116" s="180">
        <v>1</v>
      </c>
      <c r="B116" s="237" t="s">
        <v>404</v>
      </c>
      <c r="C116" s="236">
        <v>2019</v>
      </c>
      <c r="D116" s="238">
        <v>3116.82</v>
      </c>
    </row>
    <row r="117" spans="1:5" s="65" customFormat="1" x14ac:dyDescent="0.2">
      <c r="A117" s="180">
        <v>2</v>
      </c>
      <c r="B117" s="237" t="s">
        <v>198</v>
      </c>
      <c r="C117" s="236">
        <v>2020</v>
      </c>
      <c r="D117" s="238">
        <v>1327</v>
      </c>
    </row>
    <row r="118" spans="1:5" s="65" customFormat="1" x14ac:dyDescent="0.2">
      <c r="A118" s="180">
        <v>3</v>
      </c>
      <c r="B118" s="237" t="s">
        <v>199</v>
      </c>
      <c r="C118" s="236">
        <v>2019</v>
      </c>
      <c r="D118" s="238">
        <v>6950</v>
      </c>
    </row>
    <row r="119" spans="1:5" s="65" customFormat="1" x14ac:dyDescent="0.2">
      <c r="A119" s="180">
        <v>4</v>
      </c>
      <c r="B119" s="237" t="s">
        <v>263</v>
      </c>
      <c r="C119" s="236">
        <v>2020</v>
      </c>
      <c r="D119" s="238">
        <v>7900</v>
      </c>
    </row>
    <row r="120" spans="1:5" s="65" customFormat="1" x14ac:dyDescent="0.2">
      <c r="A120" s="180">
        <v>5</v>
      </c>
      <c r="B120" s="237" t="s">
        <v>405</v>
      </c>
      <c r="C120" s="236">
        <v>2021</v>
      </c>
      <c r="D120" s="238">
        <v>8894.31</v>
      </c>
    </row>
    <row r="121" spans="1:5" s="65" customFormat="1" x14ac:dyDescent="0.2">
      <c r="A121" s="180">
        <v>6</v>
      </c>
      <c r="B121" s="237" t="s">
        <v>406</v>
      </c>
      <c r="C121" s="236">
        <v>2021</v>
      </c>
      <c r="D121" s="238">
        <v>1599</v>
      </c>
    </row>
    <row r="122" spans="1:5" s="65" customFormat="1" x14ac:dyDescent="0.2">
      <c r="A122" s="180">
        <v>7</v>
      </c>
      <c r="B122" s="237" t="s">
        <v>407</v>
      </c>
      <c r="C122" s="236">
        <v>2021</v>
      </c>
      <c r="D122" s="238">
        <v>3475</v>
      </c>
    </row>
    <row r="123" spans="1:5" s="65" customFormat="1" x14ac:dyDescent="0.2">
      <c r="A123" s="180">
        <v>8</v>
      </c>
      <c r="B123" s="237" t="s">
        <v>408</v>
      </c>
      <c r="C123" s="236">
        <v>2021</v>
      </c>
      <c r="D123" s="238">
        <v>43445.4</v>
      </c>
    </row>
    <row r="124" spans="1:5" s="65" customFormat="1" x14ac:dyDescent="0.2">
      <c r="A124" s="180">
        <v>9</v>
      </c>
      <c r="B124" s="237" t="s">
        <v>342</v>
      </c>
      <c r="C124" s="236">
        <v>2022</v>
      </c>
      <c r="D124" s="238">
        <v>2040.65</v>
      </c>
    </row>
    <row r="125" spans="1:5" s="65" customFormat="1" x14ac:dyDescent="0.2">
      <c r="A125" s="180">
        <v>10</v>
      </c>
      <c r="B125" s="237" t="s">
        <v>409</v>
      </c>
      <c r="C125" s="236">
        <v>2022</v>
      </c>
      <c r="D125" s="238">
        <v>9950</v>
      </c>
    </row>
    <row r="126" spans="1:5" s="65" customFormat="1" x14ac:dyDescent="0.2">
      <c r="A126" s="180">
        <v>11</v>
      </c>
      <c r="B126" s="237" t="s">
        <v>410</v>
      </c>
      <c r="C126" s="236">
        <v>2023</v>
      </c>
      <c r="D126" s="238">
        <v>5000</v>
      </c>
    </row>
    <row r="127" spans="1:5" s="65" customFormat="1" x14ac:dyDescent="0.2">
      <c r="A127" s="180">
        <v>12</v>
      </c>
      <c r="B127" s="237" t="s">
        <v>432</v>
      </c>
      <c r="C127" s="236">
        <v>2022</v>
      </c>
      <c r="D127" s="238">
        <v>138000</v>
      </c>
    </row>
    <row r="128" spans="1:5" s="65" customFormat="1" x14ac:dyDescent="0.2">
      <c r="A128" s="180">
        <v>13</v>
      </c>
      <c r="B128" s="237" t="s">
        <v>709</v>
      </c>
      <c r="C128" s="236">
        <v>2023</v>
      </c>
      <c r="D128" s="238">
        <v>5000</v>
      </c>
    </row>
    <row r="129" spans="1:5" s="65" customFormat="1" x14ac:dyDescent="0.2">
      <c r="A129" s="180">
        <v>14</v>
      </c>
      <c r="B129" s="237" t="s">
        <v>707</v>
      </c>
      <c r="C129" s="236">
        <v>2024</v>
      </c>
      <c r="D129" s="238">
        <v>2054.1</v>
      </c>
    </row>
    <row r="130" spans="1:5" s="65" customFormat="1" x14ac:dyDescent="0.2">
      <c r="A130" s="180">
        <v>15</v>
      </c>
      <c r="B130" s="237" t="s">
        <v>708</v>
      </c>
      <c r="C130" s="236">
        <v>2023</v>
      </c>
      <c r="D130" s="238">
        <v>5400</v>
      </c>
    </row>
    <row r="131" spans="1:5" s="65" customFormat="1" x14ac:dyDescent="0.2">
      <c r="A131" s="60"/>
      <c r="B131" s="60" t="s">
        <v>79</v>
      </c>
      <c r="C131" s="60"/>
      <c r="D131" s="273">
        <f>SUM(D116:D130)</f>
        <v>244152.28</v>
      </c>
      <c r="E131" s="266"/>
    </row>
    <row r="132" spans="1:5" s="65" customFormat="1" x14ac:dyDescent="0.2">
      <c r="A132" s="514" t="s">
        <v>148</v>
      </c>
      <c r="B132" s="514"/>
      <c r="C132" s="514"/>
      <c r="D132" s="33"/>
    </row>
    <row r="133" spans="1:5" ht="12.75" customHeight="1" x14ac:dyDescent="0.2">
      <c r="A133" s="90">
        <v>1</v>
      </c>
      <c r="B133" s="89" t="s">
        <v>260</v>
      </c>
      <c r="C133" s="90">
        <v>2020</v>
      </c>
      <c r="D133" s="91">
        <v>2407</v>
      </c>
    </row>
    <row r="134" spans="1:5" s="65" customFormat="1" x14ac:dyDescent="0.2">
      <c r="A134" s="90">
        <v>2</v>
      </c>
      <c r="B134" s="89" t="s">
        <v>252</v>
      </c>
      <c r="C134" s="90">
        <v>2020</v>
      </c>
      <c r="D134" s="91">
        <v>2200</v>
      </c>
    </row>
    <row r="135" spans="1:5" s="65" customFormat="1" x14ac:dyDescent="0.2">
      <c r="A135" s="90">
        <v>3</v>
      </c>
      <c r="B135" s="182" t="s">
        <v>343</v>
      </c>
      <c r="C135" s="184">
        <v>2021</v>
      </c>
      <c r="D135" s="185">
        <v>2499</v>
      </c>
    </row>
    <row r="136" spans="1:5" s="65" customFormat="1" x14ac:dyDescent="0.2">
      <c r="A136" s="90">
        <v>4</v>
      </c>
      <c r="B136" s="182" t="s">
        <v>710</v>
      </c>
      <c r="C136" s="184">
        <v>2023</v>
      </c>
      <c r="D136" s="185">
        <v>2999</v>
      </c>
    </row>
    <row r="137" spans="1:5" s="65" customFormat="1" x14ac:dyDescent="0.2">
      <c r="A137" s="6"/>
      <c r="B137" s="6" t="s">
        <v>79</v>
      </c>
      <c r="C137" s="6"/>
      <c r="D137" s="274">
        <f>SUM(D133:D136)</f>
        <v>10105</v>
      </c>
      <c r="E137" s="266"/>
    </row>
    <row r="138" spans="1:5" s="65" customFormat="1" x14ac:dyDescent="0.2">
      <c r="A138" s="514" t="s">
        <v>165</v>
      </c>
      <c r="B138" s="514"/>
      <c r="C138" s="514"/>
      <c r="D138" s="33"/>
    </row>
    <row r="139" spans="1:5" x14ac:dyDescent="0.2">
      <c r="A139" s="73">
        <v>1</v>
      </c>
      <c r="B139" s="34" t="s">
        <v>172</v>
      </c>
      <c r="C139" s="35">
        <v>2019</v>
      </c>
      <c r="D139" s="80">
        <v>2240</v>
      </c>
    </row>
    <row r="140" spans="1:5" ht="12.75" customHeight="1" x14ac:dyDescent="0.2">
      <c r="A140" s="73">
        <v>2</v>
      </c>
      <c r="B140" s="34" t="s">
        <v>258</v>
      </c>
      <c r="C140" s="35">
        <v>2020</v>
      </c>
      <c r="D140" s="80">
        <v>16476</v>
      </c>
    </row>
    <row r="141" spans="1:5" s="65" customFormat="1" x14ac:dyDescent="0.2">
      <c r="A141" s="73">
        <v>3</v>
      </c>
      <c r="B141" s="34" t="s">
        <v>261</v>
      </c>
      <c r="C141" s="35">
        <v>2020</v>
      </c>
      <c r="D141" s="80">
        <v>14000</v>
      </c>
    </row>
    <row r="142" spans="1:5" s="65" customFormat="1" x14ac:dyDescent="0.2">
      <c r="A142" s="73">
        <v>4</v>
      </c>
      <c r="B142" s="34" t="s">
        <v>344</v>
      </c>
      <c r="C142" s="35">
        <v>2021</v>
      </c>
      <c r="D142" s="80">
        <v>7300</v>
      </c>
    </row>
    <row r="143" spans="1:5" s="65" customFormat="1" x14ac:dyDescent="0.2">
      <c r="A143" s="73">
        <v>5</v>
      </c>
      <c r="B143" s="34" t="s">
        <v>345</v>
      </c>
      <c r="C143" s="35">
        <v>2021</v>
      </c>
      <c r="D143" s="80">
        <v>7950</v>
      </c>
    </row>
    <row r="144" spans="1:5" s="65" customFormat="1" x14ac:dyDescent="0.2">
      <c r="A144" s="73">
        <v>6</v>
      </c>
      <c r="B144" s="250" t="s">
        <v>411</v>
      </c>
      <c r="C144" s="251">
        <v>2023</v>
      </c>
      <c r="D144" s="252">
        <v>5400</v>
      </c>
    </row>
    <row r="145" spans="1:5" s="65" customFormat="1" x14ac:dyDescent="0.2">
      <c r="A145" s="73">
        <v>7</v>
      </c>
      <c r="B145" s="250" t="s">
        <v>412</v>
      </c>
      <c r="C145" s="251">
        <v>2021</v>
      </c>
      <c r="D145" s="252">
        <v>2988.9</v>
      </c>
    </row>
    <row r="146" spans="1:5" s="65" customFormat="1" ht="25.5" x14ac:dyDescent="0.2">
      <c r="A146" s="73">
        <v>8</v>
      </c>
      <c r="B146" s="250" t="s">
        <v>413</v>
      </c>
      <c r="C146" s="251">
        <v>2021</v>
      </c>
      <c r="D146" s="252">
        <v>4499.8999999999996</v>
      </c>
    </row>
    <row r="147" spans="1:5" s="65" customFormat="1" ht="25.5" x14ac:dyDescent="0.2">
      <c r="A147" s="73">
        <v>9</v>
      </c>
      <c r="B147" s="250" t="s">
        <v>414</v>
      </c>
      <c r="C147" s="251">
        <v>2021</v>
      </c>
      <c r="D147" s="252">
        <v>1499.9</v>
      </c>
    </row>
    <row r="148" spans="1:5" s="65" customFormat="1" ht="25.5" x14ac:dyDescent="0.2">
      <c r="A148" s="73">
        <v>10</v>
      </c>
      <c r="B148" s="250" t="s">
        <v>415</v>
      </c>
      <c r="C148" s="251">
        <v>2021</v>
      </c>
      <c r="D148" s="252">
        <v>1699</v>
      </c>
    </row>
    <row r="149" spans="1:5" s="65" customFormat="1" x14ac:dyDescent="0.2">
      <c r="A149" s="73">
        <v>11</v>
      </c>
      <c r="B149" s="250" t="s">
        <v>416</v>
      </c>
      <c r="C149" s="251">
        <v>2022</v>
      </c>
      <c r="D149" s="252">
        <v>1698</v>
      </c>
    </row>
    <row r="150" spans="1:5" s="65" customFormat="1" x14ac:dyDescent="0.2">
      <c r="A150" s="73">
        <v>12</v>
      </c>
      <c r="B150" s="250" t="s">
        <v>711</v>
      </c>
      <c r="C150" s="251">
        <v>2023</v>
      </c>
      <c r="D150" s="252">
        <v>1500</v>
      </c>
    </row>
    <row r="151" spans="1:5" s="65" customFormat="1" x14ac:dyDescent="0.2">
      <c r="A151" s="73">
        <v>13</v>
      </c>
      <c r="B151" s="250" t="s">
        <v>712</v>
      </c>
      <c r="C151" s="251">
        <v>2023</v>
      </c>
      <c r="D151" s="252">
        <v>18300</v>
      </c>
    </row>
    <row r="152" spans="1:5" s="65" customFormat="1" x14ac:dyDescent="0.2">
      <c r="A152" s="73">
        <v>14</v>
      </c>
      <c r="B152" s="250" t="s">
        <v>713</v>
      </c>
      <c r="C152" s="251">
        <v>2023</v>
      </c>
      <c r="D152" s="252">
        <v>3500</v>
      </c>
    </row>
    <row r="153" spans="1:5" s="65" customFormat="1" x14ac:dyDescent="0.2">
      <c r="A153" s="73">
        <v>15</v>
      </c>
      <c r="B153" s="250" t="s">
        <v>714</v>
      </c>
      <c r="C153" s="251">
        <v>2023</v>
      </c>
      <c r="D153" s="252">
        <v>5700</v>
      </c>
    </row>
    <row r="154" spans="1:5" s="65" customFormat="1" x14ac:dyDescent="0.2">
      <c r="A154" s="73">
        <v>16</v>
      </c>
      <c r="B154" s="250" t="s">
        <v>715</v>
      </c>
      <c r="C154" s="251">
        <v>2024</v>
      </c>
      <c r="D154" s="252">
        <v>2066.4</v>
      </c>
    </row>
    <row r="155" spans="1:5" s="65" customFormat="1" x14ac:dyDescent="0.2">
      <c r="A155" s="60"/>
      <c r="B155" s="60" t="s">
        <v>79</v>
      </c>
      <c r="C155" s="60"/>
      <c r="D155" s="101">
        <f>SUM(D139:D154)</f>
        <v>96818.1</v>
      </c>
      <c r="E155" s="266"/>
    </row>
    <row r="156" spans="1:5" s="65" customFormat="1" x14ac:dyDescent="0.2">
      <c r="A156" s="514" t="s">
        <v>233</v>
      </c>
      <c r="B156" s="514"/>
      <c r="C156" s="514"/>
      <c r="D156" s="33"/>
    </row>
    <row r="157" spans="1:5" s="65" customFormat="1" x14ac:dyDescent="0.2">
      <c r="A157" s="180">
        <v>1</v>
      </c>
      <c r="B157" s="182" t="s">
        <v>234</v>
      </c>
      <c r="C157" s="184">
        <v>2019</v>
      </c>
      <c r="D157" s="185">
        <v>2550</v>
      </c>
    </row>
    <row r="158" spans="1:5" s="65" customFormat="1" x14ac:dyDescent="0.2">
      <c r="A158" s="180">
        <v>2</v>
      </c>
      <c r="B158" s="182" t="s">
        <v>235</v>
      </c>
      <c r="C158" s="184">
        <v>2020</v>
      </c>
      <c r="D158" s="185">
        <v>1720</v>
      </c>
    </row>
    <row r="159" spans="1:5" s="65" customFormat="1" x14ac:dyDescent="0.2">
      <c r="A159" s="180">
        <v>3</v>
      </c>
      <c r="B159" s="182" t="s">
        <v>417</v>
      </c>
      <c r="C159" s="184">
        <v>2019</v>
      </c>
      <c r="D159" s="185">
        <v>5153.7</v>
      </c>
    </row>
    <row r="160" spans="1:5" s="65" customFormat="1" x14ac:dyDescent="0.2">
      <c r="A160" s="180">
        <v>4</v>
      </c>
      <c r="B160" s="182" t="s">
        <v>418</v>
      </c>
      <c r="C160" s="184">
        <v>2019</v>
      </c>
      <c r="D160" s="185">
        <v>2590</v>
      </c>
    </row>
    <row r="161" spans="1:4" s="65" customFormat="1" x14ac:dyDescent="0.2">
      <c r="A161" s="180">
        <v>5</v>
      </c>
      <c r="B161" s="182" t="s">
        <v>234</v>
      </c>
      <c r="C161" s="184">
        <v>2019</v>
      </c>
      <c r="D161" s="185">
        <v>2550</v>
      </c>
    </row>
    <row r="162" spans="1:4" s="65" customFormat="1" x14ac:dyDescent="0.2">
      <c r="A162" s="180">
        <v>6</v>
      </c>
      <c r="B162" s="182" t="s">
        <v>235</v>
      </c>
      <c r="C162" s="184">
        <v>2020</v>
      </c>
      <c r="D162" s="185">
        <v>1720</v>
      </c>
    </row>
    <row r="163" spans="1:4" s="65" customFormat="1" x14ac:dyDescent="0.2">
      <c r="A163" s="180">
        <v>7</v>
      </c>
      <c r="B163" s="182" t="s">
        <v>419</v>
      </c>
      <c r="C163" s="184">
        <v>2020</v>
      </c>
      <c r="D163" s="185">
        <v>2300</v>
      </c>
    </row>
    <row r="164" spans="1:4" ht="23.45" customHeight="1" x14ac:dyDescent="0.2">
      <c r="A164" s="180">
        <v>8</v>
      </c>
      <c r="B164" s="182" t="s">
        <v>236</v>
      </c>
      <c r="C164" s="184">
        <v>2020</v>
      </c>
      <c r="D164" s="185">
        <v>3599</v>
      </c>
    </row>
    <row r="165" spans="1:4" s="65" customFormat="1" x14ac:dyDescent="0.2">
      <c r="A165" s="180">
        <v>9</v>
      </c>
      <c r="B165" s="182" t="s">
        <v>420</v>
      </c>
      <c r="C165" s="184">
        <v>2020</v>
      </c>
      <c r="D165" s="185">
        <v>2350.39</v>
      </c>
    </row>
    <row r="166" spans="1:4" s="65" customFormat="1" x14ac:dyDescent="0.2">
      <c r="A166" s="180">
        <v>10</v>
      </c>
      <c r="B166" s="182" t="s">
        <v>237</v>
      </c>
      <c r="C166" s="184">
        <v>2020</v>
      </c>
      <c r="D166" s="185">
        <v>1660</v>
      </c>
    </row>
    <row r="167" spans="1:4" s="65" customFormat="1" x14ac:dyDescent="0.2">
      <c r="A167" s="180">
        <v>11</v>
      </c>
      <c r="B167" s="253" t="s">
        <v>201</v>
      </c>
      <c r="C167" s="240">
        <v>2020</v>
      </c>
      <c r="D167" s="254">
        <v>3030</v>
      </c>
    </row>
    <row r="168" spans="1:4" s="65" customFormat="1" x14ac:dyDescent="0.2">
      <c r="A168" s="180">
        <v>12</v>
      </c>
      <c r="B168" s="182" t="s">
        <v>346</v>
      </c>
      <c r="C168" s="184">
        <v>2021</v>
      </c>
      <c r="D168" s="185">
        <v>3540</v>
      </c>
    </row>
    <row r="169" spans="1:4" s="65" customFormat="1" x14ac:dyDescent="0.2">
      <c r="A169" s="180">
        <v>13</v>
      </c>
      <c r="B169" s="182" t="s">
        <v>347</v>
      </c>
      <c r="C169" s="184">
        <v>2021</v>
      </c>
      <c r="D169" s="185">
        <v>4248</v>
      </c>
    </row>
    <row r="170" spans="1:4" s="65" customFormat="1" x14ac:dyDescent="0.2">
      <c r="A170" s="180">
        <v>14</v>
      </c>
      <c r="B170" s="182" t="s">
        <v>421</v>
      </c>
      <c r="C170" s="184">
        <v>2022</v>
      </c>
      <c r="D170" s="185">
        <v>12750</v>
      </c>
    </row>
    <row r="171" spans="1:4" s="65" customFormat="1" x14ac:dyDescent="0.2">
      <c r="A171" s="180">
        <v>15</v>
      </c>
      <c r="B171" s="182" t="s">
        <v>188</v>
      </c>
      <c r="C171" s="184">
        <v>2022</v>
      </c>
      <c r="D171" s="185">
        <v>1000</v>
      </c>
    </row>
    <row r="172" spans="1:4" s="65" customFormat="1" x14ac:dyDescent="0.2">
      <c r="A172" s="180">
        <v>16</v>
      </c>
      <c r="B172" s="182" t="s">
        <v>157</v>
      </c>
      <c r="C172" s="184">
        <v>2023</v>
      </c>
      <c r="D172" s="185">
        <v>4750</v>
      </c>
    </row>
    <row r="173" spans="1:4" s="65" customFormat="1" x14ac:dyDescent="0.2">
      <c r="A173" s="180">
        <v>17</v>
      </c>
      <c r="B173" s="182" t="s">
        <v>696</v>
      </c>
      <c r="C173" s="184">
        <v>2023</v>
      </c>
      <c r="D173" s="185">
        <v>4438</v>
      </c>
    </row>
    <row r="174" spans="1:4" s="65" customFormat="1" x14ac:dyDescent="0.2">
      <c r="A174" s="180">
        <v>18</v>
      </c>
      <c r="B174" s="182" t="s">
        <v>716</v>
      </c>
      <c r="C174" s="184">
        <v>2023</v>
      </c>
      <c r="D174" s="185">
        <v>5463.18</v>
      </c>
    </row>
    <row r="175" spans="1:4" s="65" customFormat="1" x14ac:dyDescent="0.2">
      <c r="A175" s="180">
        <v>19</v>
      </c>
      <c r="B175" s="182" t="s">
        <v>717</v>
      </c>
      <c r="C175" s="184">
        <v>2023</v>
      </c>
      <c r="D175" s="185">
        <v>8876</v>
      </c>
    </row>
    <row r="176" spans="1:4" s="65" customFormat="1" x14ac:dyDescent="0.2">
      <c r="A176" s="180">
        <v>20</v>
      </c>
      <c r="B176" s="182" t="s">
        <v>718</v>
      </c>
      <c r="C176" s="184">
        <v>2023</v>
      </c>
      <c r="D176" s="185">
        <v>9845.01</v>
      </c>
    </row>
    <row r="177" spans="1:5" s="65" customFormat="1" x14ac:dyDescent="0.2">
      <c r="A177" s="6"/>
      <c r="B177" s="6" t="s">
        <v>79</v>
      </c>
      <c r="C177" s="6"/>
      <c r="D177" s="110">
        <f>SUM(D157:D176)</f>
        <v>84133.279999999984</v>
      </c>
      <c r="E177" s="162"/>
    </row>
    <row r="178" spans="1:5" x14ac:dyDescent="0.2">
      <c r="A178" s="525" t="s">
        <v>149</v>
      </c>
      <c r="B178" s="525"/>
      <c r="C178" s="525"/>
      <c r="D178" s="49"/>
      <c r="E178" s="96"/>
    </row>
    <row r="179" spans="1:5" x14ac:dyDescent="0.2">
      <c r="A179" s="68">
        <v>1</v>
      </c>
      <c r="B179" s="62" t="s">
        <v>240</v>
      </c>
      <c r="C179" s="68">
        <v>2019</v>
      </c>
      <c r="D179" s="82">
        <v>2199</v>
      </c>
    </row>
    <row r="180" spans="1:5" x14ac:dyDescent="0.2">
      <c r="A180" s="68">
        <v>2</v>
      </c>
      <c r="B180" s="62" t="s">
        <v>200</v>
      </c>
      <c r="C180" s="68">
        <v>2019</v>
      </c>
      <c r="D180" s="82">
        <v>1650</v>
      </c>
    </row>
    <row r="181" spans="1:5" s="65" customFormat="1" x14ac:dyDescent="0.2">
      <c r="A181" s="59"/>
      <c r="B181" s="59" t="s">
        <v>79</v>
      </c>
      <c r="C181" s="59"/>
      <c r="D181" s="275">
        <f>SUM(D179:D180)</f>
        <v>3849</v>
      </c>
      <c r="E181" s="162"/>
    </row>
    <row r="182" spans="1:5" s="65" customFormat="1" x14ac:dyDescent="0.2">
      <c r="A182" s="513" t="s">
        <v>285</v>
      </c>
      <c r="B182" s="513"/>
      <c r="C182" s="513"/>
      <c r="D182" s="126"/>
    </row>
    <row r="183" spans="1:5" s="65" customFormat="1" x14ac:dyDescent="0.2">
      <c r="A183" s="68">
        <v>1</v>
      </c>
      <c r="B183" s="62" t="s">
        <v>737</v>
      </c>
      <c r="C183" s="68"/>
      <c r="D183" s="82">
        <v>7848.84</v>
      </c>
    </row>
    <row r="184" spans="1:5" s="65" customFormat="1" x14ac:dyDescent="0.2">
      <c r="A184" s="122"/>
      <c r="B184" s="122" t="s">
        <v>79</v>
      </c>
      <c r="C184" s="122"/>
      <c r="D184" s="270">
        <f>SUM(D183:D183)</f>
        <v>7848.84</v>
      </c>
      <c r="E184" s="162"/>
    </row>
    <row r="185" spans="1:5" s="65" customFormat="1" x14ac:dyDescent="0.2">
      <c r="A185" s="513" t="s">
        <v>184</v>
      </c>
      <c r="B185" s="513"/>
      <c r="C185" s="513"/>
      <c r="D185" s="126"/>
    </row>
    <row r="186" spans="1:5" s="65" customFormat="1" x14ac:dyDescent="0.2">
      <c r="A186" s="68">
        <v>1</v>
      </c>
      <c r="B186" s="86" t="s">
        <v>295</v>
      </c>
      <c r="C186" s="85">
        <v>2020</v>
      </c>
      <c r="D186" s="87">
        <v>5387</v>
      </c>
    </row>
    <row r="187" spans="1:5" s="65" customFormat="1" x14ac:dyDescent="0.2">
      <c r="A187" s="68">
        <v>2</v>
      </c>
      <c r="B187" s="86" t="s">
        <v>290</v>
      </c>
      <c r="C187" s="85">
        <v>2020</v>
      </c>
      <c r="D187" s="87">
        <v>12880.56</v>
      </c>
    </row>
    <row r="188" spans="1:5" s="65" customFormat="1" x14ac:dyDescent="0.2">
      <c r="A188" s="68">
        <v>3</v>
      </c>
      <c r="B188" s="177" t="s">
        <v>307</v>
      </c>
      <c r="C188" s="178">
        <v>2022</v>
      </c>
      <c r="D188" s="179">
        <v>23989.99</v>
      </c>
    </row>
    <row r="189" spans="1:5" s="65" customFormat="1" x14ac:dyDescent="0.2">
      <c r="A189" s="68">
        <v>4</v>
      </c>
      <c r="B189" s="177" t="s">
        <v>308</v>
      </c>
      <c r="C189" s="178">
        <v>2022</v>
      </c>
      <c r="D189" s="179">
        <v>23990</v>
      </c>
    </row>
    <row r="190" spans="1:5" s="65" customFormat="1" x14ac:dyDescent="0.2">
      <c r="A190" s="68">
        <v>5</v>
      </c>
      <c r="B190" s="177" t="s">
        <v>309</v>
      </c>
      <c r="C190" s="178">
        <v>2022</v>
      </c>
      <c r="D190" s="179">
        <v>11636.73</v>
      </c>
    </row>
    <row r="191" spans="1:5" s="65" customFormat="1" x14ac:dyDescent="0.2">
      <c r="A191" s="68">
        <v>6</v>
      </c>
      <c r="B191" s="228" t="s">
        <v>359</v>
      </c>
      <c r="C191" s="229">
        <v>2022</v>
      </c>
      <c r="D191" s="230">
        <v>23990</v>
      </c>
    </row>
    <row r="192" spans="1:5" s="65" customFormat="1" x14ac:dyDescent="0.2">
      <c r="A192" s="68">
        <v>7</v>
      </c>
      <c r="B192" s="228" t="s">
        <v>360</v>
      </c>
      <c r="C192" s="229">
        <v>2022</v>
      </c>
      <c r="D192" s="230">
        <v>23898.99</v>
      </c>
    </row>
    <row r="193" spans="1:6" s="65" customFormat="1" x14ac:dyDescent="0.2">
      <c r="A193" s="122"/>
      <c r="B193" s="122" t="s">
        <v>79</v>
      </c>
      <c r="C193" s="122"/>
      <c r="D193" s="267">
        <f>SUM(D186:D192)</f>
        <v>125773.27</v>
      </c>
      <c r="E193" s="162"/>
    </row>
    <row r="194" spans="1:6" s="65" customFormat="1" x14ac:dyDescent="0.2">
      <c r="A194" s="515" t="s">
        <v>150</v>
      </c>
      <c r="B194" s="515"/>
      <c r="C194" s="515"/>
      <c r="D194" s="55"/>
    </row>
    <row r="195" spans="1:6" x14ac:dyDescent="0.2">
      <c r="A195" s="67">
        <v>1</v>
      </c>
      <c r="B195" s="44" t="s">
        <v>147</v>
      </c>
      <c r="C195" s="67"/>
      <c r="D195" s="69"/>
    </row>
    <row r="196" spans="1:6" x14ac:dyDescent="0.2">
      <c r="A196" s="59"/>
      <c r="B196" s="59" t="s">
        <v>79</v>
      </c>
      <c r="C196" s="59"/>
      <c r="D196" s="275">
        <f>SUM(D195:D195)</f>
        <v>0</v>
      </c>
    </row>
    <row r="197" spans="1:6" s="65" customFormat="1" ht="12.75" customHeight="1" x14ac:dyDescent="0.2">
      <c r="A197" s="36"/>
      <c r="B197" s="37"/>
      <c r="C197" s="38"/>
      <c r="D197" s="39" t="s">
        <v>125</v>
      </c>
    </row>
    <row r="198" spans="1:6" s="65" customFormat="1" x14ac:dyDescent="0.2">
      <c r="A198" s="52" t="s">
        <v>119</v>
      </c>
      <c r="B198" s="30" t="s">
        <v>120</v>
      </c>
      <c r="C198" s="6" t="s">
        <v>121</v>
      </c>
      <c r="D198" s="31" t="s">
        <v>122</v>
      </c>
    </row>
    <row r="199" spans="1:6" s="65" customFormat="1" x14ac:dyDescent="0.2">
      <c r="A199" s="519" t="s">
        <v>123</v>
      </c>
      <c r="B199" s="520"/>
      <c r="C199" s="520"/>
      <c r="D199" s="521"/>
    </row>
    <row r="200" spans="1:6" s="65" customFormat="1" ht="38.25" x14ac:dyDescent="0.2">
      <c r="A200" s="180">
        <v>1</v>
      </c>
      <c r="B200" s="245" t="s">
        <v>193</v>
      </c>
      <c r="C200" s="236">
        <v>2020</v>
      </c>
      <c r="D200" s="247">
        <v>69999.3</v>
      </c>
      <c r="E200" s="65" t="s">
        <v>192</v>
      </c>
    </row>
    <row r="201" spans="1:6" s="65" customFormat="1" ht="25.5" x14ac:dyDescent="0.2">
      <c r="A201" s="180">
        <v>2</v>
      </c>
      <c r="B201" s="245" t="s">
        <v>719</v>
      </c>
      <c r="C201" s="236">
        <v>2020</v>
      </c>
      <c r="D201" s="247">
        <v>109687.5</v>
      </c>
      <c r="E201" s="65" t="s">
        <v>192</v>
      </c>
      <c r="F201" s="163"/>
    </row>
    <row r="202" spans="1:6" s="65" customFormat="1" x14ac:dyDescent="0.2">
      <c r="A202" s="180">
        <v>3</v>
      </c>
      <c r="B202" s="245" t="s">
        <v>202</v>
      </c>
      <c r="C202" s="246">
        <v>2019</v>
      </c>
      <c r="D202" s="247">
        <v>4606.58</v>
      </c>
    </row>
    <row r="203" spans="1:6" s="65" customFormat="1" x14ac:dyDescent="0.2">
      <c r="A203" s="180">
        <v>4</v>
      </c>
      <c r="B203" s="245" t="s">
        <v>202</v>
      </c>
      <c r="C203" s="246">
        <v>2019</v>
      </c>
      <c r="D203" s="247">
        <v>4228.1400000000003</v>
      </c>
    </row>
    <row r="204" spans="1:6" s="65" customFormat="1" x14ac:dyDescent="0.2">
      <c r="A204" s="180">
        <v>5</v>
      </c>
      <c r="B204" s="245" t="s">
        <v>250</v>
      </c>
      <c r="C204" s="246">
        <v>2020</v>
      </c>
      <c r="D204" s="247">
        <v>3958.01</v>
      </c>
    </row>
    <row r="205" spans="1:6" s="65" customFormat="1" x14ac:dyDescent="0.2">
      <c r="A205" s="180">
        <v>6</v>
      </c>
      <c r="B205" s="245" t="s">
        <v>422</v>
      </c>
      <c r="C205" s="246">
        <v>2022</v>
      </c>
      <c r="D205" s="247">
        <v>5848.53</v>
      </c>
    </row>
    <row r="206" spans="1:6" s="65" customFormat="1" x14ac:dyDescent="0.2">
      <c r="A206" s="180">
        <v>7</v>
      </c>
      <c r="B206" s="245" t="s">
        <v>423</v>
      </c>
      <c r="C206" s="246">
        <v>2022</v>
      </c>
      <c r="D206" s="247">
        <v>4198</v>
      </c>
    </row>
    <row r="207" spans="1:6" s="65" customFormat="1" x14ac:dyDescent="0.2">
      <c r="A207" s="180">
        <v>8</v>
      </c>
      <c r="B207" s="245" t="s">
        <v>720</v>
      </c>
      <c r="C207" s="246">
        <v>2023</v>
      </c>
      <c r="D207" s="247">
        <v>2455.08</v>
      </c>
    </row>
    <row r="208" spans="1:6" s="65" customFormat="1" x14ac:dyDescent="0.2">
      <c r="A208" s="180">
        <v>9</v>
      </c>
      <c r="B208" s="245" t="s">
        <v>721</v>
      </c>
      <c r="C208" s="246">
        <v>2023</v>
      </c>
      <c r="D208" s="247">
        <v>613.77</v>
      </c>
    </row>
    <row r="209" spans="1:5" s="65" customFormat="1" x14ac:dyDescent="0.2">
      <c r="A209" s="180">
        <v>10</v>
      </c>
      <c r="B209" s="245" t="s">
        <v>721</v>
      </c>
      <c r="C209" s="246">
        <v>2023</v>
      </c>
      <c r="D209" s="247">
        <v>736.77</v>
      </c>
    </row>
    <row r="210" spans="1:5" s="65" customFormat="1" x14ac:dyDescent="0.2">
      <c r="A210" s="180">
        <v>11</v>
      </c>
      <c r="B210" s="245" t="s">
        <v>391</v>
      </c>
      <c r="C210" s="246">
        <v>2023</v>
      </c>
      <c r="D210" s="247">
        <v>840</v>
      </c>
      <c r="E210" s="56"/>
    </row>
    <row r="211" spans="1:5" s="65" customFormat="1" x14ac:dyDescent="0.2">
      <c r="A211" s="180">
        <v>12</v>
      </c>
      <c r="B211" s="245" t="s">
        <v>391</v>
      </c>
      <c r="C211" s="246">
        <v>2023</v>
      </c>
      <c r="D211" s="247">
        <v>918.98</v>
      </c>
      <c r="E211" s="56"/>
    </row>
    <row r="212" spans="1:5" s="65" customFormat="1" x14ac:dyDescent="0.2">
      <c r="A212" s="180">
        <v>13</v>
      </c>
      <c r="B212" s="245" t="s">
        <v>392</v>
      </c>
      <c r="C212" s="246">
        <v>2023</v>
      </c>
      <c r="D212" s="247">
        <v>2099</v>
      </c>
      <c r="E212" s="56"/>
    </row>
    <row r="213" spans="1:5" s="65" customFormat="1" x14ac:dyDescent="0.2">
      <c r="A213" s="180">
        <v>14</v>
      </c>
      <c r="B213" s="245" t="s">
        <v>435</v>
      </c>
      <c r="C213" s="246">
        <v>2023</v>
      </c>
      <c r="D213" s="247">
        <v>26789.4</v>
      </c>
      <c r="E213" s="56"/>
    </row>
    <row r="214" spans="1:5" s="65" customFormat="1" x14ac:dyDescent="0.2">
      <c r="A214" s="180">
        <v>15</v>
      </c>
      <c r="B214" s="245" t="s">
        <v>722</v>
      </c>
      <c r="C214" s="246">
        <v>2023</v>
      </c>
      <c r="D214" s="247">
        <v>2558.4</v>
      </c>
      <c r="E214" s="56"/>
    </row>
    <row r="215" spans="1:5" s="65" customFormat="1" ht="25.5" x14ac:dyDescent="0.2">
      <c r="A215" s="180">
        <v>16</v>
      </c>
      <c r="B215" s="245" t="s">
        <v>723</v>
      </c>
      <c r="C215" s="246">
        <v>2023</v>
      </c>
      <c r="D215" s="247">
        <v>1990</v>
      </c>
      <c r="E215" s="56"/>
    </row>
    <row r="216" spans="1:5" s="65" customFormat="1" x14ac:dyDescent="0.2">
      <c r="A216" s="180">
        <v>17</v>
      </c>
      <c r="B216" s="245" t="s">
        <v>724</v>
      </c>
      <c r="C216" s="246">
        <v>2023</v>
      </c>
      <c r="D216" s="247">
        <v>929.88</v>
      </c>
      <c r="E216" s="56"/>
    </row>
    <row r="217" spans="1:5" s="65" customFormat="1" x14ac:dyDescent="0.2">
      <c r="A217" s="494" t="s">
        <v>126</v>
      </c>
      <c r="B217" s="494"/>
      <c r="C217" s="494"/>
      <c r="D217" s="103">
        <f>SUM(D200:D216)</f>
        <v>242457.33999999997</v>
      </c>
    </row>
    <row r="218" spans="1:5" ht="15.75" customHeight="1" x14ac:dyDescent="0.2">
      <c r="A218" s="514" t="s">
        <v>353</v>
      </c>
      <c r="B218" s="514"/>
      <c r="C218" s="514"/>
      <c r="D218" s="514"/>
    </row>
    <row r="219" spans="1:5" s="65" customFormat="1" ht="25.5" x14ac:dyDescent="0.2">
      <c r="A219" s="73">
        <v>1</v>
      </c>
      <c r="B219" s="32" t="s">
        <v>356</v>
      </c>
      <c r="C219" s="20">
        <v>2023</v>
      </c>
      <c r="D219" s="79">
        <v>35230.89</v>
      </c>
    </row>
    <row r="220" spans="1:5" ht="12.75" customHeight="1" x14ac:dyDescent="0.2">
      <c r="A220" s="494" t="s">
        <v>79</v>
      </c>
      <c r="B220" s="494"/>
      <c r="C220" s="494"/>
      <c r="D220" s="103">
        <f>SUM(D219:D219)</f>
        <v>35230.89</v>
      </c>
      <c r="E220" s="94"/>
    </row>
    <row r="221" spans="1:5" x14ac:dyDescent="0.2">
      <c r="A221" s="526" t="s">
        <v>268</v>
      </c>
      <c r="B221" s="527"/>
      <c r="C221" s="527"/>
      <c r="D221" s="528"/>
    </row>
    <row r="222" spans="1:5" s="65" customFormat="1" x14ac:dyDescent="0.2">
      <c r="A222" s="61"/>
      <c r="B222" s="62"/>
      <c r="C222" s="76"/>
      <c r="D222" s="125"/>
    </row>
    <row r="223" spans="1:5" s="65" customFormat="1" x14ac:dyDescent="0.2">
      <c r="A223" s="473" t="s">
        <v>79</v>
      </c>
      <c r="B223" s="473"/>
      <c r="C223" s="473"/>
      <c r="D223" s="120">
        <f>SUM(D222:D222)</f>
        <v>0</v>
      </c>
    </row>
    <row r="224" spans="1:5" s="65" customFormat="1" x14ac:dyDescent="0.2">
      <c r="A224" s="513" t="s">
        <v>271</v>
      </c>
      <c r="B224" s="513"/>
      <c r="C224" s="513"/>
      <c r="D224" s="126"/>
    </row>
    <row r="225" spans="1:4" s="65" customFormat="1" x14ac:dyDescent="0.2">
      <c r="A225" s="68">
        <v>1</v>
      </c>
      <c r="B225" s="62" t="s">
        <v>147</v>
      </c>
      <c r="C225" s="76"/>
      <c r="D225" s="128"/>
    </row>
    <row r="226" spans="1:4" s="65" customFormat="1" x14ac:dyDescent="0.2">
      <c r="A226" s="122"/>
      <c r="B226" s="122" t="s">
        <v>79</v>
      </c>
      <c r="C226" s="122"/>
      <c r="D226" s="267">
        <f>SUM(D225:D225)</f>
        <v>0</v>
      </c>
    </row>
    <row r="227" spans="1:4" s="65" customFormat="1" ht="24" customHeight="1" x14ac:dyDescent="0.2">
      <c r="A227" s="529" t="s">
        <v>280</v>
      </c>
      <c r="B227" s="530"/>
      <c r="C227" s="530"/>
      <c r="D227" s="531"/>
    </row>
    <row r="228" spans="1:4" s="65" customFormat="1" x14ac:dyDescent="0.2">
      <c r="A228" s="68">
        <v>1</v>
      </c>
      <c r="B228" s="149" t="s">
        <v>282</v>
      </c>
      <c r="C228" s="72">
        <v>2019</v>
      </c>
      <c r="D228" s="150">
        <v>1706.46</v>
      </c>
    </row>
    <row r="229" spans="1:4" s="65" customFormat="1" x14ac:dyDescent="0.2">
      <c r="A229" s="68">
        <v>2</v>
      </c>
      <c r="B229" s="232" t="s">
        <v>364</v>
      </c>
      <c r="C229" s="233">
        <v>2022</v>
      </c>
      <c r="D229" s="234">
        <v>2400</v>
      </c>
    </row>
    <row r="230" spans="1:4" s="65" customFormat="1" x14ac:dyDescent="0.2">
      <c r="A230" s="68">
        <v>3</v>
      </c>
      <c r="B230" s="232" t="s">
        <v>365</v>
      </c>
      <c r="C230" s="233">
        <v>2022</v>
      </c>
      <c r="D230" s="234">
        <v>1150</v>
      </c>
    </row>
    <row r="231" spans="1:4" x14ac:dyDescent="0.2">
      <c r="A231" s="122"/>
      <c r="B231" s="122" t="s">
        <v>79</v>
      </c>
      <c r="C231" s="122"/>
      <c r="D231" s="147">
        <f>SUM(D228:D230)</f>
        <v>5256.46</v>
      </c>
    </row>
    <row r="232" spans="1:4" x14ac:dyDescent="0.2">
      <c r="A232" s="522" t="s">
        <v>203</v>
      </c>
      <c r="B232" s="522"/>
      <c r="C232" s="522"/>
      <c r="D232" s="33"/>
    </row>
    <row r="233" spans="1:4" x14ac:dyDescent="0.2">
      <c r="A233" s="180">
        <v>1</v>
      </c>
      <c r="B233" s="237" t="s">
        <v>259</v>
      </c>
      <c r="C233" s="236">
        <v>2020</v>
      </c>
      <c r="D233" s="238">
        <v>3500</v>
      </c>
    </row>
    <row r="234" spans="1:4" x14ac:dyDescent="0.2">
      <c r="A234" s="180">
        <v>2</v>
      </c>
      <c r="B234" s="237" t="s">
        <v>348</v>
      </c>
      <c r="C234" s="236">
        <v>2021</v>
      </c>
      <c r="D234" s="238">
        <v>3899</v>
      </c>
    </row>
    <row r="235" spans="1:4" x14ac:dyDescent="0.2">
      <c r="A235" s="180">
        <v>3</v>
      </c>
      <c r="B235" s="237" t="s">
        <v>424</v>
      </c>
      <c r="C235" s="236">
        <v>2023</v>
      </c>
      <c r="D235" s="238">
        <v>2649</v>
      </c>
    </row>
    <row r="236" spans="1:4" x14ac:dyDescent="0.2">
      <c r="A236" s="180">
        <v>4</v>
      </c>
      <c r="B236" s="237" t="s">
        <v>725</v>
      </c>
      <c r="C236" s="236">
        <v>2023</v>
      </c>
      <c r="D236" s="238">
        <v>4750</v>
      </c>
    </row>
    <row r="237" spans="1:4" x14ac:dyDescent="0.2">
      <c r="A237" s="180">
        <v>5</v>
      </c>
      <c r="B237" s="237" t="s">
        <v>726</v>
      </c>
      <c r="C237" s="236">
        <v>2023</v>
      </c>
      <c r="D237" s="238">
        <v>3483</v>
      </c>
    </row>
    <row r="238" spans="1:4" x14ac:dyDescent="0.2">
      <c r="A238" s="180">
        <v>6</v>
      </c>
      <c r="B238" s="237" t="s">
        <v>424</v>
      </c>
      <c r="C238" s="236">
        <v>2023</v>
      </c>
      <c r="D238" s="238">
        <v>2649</v>
      </c>
    </row>
    <row r="239" spans="1:4" x14ac:dyDescent="0.2">
      <c r="A239" s="180">
        <v>7</v>
      </c>
      <c r="B239" s="237" t="s">
        <v>727</v>
      </c>
      <c r="C239" s="236">
        <v>2024</v>
      </c>
      <c r="D239" s="238">
        <v>699</v>
      </c>
    </row>
    <row r="240" spans="1:4" x14ac:dyDescent="0.2">
      <c r="A240" s="60"/>
      <c r="B240" s="60" t="s">
        <v>79</v>
      </c>
      <c r="C240" s="60"/>
      <c r="D240" s="101">
        <f>SUM(D233:D239)</f>
        <v>21629</v>
      </c>
    </row>
    <row r="241" spans="1:4" x14ac:dyDescent="0.2">
      <c r="A241" s="523" t="s">
        <v>166</v>
      </c>
      <c r="B241" s="520"/>
      <c r="C241" s="524"/>
      <c r="D241" s="33"/>
    </row>
    <row r="242" spans="1:4" x14ac:dyDescent="0.2">
      <c r="A242" s="180">
        <v>1</v>
      </c>
      <c r="B242" s="237" t="s">
        <v>251</v>
      </c>
      <c r="C242" s="248">
        <v>2021</v>
      </c>
      <c r="D242" s="255">
        <v>2000</v>
      </c>
    </row>
    <row r="243" spans="1:4" x14ac:dyDescent="0.2">
      <c r="A243" s="180">
        <v>2</v>
      </c>
      <c r="B243" s="237" t="s">
        <v>348</v>
      </c>
      <c r="C243" s="248">
        <v>2021</v>
      </c>
      <c r="D243" s="255">
        <v>3899</v>
      </c>
    </row>
    <row r="244" spans="1:4" x14ac:dyDescent="0.2">
      <c r="A244" s="180">
        <v>3</v>
      </c>
      <c r="B244" s="237" t="s">
        <v>191</v>
      </c>
      <c r="C244" s="248">
        <v>2021</v>
      </c>
      <c r="D244" s="255">
        <v>1299</v>
      </c>
    </row>
    <row r="245" spans="1:4" x14ac:dyDescent="0.2">
      <c r="A245" s="180">
        <v>4</v>
      </c>
      <c r="B245" s="237" t="s">
        <v>425</v>
      </c>
      <c r="C245" s="248">
        <v>2021</v>
      </c>
      <c r="D245" s="255">
        <v>1150</v>
      </c>
    </row>
    <row r="246" spans="1:4" x14ac:dyDescent="0.2">
      <c r="A246" s="180">
        <v>5</v>
      </c>
      <c r="B246" s="237" t="s">
        <v>728</v>
      </c>
      <c r="C246" s="248">
        <v>2023</v>
      </c>
      <c r="D246" s="255">
        <v>800</v>
      </c>
    </row>
    <row r="247" spans="1:4" ht="25.5" x14ac:dyDescent="0.2">
      <c r="A247" s="180">
        <v>6</v>
      </c>
      <c r="B247" s="237" t="s">
        <v>729</v>
      </c>
      <c r="C247" s="248">
        <v>2023</v>
      </c>
      <c r="D247" s="255">
        <v>2399.98</v>
      </c>
    </row>
    <row r="248" spans="1:4" x14ac:dyDescent="0.2">
      <c r="A248" s="180">
        <v>7</v>
      </c>
      <c r="B248" s="237" t="s">
        <v>730</v>
      </c>
      <c r="C248" s="248">
        <v>2024</v>
      </c>
      <c r="D248" s="255">
        <v>8300</v>
      </c>
    </row>
    <row r="249" spans="1:4" x14ac:dyDescent="0.2">
      <c r="A249" s="6"/>
      <c r="B249" s="6" t="s">
        <v>79</v>
      </c>
      <c r="C249" s="6"/>
      <c r="D249" s="110">
        <f>SUM(D242:D248)</f>
        <v>19847.98</v>
      </c>
    </row>
    <row r="250" spans="1:4" x14ac:dyDescent="0.2">
      <c r="A250" s="519" t="s">
        <v>167</v>
      </c>
      <c r="B250" s="520"/>
      <c r="C250" s="520"/>
      <c r="D250" s="521"/>
    </row>
    <row r="251" spans="1:4" x14ac:dyDescent="0.2">
      <c r="A251" s="180">
        <v>1</v>
      </c>
      <c r="B251" s="237" t="s">
        <v>204</v>
      </c>
      <c r="C251" s="236">
        <v>2020</v>
      </c>
      <c r="D251" s="238">
        <v>2635</v>
      </c>
    </row>
    <row r="252" spans="1:4" x14ac:dyDescent="0.2">
      <c r="A252" s="180">
        <v>2</v>
      </c>
      <c r="B252" s="237" t="s">
        <v>205</v>
      </c>
      <c r="C252" s="236">
        <v>2020</v>
      </c>
      <c r="D252" s="238">
        <v>2635</v>
      </c>
    </row>
    <row r="253" spans="1:4" x14ac:dyDescent="0.2">
      <c r="A253" s="180">
        <v>3</v>
      </c>
      <c r="B253" s="237" t="s">
        <v>264</v>
      </c>
      <c r="C253" s="236">
        <v>2020</v>
      </c>
      <c r="D253" s="238">
        <v>2999</v>
      </c>
    </row>
    <row r="254" spans="1:4" x14ac:dyDescent="0.2">
      <c r="A254" s="180">
        <v>4</v>
      </c>
      <c r="B254" s="237" t="s">
        <v>349</v>
      </c>
      <c r="C254" s="236">
        <v>2021</v>
      </c>
      <c r="D254" s="238">
        <v>3789</v>
      </c>
    </row>
    <row r="255" spans="1:4" x14ac:dyDescent="0.2">
      <c r="A255" s="180">
        <v>5</v>
      </c>
      <c r="B255" s="237" t="s">
        <v>173</v>
      </c>
      <c r="C255" s="236">
        <v>2021</v>
      </c>
      <c r="D255" s="238">
        <v>3400</v>
      </c>
    </row>
    <row r="256" spans="1:4" x14ac:dyDescent="0.2">
      <c r="A256" s="180">
        <v>6</v>
      </c>
      <c r="B256" s="237" t="s">
        <v>426</v>
      </c>
      <c r="C256" s="236">
        <v>2021</v>
      </c>
      <c r="D256" s="238">
        <v>4099</v>
      </c>
    </row>
    <row r="257" spans="1:4" x14ac:dyDescent="0.2">
      <c r="A257" s="180">
        <v>7</v>
      </c>
      <c r="B257" s="237" t="s">
        <v>427</v>
      </c>
      <c r="C257" s="236">
        <v>2022</v>
      </c>
      <c r="D257" s="238">
        <v>1269</v>
      </c>
    </row>
    <row r="258" spans="1:4" x14ac:dyDescent="0.2">
      <c r="A258" s="180">
        <v>8</v>
      </c>
      <c r="B258" s="237" t="s">
        <v>733</v>
      </c>
      <c r="C258" s="236">
        <v>2024</v>
      </c>
      <c r="D258" s="238">
        <v>3354.21</v>
      </c>
    </row>
    <row r="259" spans="1:4" x14ac:dyDescent="0.2">
      <c r="A259" s="180">
        <v>9</v>
      </c>
      <c r="B259" s="237" t="s">
        <v>350</v>
      </c>
      <c r="C259" s="236">
        <v>2022</v>
      </c>
      <c r="D259" s="238">
        <v>3800</v>
      </c>
    </row>
    <row r="260" spans="1:4" x14ac:dyDescent="0.2">
      <c r="A260" s="180">
        <v>10</v>
      </c>
      <c r="B260" s="237" t="s">
        <v>428</v>
      </c>
      <c r="C260" s="236">
        <v>2023</v>
      </c>
      <c r="D260" s="238">
        <v>2800</v>
      </c>
    </row>
    <row r="261" spans="1:4" x14ac:dyDescent="0.2">
      <c r="A261" s="180">
        <v>11</v>
      </c>
      <c r="B261" s="237" t="s">
        <v>429</v>
      </c>
      <c r="C261" s="236">
        <v>2023</v>
      </c>
      <c r="D261" s="238">
        <v>1279</v>
      </c>
    </row>
    <row r="262" spans="1:4" x14ac:dyDescent="0.2">
      <c r="A262" s="180">
        <v>12</v>
      </c>
      <c r="B262" s="237" t="s">
        <v>430</v>
      </c>
      <c r="C262" s="236">
        <v>2023</v>
      </c>
      <c r="D262" s="238">
        <v>1529</v>
      </c>
    </row>
    <row r="263" spans="1:4" x14ac:dyDescent="0.2">
      <c r="A263" s="180">
        <v>13</v>
      </c>
      <c r="B263" s="237" t="s">
        <v>731</v>
      </c>
      <c r="C263" s="236">
        <v>2023</v>
      </c>
      <c r="D263" s="238">
        <v>2500</v>
      </c>
    </row>
    <row r="264" spans="1:4" x14ac:dyDescent="0.2">
      <c r="A264" s="180">
        <v>14</v>
      </c>
      <c r="B264" s="237" t="s">
        <v>732</v>
      </c>
      <c r="C264" s="236">
        <v>2024</v>
      </c>
      <c r="D264" s="238">
        <v>5000</v>
      </c>
    </row>
    <row r="265" spans="1:4" x14ac:dyDescent="0.2">
      <c r="A265" s="6"/>
      <c r="B265" s="6" t="s">
        <v>79</v>
      </c>
      <c r="C265" s="6"/>
      <c r="D265" s="274">
        <f>SUM(D251:D264)</f>
        <v>41088.21</v>
      </c>
    </row>
    <row r="266" spans="1:4" x14ac:dyDescent="0.2">
      <c r="A266" s="514" t="s">
        <v>148</v>
      </c>
      <c r="B266" s="514"/>
      <c r="C266" s="514"/>
      <c r="D266" s="33"/>
    </row>
    <row r="267" spans="1:4" x14ac:dyDescent="0.2">
      <c r="A267" s="92">
        <v>1</v>
      </c>
      <c r="B267" s="93" t="s">
        <v>206</v>
      </c>
      <c r="C267" s="90">
        <v>2019</v>
      </c>
      <c r="D267" s="91">
        <v>3127.28</v>
      </c>
    </row>
    <row r="268" spans="1:4" x14ac:dyDescent="0.2">
      <c r="A268" s="92">
        <v>2</v>
      </c>
      <c r="B268" s="93" t="s">
        <v>207</v>
      </c>
      <c r="C268" s="90">
        <v>2020</v>
      </c>
      <c r="D268" s="91">
        <v>2201.1999999999998</v>
      </c>
    </row>
    <row r="269" spans="1:4" x14ac:dyDescent="0.2">
      <c r="A269" s="6"/>
      <c r="B269" s="6" t="s">
        <v>79</v>
      </c>
      <c r="C269" s="6"/>
      <c r="D269" s="274">
        <f>SUM(D267:D268)</f>
        <v>5328.48</v>
      </c>
    </row>
    <row r="270" spans="1:4" x14ac:dyDescent="0.2">
      <c r="A270" s="514" t="s">
        <v>294</v>
      </c>
      <c r="B270" s="514"/>
      <c r="C270" s="514"/>
      <c r="D270" s="33"/>
    </row>
    <row r="271" spans="1:4" x14ac:dyDescent="0.2">
      <c r="A271" s="66">
        <v>1</v>
      </c>
      <c r="B271" s="34" t="s">
        <v>208</v>
      </c>
      <c r="C271" s="35">
        <v>2020</v>
      </c>
      <c r="D271" s="80">
        <v>1524</v>
      </c>
    </row>
    <row r="272" spans="1:4" ht="25.5" x14ac:dyDescent="0.2">
      <c r="A272" s="66">
        <v>2</v>
      </c>
      <c r="B272" s="34" t="s">
        <v>265</v>
      </c>
      <c r="C272" s="20">
        <v>2020</v>
      </c>
      <c r="D272" s="79">
        <v>1343.16</v>
      </c>
    </row>
    <row r="273" spans="1:4" s="65" customFormat="1" x14ac:dyDescent="0.2">
      <c r="A273" s="66">
        <v>3</v>
      </c>
      <c r="B273" s="34" t="s">
        <v>262</v>
      </c>
      <c r="C273" s="35">
        <v>2020</v>
      </c>
      <c r="D273" s="80">
        <v>9000</v>
      </c>
    </row>
    <row r="274" spans="1:4" s="65" customFormat="1" x14ac:dyDescent="0.2">
      <c r="A274" s="66">
        <v>4</v>
      </c>
      <c r="B274" s="34" t="s">
        <v>351</v>
      </c>
      <c r="C274" s="35">
        <v>2021</v>
      </c>
      <c r="D274" s="80">
        <v>3499</v>
      </c>
    </row>
    <row r="275" spans="1:4" s="65" customFormat="1" x14ac:dyDescent="0.2">
      <c r="A275" s="66">
        <v>5</v>
      </c>
      <c r="B275" s="250" t="s">
        <v>431</v>
      </c>
      <c r="C275" s="251">
        <v>2021</v>
      </c>
      <c r="D275" s="252">
        <v>3299</v>
      </c>
    </row>
    <row r="276" spans="1:4" s="65" customFormat="1" x14ac:dyDescent="0.2">
      <c r="A276" s="66">
        <v>6</v>
      </c>
      <c r="B276" s="250" t="s">
        <v>734</v>
      </c>
      <c r="C276" s="251">
        <v>2023</v>
      </c>
      <c r="D276" s="252">
        <v>2400</v>
      </c>
    </row>
    <row r="277" spans="1:4" x14ac:dyDescent="0.2">
      <c r="A277" s="60"/>
      <c r="B277" s="60" t="s">
        <v>79</v>
      </c>
      <c r="C277" s="60"/>
      <c r="D277" s="22">
        <f>SUM(D271:D276)</f>
        <v>21065.16</v>
      </c>
    </row>
    <row r="278" spans="1:4" x14ac:dyDescent="0.2">
      <c r="A278" s="525" t="s">
        <v>151</v>
      </c>
      <c r="B278" s="525"/>
      <c r="C278" s="525"/>
      <c r="D278" s="49"/>
    </row>
    <row r="279" spans="1:4" x14ac:dyDescent="0.2">
      <c r="A279" s="68">
        <v>1</v>
      </c>
      <c r="B279" s="62" t="s">
        <v>209</v>
      </c>
      <c r="C279" s="68">
        <v>2019</v>
      </c>
      <c r="D279" s="82">
        <v>4000</v>
      </c>
    </row>
    <row r="280" spans="1:4" x14ac:dyDescent="0.2">
      <c r="A280" s="68">
        <v>2</v>
      </c>
      <c r="B280" s="62" t="s">
        <v>241</v>
      </c>
      <c r="C280" s="68">
        <v>2020</v>
      </c>
      <c r="D280" s="82">
        <v>1399.99</v>
      </c>
    </row>
    <row r="281" spans="1:4" x14ac:dyDescent="0.2">
      <c r="A281" s="68">
        <v>3</v>
      </c>
      <c r="B281" s="62" t="s">
        <v>242</v>
      </c>
      <c r="C281" s="68">
        <v>2020</v>
      </c>
      <c r="D281" s="82">
        <v>1479</v>
      </c>
    </row>
    <row r="282" spans="1:4" x14ac:dyDescent="0.2">
      <c r="A282" s="59"/>
      <c r="B282" s="59" t="s">
        <v>79</v>
      </c>
      <c r="C282" s="59"/>
      <c r="D282" s="102">
        <f>SUM(D279:D281)</f>
        <v>6878.99</v>
      </c>
    </row>
    <row r="283" spans="1:4" ht="22.5" customHeight="1" x14ac:dyDescent="0.2">
      <c r="A283" s="513" t="s">
        <v>239</v>
      </c>
      <c r="B283" s="513"/>
      <c r="C283" s="75"/>
      <c r="D283" s="83"/>
    </row>
    <row r="284" spans="1:4" x14ac:dyDescent="0.2">
      <c r="A284" s="64">
        <v>1</v>
      </c>
      <c r="B284" s="62" t="s">
        <v>238</v>
      </c>
      <c r="C284" s="64">
        <v>2019</v>
      </c>
      <c r="D284" s="81">
        <v>1630</v>
      </c>
    </row>
    <row r="285" spans="1:4" x14ac:dyDescent="0.2">
      <c r="A285" s="64">
        <v>2</v>
      </c>
      <c r="B285" s="62" t="s">
        <v>210</v>
      </c>
      <c r="C285" s="68">
        <v>2019</v>
      </c>
      <c r="D285" s="82">
        <v>4000</v>
      </c>
    </row>
    <row r="286" spans="1:4" x14ac:dyDescent="0.2">
      <c r="A286" s="64">
        <v>3</v>
      </c>
      <c r="B286" s="182" t="s">
        <v>352</v>
      </c>
      <c r="C286" s="184">
        <v>2021</v>
      </c>
      <c r="D286" s="185">
        <v>5298</v>
      </c>
    </row>
    <row r="287" spans="1:4" ht="25.5" x14ac:dyDescent="0.2">
      <c r="A287" s="64">
        <v>4</v>
      </c>
      <c r="B287" s="368" t="s">
        <v>735</v>
      </c>
      <c r="C287" s="369">
        <v>2023</v>
      </c>
      <c r="D287" s="370">
        <v>3496.3</v>
      </c>
    </row>
    <row r="288" spans="1:4" x14ac:dyDescent="0.2">
      <c r="A288" s="64">
        <v>5</v>
      </c>
      <c r="B288" s="253" t="s">
        <v>736</v>
      </c>
      <c r="C288" s="240">
        <v>2023</v>
      </c>
      <c r="D288" s="254">
        <v>2102.5700000000002</v>
      </c>
    </row>
    <row r="289" spans="1:6" x14ac:dyDescent="0.2">
      <c r="A289" s="59"/>
      <c r="B289" s="59" t="s">
        <v>79</v>
      </c>
      <c r="C289" s="59"/>
      <c r="D289" s="45">
        <f>SUM(D284:D288)</f>
        <v>16526.87</v>
      </c>
    </row>
    <row r="290" spans="1:6" x14ac:dyDescent="0.2">
      <c r="A290" s="513" t="s">
        <v>285</v>
      </c>
      <c r="B290" s="513"/>
      <c r="C290" s="513"/>
      <c r="D290" s="126"/>
    </row>
    <row r="291" spans="1:6" x14ac:dyDescent="0.2">
      <c r="A291" s="68">
        <v>1</v>
      </c>
      <c r="B291" s="62" t="s">
        <v>147</v>
      </c>
      <c r="C291" s="68"/>
      <c r="D291" s="82"/>
    </row>
    <row r="292" spans="1:6" x14ac:dyDescent="0.2">
      <c r="A292" s="122"/>
      <c r="B292" s="122" t="s">
        <v>79</v>
      </c>
      <c r="C292" s="122"/>
      <c r="D292" s="147">
        <f>SUM(D291:D291)</f>
        <v>0</v>
      </c>
    </row>
    <row r="293" spans="1:6" x14ac:dyDescent="0.2">
      <c r="A293" s="513" t="s">
        <v>184</v>
      </c>
      <c r="B293" s="513"/>
      <c r="C293" s="513"/>
      <c r="D293" s="126"/>
    </row>
    <row r="294" spans="1:6" x14ac:dyDescent="0.2">
      <c r="A294" s="68">
        <v>1</v>
      </c>
      <c r="B294" s="62" t="s">
        <v>147</v>
      </c>
      <c r="C294" s="68"/>
      <c r="D294" s="82"/>
    </row>
    <row r="295" spans="1:6" x14ac:dyDescent="0.2">
      <c r="A295" s="122"/>
      <c r="B295" s="122" t="s">
        <v>79</v>
      </c>
      <c r="C295" s="122"/>
      <c r="D295" s="270">
        <f>SUM(D294:D294)</f>
        <v>0</v>
      </c>
    </row>
    <row r="296" spans="1:6" x14ac:dyDescent="0.2">
      <c r="A296" s="513" t="s">
        <v>150</v>
      </c>
      <c r="B296" s="513"/>
      <c r="C296" s="513"/>
      <c r="D296" s="126"/>
    </row>
    <row r="297" spans="1:6" x14ac:dyDescent="0.2">
      <c r="A297" s="68">
        <v>1</v>
      </c>
      <c r="B297" s="62" t="s">
        <v>147</v>
      </c>
      <c r="C297" s="68"/>
      <c r="D297" s="82"/>
    </row>
    <row r="298" spans="1:6" x14ac:dyDescent="0.2">
      <c r="A298" s="122"/>
      <c r="B298" s="122" t="s">
        <v>79</v>
      </c>
      <c r="C298" s="122"/>
      <c r="D298" s="270">
        <f>SUM(D297:D297)</f>
        <v>0</v>
      </c>
    </row>
    <row r="299" spans="1:6" x14ac:dyDescent="0.2">
      <c r="A299" s="57" t="s">
        <v>248</v>
      </c>
      <c r="B299" s="58" t="s">
        <v>249</v>
      </c>
    </row>
    <row r="300" spans="1:6" x14ac:dyDescent="0.2">
      <c r="A300" s="109">
        <v>1</v>
      </c>
      <c r="B300" s="107" t="s">
        <v>246</v>
      </c>
      <c r="C300" s="88">
        <v>2020</v>
      </c>
      <c r="D300" s="108">
        <v>1660</v>
      </c>
    </row>
    <row r="301" spans="1:6" x14ac:dyDescent="0.2">
      <c r="A301" s="109">
        <v>2</v>
      </c>
      <c r="B301" s="107" t="s">
        <v>247</v>
      </c>
      <c r="C301" s="88">
        <v>2020</v>
      </c>
      <c r="D301" s="108">
        <v>3757</v>
      </c>
    </row>
    <row r="302" spans="1:6" x14ac:dyDescent="0.2">
      <c r="A302" s="109">
        <v>3</v>
      </c>
      <c r="B302" s="107" t="s">
        <v>158</v>
      </c>
      <c r="C302" s="88">
        <v>2020</v>
      </c>
      <c r="D302" s="108">
        <v>1218</v>
      </c>
    </row>
    <row r="303" spans="1:6" x14ac:dyDescent="0.2">
      <c r="A303" s="516" t="s">
        <v>126</v>
      </c>
      <c r="B303" s="517"/>
      <c r="C303" s="518"/>
      <c r="D303" s="111">
        <f>SUM(D300:D302)</f>
        <v>6635</v>
      </c>
      <c r="F303" s="96"/>
    </row>
  </sheetData>
  <sheetProtection selectLockedCells="1" selectUnlockedCells="1"/>
  <mergeCells count="37">
    <mergeCell ref="A4:D4"/>
    <mergeCell ref="A50:C50"/>
    <mergeCell ref="A82:C82"/>
    <mergeCell ref="A89:C89"/>
    <mergeCell ref="A178:C178"/>
    <mergeCell ref="A132:C132"/>
    <mergeCell ref="A138:C138"/>
    <mergeCell ref="A156:C156"/>
    <mergeCell ref="A57:D57"/>
    <mergeCell ref="A62:C62"/>
    <mergeCell ref="A63:C63"/>
    <mergeCell ref="A66:D66"/>
    <mergeCell ref="A51:D51"/>
    <mergeCell ref="A56:C56"/>
    <mergeCell ref="A115:D115"/>
    <mergeCell ref="A303:C303"/>
    <mergeCell ref="A250:D250"/>
    <mergeCell ref="A232:C232"/>
    <mergeCell ref="A241:C241"/>
    <mergeCell ref="A199:D199"/>
    <mergeCell ref="A217:C217"/>
    <mergeCell ref="A283:B283"/>
    <mergeCell ref="A278:C278"/>
    <mergeCell ref="A270:C270"/>
    <mergeCell ref="A266:C266"/>
    <mergeCell ref="A221:D221"/>
    <mergeCell ref="A223:C223"/>
    <mergeCell ref="A227:D227"/>
    <mergeCell ref="A296:C296"/>
    <mergeCell ref="A290:C290"/>
    <mergeCell ref="A293:C293"/>
    <mergeCell ref="A224:C224"/>
    <mergeCell ref="A218:D218"/>
    <mergeCell ref="A220:C220"/>
    <mergeCell ref="A182:C182"/>
    <mergeCell ref="A185:C185"/>
    <mergeCell ref="A194:C194"/>
  </mergeCells>
  <pageMargins left="0.7" right="0.7" top="0.75" bottom="0.75" header="0.51180555555555551" footer="0.51180555555555551"/>
  <pageSetup paperSize="9" scale="73" firstPageNumber="0" orientation="portrait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C66E7-6CB3-46A8-90C1-71AE0ADB58D5}">
  <dimension ref="A1:P73"/>
  <sheetViews>
    <sheetView topLeftCell="A19" zoomScaleNormal="100" workbookViewId="0">
      <selection activeCell="O18" sqref="O18"/>
    </sheetView>
  </sheetViews>
  <sheetFormatPr defaultColWidth="9.140625" defaultRowHeight="12.75" x14ac:dyDescent="0.25"/>
  <cols>
    <col min="1" max="1" width="5.42578125" style="287" customWidth="1"/>
    <col min="2" max="2" width="14.7109375" style="287" customWidth="1"/>
    <col min="3" max="3" width="14" style="327" customWidth="1"/>
    <col min="4" max="4" width="24.42578125" style="287" customWidth="1"/>
    <col min="5" max="5" width="11.42578125" style="287" customWidth="1"/>
    <col min="6" max="6" width="17.42578125" style="271" customWidth="1"/>
    <col min="7" max="7" width="12" style="271" customWidth="1"/>
    <col min="8" max="8" width="11.28515625" style="287" customWidth="1"/>
    <col min="9" max="9" width="12" style="287" customWidth="1"/>
    <col min="10" max="10" width="12.42578125" style="271" customWidth="1"/>
    <col min="11" max="11" width="10" style="271" customWidth="1"/>
    <col min="12" max="12" width="16" style="328" customWidth="1"/>
    <col min="13" max="13" width="11.5703125" style="287" customWidth="1"/>
    <col min="14" max="15" width="11.7109375" style="287" customWidth="1"/>
    <col min="16" max="16" width="12.140625" style="287" customWidth="1"/>
    <col min="17" max="16384" width="9.140625" style="287"/>
  </cols>
  <sheetData>
    <row r="1" spans="1:16" s="278" customFormat="1" ht="14.25" x14ac:dyDescent="0.25">
      <c r="A1" s="277"/>
      <c r="C1" s="279"/>
      <c r="F1" s="280"/>
      <c r="G1" s="280"/>
      <c r="J1" s="280"/>
      <c r="K1" s="280"/>
      <c r="L1" s="281"/>
      <c r="P1" s="282" t="s">
        <v>438</v>
      </c>
    </row>
    <row r="2" spans="1:16" s="278" customFormat="1" x14ac:dyDescent="0.25">
      <c r="A2" s="277"/>
      <c r="C2" s="279"/>
      <c r="F2" s="280"/>
      <c r="G2" s="280"/>
      <c r="J2" s="280"/>
      <c r="K2" s="280"/>
      <c r="L2" s="281"/>
    </row>
    <row r="3" spans="1:16" s="278" customFormat="1" ht="15.75" customHeight="1" x14ac:dyDescent="0.25">
      <c r="A3" s="535" t="s">
        <v>439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</row>
    <row r="4" spans="1:16" s="278" customFormat="1" ht="12.75" customHeight="1" x14ac:dyDescent="0.25">
      <c r="A4" s="536" t="s">
        <v>127</v>
      </c>
      <c r="B4" s="537" t="s">
        <v>440</v>
      </c>
      <c r="C4" s="537" t="s">
        <v>441</v>
      </c>
      <c r="D4" s="537" t="s">
        <v>442</v>
      </c>
      <c r="E4" s="538" t="s">
        <v>443</v>
      </c>
      <c r="F4" s="537" t="s">
        <v>444</v>
      </c>
      <c r="G4" s="537" t="s">
        <v>445</v>
      </c>
      <c r="H4" s="537" t="s">
        <v>446</v>
      </c>
      <c r="I4" s="537" t="s">
        <v>447</v>
      </c>
      <c r="J4" s="537" t="s">
        <v>448</v>
      </c>
      <c r="K4" s="537" t="s">
        <v>449</v>
      </c>
      <c r="L4" s="540" t="s">
        <v>450</v>
      </c>
      <c r="M4" s="537" t="s">
        <v>451</v>
      </c>
      <c r="N4" s="537"/>
      <c r="O4" s="537" t="s">
        <v>452</v>
      </c>
      <c r="P4" s="537"/>
    </row>
    <row r="5" spans="1:16" s="278" customFormat="1" ht="20.25" customHeight="1" x14ac:dyDescent="0.25">
      <c r="A5" s="536"/>
      <c r="B5" s="537"/>
      <c r="C5" s="537"/>
      <c r="D5" s="537"/>
      <c r="E5" s="538"/>
      <c r="F5" s="537"/>
      <c r="G5" s="537"/>
      <c r="H5" s="537"/>
      <c r="I5" s="537"/>
      <c r="J5" s="537"/>
      <c r="K5" s="537"/>
      <c r="L5" s="540"/>
      <c r="M5" s="537"/>
      <c r="N5" s="537"/>
      <c r="O5" s="537"/>
      <c r="P5" s="537"/>
    </row>
    <row r="6" spans="1:16" s="278" customFormat="1" ht="13.5" customHeight="1" x14ac:dyDescent="0.25">
      <c r="A6" s="536"/>
      <c r="B6" s="537"/>
      <c r="C6" s="537"/>
      <c r="D6" s="537"/>
      <c r="E6" s="538"/>
      <c r="F6" s="537"/>
      <c r="G6" s="537"/>
      <c r="H6" s="537"/>
      <c r="I6" s="537"/>
      <c r="J6" s="537"/>
      <c r="K6" s="537"/>
      <c r="L6" s="540"/>
      <c r="M6" s="283" t="s">
        <v>453</v>
      </c>
      <c r="N6" s="283" t="s">
        <v>454</v>
      </c>
      <c r="O6" s="283" t="s">
        <v>453</v>
      </c>
      <c r="P6" s="283" t="s">
        <v>454</v>
      </c>
    </row>
    <row r="7" spans="1:16" s="278" customFormat="1" ht="12.75" customHeight="1" x14ac:dyDescent="0.25">
      <c r="A7" s="541" t="s">
        <v>455</v>
      </c>
      <c r="B7" s="541"/>
      <c r="C7" s="541"/>
      <c r="D7" s="541"/>
      <c r="E7" s="541"/>
      <c r="F7" s="541"/>
      <c r="G7" s="541"/>
      <c r="H7" s="541"/>
      <c r="I7" s="541"/>
      <c r="J7" s="541"/>
      <c r="K7" s="541"/>
      <c r="L7" s="541"/>
      <c r="M7" s="541"/>
      <c r="N7" s="541"/>
      <c r="O7" s="541"/>
      <c r="P7" s="541"/>
    </row>
    <row r="8" spans="1:16" ht="25.5" x14ac:dyDescent="0.25">
      <c r="A8" s="284">
        <v>1</v>
      </c>
      <c r="B8" s="284" t="s">
        <v>456</v>
      </c>
      <c r="C8" s="284" t="s">
        <v>457</v>
      </c>
      <c r="D8" s="284" t="s">
        <v>458</v>
      </c>
      <c r="E8" s="284" t="s">
        <v>459</v>
      </c>
      <c r="F8" s="284" t="s">
        <v>460</v>
      </c>
      <c r="G8" s="284">
        <v>2299</v>
      </c>
      <c r="H8" s="284" t="s">
        <v>461</v>
      </c>
      <c r="I8" s="284" t="s">
        <v>462</v>
      </c>
      <c r="J8" s="284" t="s">
        <v>463</v>
      </c>
      <c r="K8" s="284">
        <v>2015</v>
      </c>
      <c r="L8" s="285">
        <v>80800</v>
      </c>
      <c r="M8" s="286" t="s">
        <v>769</v>
      </c>
      <c r="N8" s="286" t="s">
        <v>770</v>
      </c>
      <c r="O8" s="286" t="s">
        <v>769</v>
      </c>
      <c r="P8" s="286" t="s">
        <v>770</v>
      </c>
    </row>
    <row r="9" spans="1:16" ht="38.25" x14ac:dyDescent="0.25">
      <c r="A9" s="288">
        <v>2</v>
      </c>
      <c r="B9" s="288" t="s">
        <v>464</v>
      </c>
      <c r="C9" s="288" t="s">
        <v>465</v>
      </c>
      <c r="D9" s="288" t="s">
        <v>466</v>
      </c>
      <c r="E9" s="288" t="s">
        <v>467</v>
      </c>
      <c r="F9" s="288" t="s">
        <v>468</v>
      </c>
      <c r="G9" s="288"/>
      <c r="H9" s="288"/>
      <c r="I9" s="288" t="s">
        <v>469</v>
      </c>
      <c r="J9" s="288" t="s">
        <v>470</v>
      </c>
      <c r="K9" s="288">
        <v>2015</v>
      </c>
      <c r="L9" s="289">
        <v>22000</v>
      </c>
      <c r="M9" s="290" t="s">
        <v>771</v>
      </c>
      <c r="N9" s="290" t="s">
        <v>772</v>
      </c>
      <c r="O9" s="290" t="s">
        <v>771</v>
      </c>
      <c r="P9" s="290" t="s">
        <v>772</v>
      </c>
    </row>
    <row r="10" spans="1:16" s="294" customFormat="1" ht="38.25" x14ac:dyDescent="0.25">
      <c r="A10" s="288">
        <v>3</v>
      </c>
      <c r="B10" s="288" t="s">
        <v>471</v>
      </c>
      <c r="C10" s="288" t="s">
        <v>472</v>
      </c>
      <c r="D10" s="288" t="s">
        <v>473</v>
      </c>
      <c r="E10" s="288" t="s">
        <v>474</v>
      </c>
      <c r="F10" s="288" t="s">
        <v>475</v>
      </c>
      <c r="G10" s="288"/>
      <c r="H10" s="288"/>
      <c r="I10" s="291">
        <v>43844</v>
      </c>
      <c r="J10" s="288">
        <v>2000</v>
      </c>
      <c r="K10" s="288">
        <v>2020</v>
      </c>
      <c r="L10" s="289"/>
      <c r="M10" s="292" t="s">
        <v>773</v>
      </c>
      <c r="N10" s="292" t="s">
        <v>774</v>
      </c>
      <c r="O10" s="290"/>
      <c r="P10" s="293"/>
    </row>
    <row r="11" spans="1:16" ht="12.75" customHeight="1" x14ac:dyDescent="0.25">
      <c r="A11" s="539" t="s">
        <v>476</v>
      </c>
      <c r="B11" s="539"/>
      <c r="C11" s="539"/>
      <c r="D11" s="539"/>
      <c r="E11" s="539"/>
      <c r="F11" s="539"/>
      <c r="G11" s="539"/>
      <c r="H11" s="539"/>
      <c r="I11" s="539"/>
      <c r="J11" s="539"/>
      <c r="K11" s="539"/>
      <c r="L11" s="539"/>
      <c r="M11" s="539"/>
      <c r="N11" s="539"/>
      <c r="O11" s="539"/>
      <c r="P11" s="539"/>
    </row>
    <row r="12" spans="1:16" ht="25.5" x14ac:dyDescent="0.25">
      <c r="A12" s="284">
        <v>4</v>
      </c>
      <c r="B12" s="284" t="s">
        <v>477</v>
      </c>
      <c r="C12" s="284">
        <v>244</v>
      </c>
      <c r="D12" s="284">
        <v>9267</v>
      </c>
      <c r="E12" s="284" t="s">
        <v>478</v>
      </c>
      <c r="F12" s="284" t="s">
        <v>479</v>
      </c>
      <c r="G12" s="284" t="s">
        <v>480</v>
      </c>
      <c r="H12" s="284"/>
      <c r="I12" s="284" t="s">
        <v>481</v>
      </c>
      <c r="J12" s="284" t="s">
        <v>482</v>
      </c>
      <c r="K12" s="284">
        <v>1984</v>
      </c>
      <c r="L12" s="285"/>
      <c r="M12" s="286" t="s">
        <v>775</v>
      </c>
      <c r="N12" s="286" t="s">
        <v>776</v>
      </c>
      <c r="O12" s="284"/>
      <c r="P12" s="284"/>
    </row>
    <row r="13" spans="1:16" ht="12.75" customHeight="1" x14ac:dyDescent="0.25">
      <c r="A13" s="539" t="s">
        <v>483</v>
      </c>
      <c r="B13" s="539"/>
      <c r="C13" s="539"/>
      <c r="D13" s="539"/>
      <c r="E13" s="539"/>
      <c r="F13" s="539"/>
      <c r="G13" s="539"/>
      <c r="H13" s="539"/>
      <c r="I13" s="539"/>
      <c r="J13" s="539"/>
      <c r="K13" s="539"/>
      <c r="L13" s="539"/>
      <c r="M13" s="539"/>
      <c r="N13" s="539"/>
      <c r="O13" s="539"/>
      <c r="P13" s="539"/>
    </row>
    <row r="14" spans="1:16" ht="55.5" customHeight="1" x14ac:dyDescent="0.25">
      <c r="A14" s="284">
        <v>5</v>
      </c>
      <c r="B14" s="284" t="s">
        <v>484</v>
      </c>
      <c r="C14" s="284" t="s">
        <v>485</v>
      </c>
      <c r="D14" s="284" t="s">
        <v>486</v>
      </c>
      <c r="E14" s="284" t="s">
        <v>487</v>
      </c>
      <c r="F14" s="284" t="s">
        <v>488</v>
      </c>
      <c r="G14" s="284">
        <v>2370</v>
      </c>
      <c r="H14" s="284"/>
      <c r="I14" s="284" t="s">
        <v>489</v>
      </c>
      <c r="J14" s="284">
        <v>9</v>
      </c>
      <c r="K14" s="284">
        <v>1994</v>
      </c>
      <c r="L14" s="285"/>
      <c r="M14" s="286" t="s">
        <v>777</v>
      </c>
      <c r="N14" s="286" t="s">
        <v>778</v>
      </c>
      <c r="O14" s="284"/>
      <c r="P14" s="284"/>
    </row>
    <row r="15" spans="1:16" ht="25.5" x14ac:dyDescent="0.25">
      <c r="A15" s="284">
        <v>6</v>
      </c>
      <c r="B15" s="284" t="s">
        <v>477</v>
      </c>
      <c r="C15" s="284">
        <v>200</v>
      </c>
      <c r="D15" s="284">
        <v>64665</v>
      </c>
      <c r="E15" s="284" t="s">
        <v>490</v>
      </c>
      <c r="F15" s="284" t="s">
        <v>479</v>
      </c>
      <c r="G15" s="284" t="s">
        <v>480</v>
      </c>
      <c r="H15" s="284"/>
      <c r="I15" s="284" t="s">
        <v>491</v>
      </c>
      <c r="J15" s="284" t="s">
        <v>482</v>
      </c>
      <c r="K15" s="284">
        <v>1988</v>
      </c>
      <c r="L15" s="285"/>
      <c r="M15" s="286" t="s">
        <v>775</v>
      </c>
      <c r="N15" s="286" t="s">
        <v>776</v>
      </c>
      <c r="O15" s="284"/>
      <c r="P15" s="284"/>
    </row>
    <row r="16" spans="1:16" ht="12.75" customHeight="1" x14ac:dyDescent="0.25">
      <c r="A16" s="539" t="s">
        <v>492</v>
      </c>
      <c r="B16" s="539"/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</row>
    <row r="17" spans="1:16" ht="25.5" x14ac:dyDescent="0.25">
      <c r="A17" s="284">
        <v>7</v>
      </c>
      <c r="B17" s="284" t="s">
        <v>493</v>
      </c>
      <c r="C17" s="284">
        <v>266</v>
      </c>
      <c r="D17" s="284">
        <v>7319355</v>
      </c>
      <c r="E17" s="284" t="s">
        <v>494</v>
      </c>
      <c r="F17" s="284" t="s">
        <v>479</v>
      </c>
      <c r="G17" s="284" t="s">
        <v>480</v>
      </c>
      <c r="H17" s="284"/>
      <c r="I17" s="284" t="s">
        <v>495</v>
      </c>
      <c r="J17" s="284" t="s">
        <v>482</v>
      </c>
      <c r="K17" s="284">
        <v>1987</v>
      </c>
      <c r="L17" s="285"/>
      <c r="M17" s="286" t="s">
        <v>779</v>
      </c>
      <c r="N17" s="286" t="s">
        <v>780</v>
      </c>
      <c r="O17" s="284"/>
      <c r="P17" s="284"/>
    </row>
    <row r="18" spans="1:16" ht="25.5" x14ac:dyDescent="0.25">
      <c r="A18" s="284">
        <v>8</v>
      </c>
      <c r="B18" s="284" t="s">
        <v>496</v>
      </c>
      <c r="C18" s="284" t="s">
        <v>497</v>
      </c>
      <c r="D18" s="284" t="s">
        <v>498</v>
      </c>
      <c r="E18" s="284" t="s">
        <v>499</v>
      </c>
      <c r="F18" s="284" t="s">
        <v>500</v>
      </c>
      <c r="G18" s="284">
        <v>2402</v>
      </c>
      <c r="H18" s="284"/>
      <c r="I18" s="319">
        <v>39694</v>
      </c>
      <c r="J18" s="284">
        <v>5</v>
      </c>
      <c r="K18" s="284">
        <v>2008</v>
      </c>
      <c r="L18" s="285"/>
      <c r="M18" s="320" t="s">
        <v>781</v>
      </c>
      <c r="N18" s="320" t="s">
        <v>782</v>
      </c>
      <c r="O18" s="286"/>
      <c r="P18" s="286"/>
    </row>
    <row r="19" spans="1:16" ht="12.75" customHeight="1" x14ac:dyDescent="0.25">
      <c r="A19" s="542" t="s">
        <v>501</v>
      </c>
      <c r="B19" s="543"/>
      <c r="C19" s="543"/>
      <c r="D19" s="543"/>
      <c r="E19" s="543"/>
      <c r="F19" s="543"/>
      <c r="G19" s="543"/>
      <c r="H19" s="543"/>
      <c r="I19" s="543"/>
      <c r="J19" s="543"/>
      <c r="K19" s="543"/>
      <c r="L19" s="543"/>
      <c r="M19" s="543"/>
      <c r="N19" s="543"/>
      <c r="O19" s="543"/>
      <c r="P19" s="544"/>
    </row>
    <row r="20" spans="1:16" ht="25.5" x14ac:dyDescent="0.2">
      <c r="A20" s="284">
        <v>9</v>
      </c>
      <c r="B20" s="296" t="s">
        <v>502</v>
      </c>
      <c r="C20" s="259" t="s">
        <v>503</v>
      </c>
      <c r="D20" s="259" t="s">
        <v>504</v>
      </c>
      <c r="E20" s="329" t="s">
        <v>505</v>
      </c>
      <c r="F20" s="296" t="s">
        <v>506</v>
      </c>
      <c r="G20" s="297"/>
      <c r="H20" s="298"/>
      <c r="I20" s="298"/>
      <c r="J20" s="297"/>
      <c r="K20" s="297">
        <v>1999</v>
      </c>
      <c r="L20" s="299"/>
      <c r="M20" s="300" t="s">
        <v>783</v>
      </c>
      <c r="N20" s="300" t="s">
        <v>784</v>
      </c>
      <c r="O20" s="301"/>
      <c r="P20" s="301"/>
    </row>
    <row r="21" spans="1:16" ht="25.5" x14ac:dyDescent="0.2">
      <c r="A21" s="288">
        <v>10</v>
      </c>
      <c r="B21" s="302" t="s">
        <v>507</v>
      </c>
      <c r="C21" s="303" t="s">
        <v>508</v>
      </c>
      <c r="D21" s="303" t="s">
        <v>509</v>
      </c>
      <c r="E21" s="330" t="s">
        <v>510</v>
      </c>
      <c r="F21" s="302" t="s">
        <v>511</v>
      </c>
      <c r="G21" s="304">
        <v>2700</v>
      </c>
      <c r="H21" s="305"/>
      <c r="I21" s="305"/>
      <c r="J21" s="304">
        <v>5</v>
      </c>
      <c r="K21" s="304">
        <v>2002</v>
      </c>
      <c r="L21" s="306"/>
      <c r="M21" s="307" t="s">
        <v>785</v>
      </c>
      <c r="N21" s="307" t="s">
        <v>786</v>
      </c>
      <c r="O21" s="301"/>
      <c r="P21" s="301"/>
    </row>
    <row r="22" spans="1:16" s="294" customFormat="1" ht="30" x14ac:dyDescent="0.2">
      <c r="A22" s="288">
        <v>11</v>
      </c>
      <c r="B22" s="302" t="s">
        <v>512</v>
      </c>
      <c r="C22" s="303" t="s">
        <v>513</v>
      </c>
      <c r="D22" s="303" t="s">
        <v>514</v>
      </c>
      <c r="E22" s="330" t="s">
        <v>515</v>
      </c>
      <c r="F22" s="303" t="s">
        <v>500</v>
      </c>
      <c r="G22" s="304">
        <v>7698</v>
      </c>
      <c r="H22" s="305"/>
      <c r="I22" s="308">
        <v>44020</v>
      </c>
      <c r="J22" s="304">
        <v>6</v>
      </c>
      <c r="K22" s="304">
        <v>2020</v>
      </c>
      <c r="L22" s="306"/>
      <c r="M22" s="309" t="s">
        <v>787</v>
      </c>
      <c r="N22" s="309" t="s">
        <v>788</v>
      </c>
      <c r="O22" s="310"/>
      <c r="P22" s="310"/>
    </row>
    <row r="23" spans="1:16" ht="12.75" customHeight="1" x14ac:dyDescent="0.25">
      <c r="A23" s="539" t="s">
        <v>516</v>
      </c>
      <c r="B23" s="539"/>
      <c r="C23" s="539"/>
      <c r="D23" s="539"/>
      <c r="E23" s="539"/>
      <c r="F23" s="539"/>
      <c r="G23" s="539"/>
      <c r="H23" s="539"/>
      <c r="I23" s="539"/>
      <c r="J23" s="539"/>
      <c r="K23" s="539"/>
      <c r="L23" s="539"/>
      <c r="M23" s="539"/>
      <c r="N23" s="539"/>
      <c r="O23" s="539"/>
      <c r="P23" s="539"/>
    </row>
    <row r="24" spans="1:16" ht="25.5" x14ac:dyDescent="0.25">
      <c r="A24" s="284">
        <v>12</v>
      </c>
      <c r="B24" s="284" t="s">
        <v>517</v>
      </c>
      <c r="C24" s="284" t="s">
        <v>518</v>
      </c>
      <c r="D24" s="284" t="s">
        <v>519</v>
      </c>
      <c r="E24" s="284" t="s">
        <v>520</v>
      </c>
      <c r="F24" s="284" t="s">
        <v>479</v>
      </c>
      <c r="G24" s="284" t="s">
        <v>521</v>
      </c>
      <c r="H24" s="253"/>
      <c r="I24" s="284" t="s">
        <v>522</v>
      </c>
      <c r="J24" s="284" t="s">
        <v>523</v>
      </c>
      <c r="K24" s="284">
        <v>2006</v>
      </c>
      <c r="L24" s="285"/>
      <c r="M24" s="286" t="s">
        <v>789</v>
      </c>
      <c r="N24" s="286" t="s">
        <v>790</v>
      </c>
      <c r="O24" s="284"/>
      <c r="P24" s="284"/>
    </row>
    <row r="25" spans="1:16" ht="25.5" x14ac:dyDescent="0.25">
      <c r="A25" s="311">
        <v>13</v>
      </c>
      <c r="B25" s="311" t="s">
        <v>524</v>
      </c>
      <c r="C25" s="311" t="s">
        <v>525</v>
      </c>
      <c r="D25" s="311" t="s">
        <v>526</v>
      </c>
      <c r="E25" s="311" t="s">
        <v>527</v>
      </c>
      <c r="F25" s="284" t="s">
        <v>500</v>
      </c>
      <c r="G25" s="311">
        <v>6374</v>
      </c>
      <c r="H25" s="312"/>
      <c r="I25" s="311" t="s">
        <v>528</v>
      </c>
      <c r="J25" s="311">
        <v>6</v>
      </c>
      <c r="K25" s="311">
        <v>2013</v>
      </c>
      <c r="L25" s="313"/>
      <c r="M25" s="286" t="s">
        <v>791</v>
      </c>
      <c r="N25" s="286" t="s">
        <v>792</v>
      </c>
      <c r="O25" s="284"/>
      <c r="P25" s="284"/>
    </row>
    <row r="26" spans="1:16" ht="12.75" customHeight="1" x14ac:dyDescent="0.25">
      <c r="A26" s="539" t="s">
        <v>529</v>
      </c>
      <c r="B26" s="539"/>
      <c r="C26" s="539"/>
      <c r="D26" s="539"/>
      <c r="E26" s="539"/>
      <c r="F26" s="539"/>
      <c r="G26" s="539"/>
      <c r="H26" s="539"/>
      <c r="I26" s="539"/>
      <c r="J26" s="539"/>
      <c r="K26" s="539"/>
      <c r="L26" s="539"/>
      <c r="M26" s="539"/>
      <c r="N26" s="539"/>
      <c r="O26" s="539"/>
      <c r="P26" s="539"/>
    </row>
    <row r="27" spans="1:16" ht="25.5" x14ac:dyDescent="0.25">
      <c r="A27" s="311">
        <v>14</v>
      </c>
      <c r="B27" s="311" t="s">
        <v>530</v>
      </c>
      <c r="C27" s="311" t="s">
        <v>531</v>
      </c>
      <c r="D27" s="311" t="s">
        <v>532</v>
      </c>
      <c r="E27" s="312" t="s">
        <v>533</v>
      </c>
      <c r="F27" s="311" t="s">
        <v>488</v>
      </c>
      <c r="G27" s="311">
        <v>6179</v>
      </c>
      <c r="H27" s="312"/>
      <c r="I27" s="311" t="s">
        <v>534</v>
      </c>
      <c r="J27" s="311">
        <v>6</v>
      </c>
      <c r="K27" s="311">
        <v>1998</v>
      </c>
      <c r="L27" s="313"/>
      <c r="M27" s="286" t="s">
        <v>773</v>
      </c>
      <c r="N27" s="286" t="s">
        <v>774</v>
      </c>
      <c r="O27" s="284"/>
      <c r="P27" s="284"/>
    </row>
    <row r="28" spans="1:16" ht="43.5" customHeight="1" x14ac:dyDescent="0.25">
      <c r="A28" s="311">
        <v>15</v>
      </c>
      <c r="B28" s="311" t="s">
        <v>464</v>
      </c>
      <c r="C28" s="311" t="s">
        <v>535</v>
      </c>
      <c r="D28" s="311" t="s">
        <v>536</v>
      </c>
      <c r="E28" s="312" t="s">
        <v>537</v>
      </c>
      <c r="F28" s="311" t="s">
        <v>506</v>
      </c>
      <c r="G28" s="311"/>
      <c r="H28" s="312"/>
      <c r="I28" s="311"/>
      <c r="J28" s="311">
        <v>750</v>
      </c>
      <c r="K28" s="311">
        <v>2014</v>
      </c>
      <c r="L28" s="313"/>
      <c r="M28" s="286" t="s">
        <v>793</v>
      </c>
      <c r="N28" s="286" t="s">
        <v>794</v>
      </c>
      <c r="O28" s="284"/>
      <c r="P28" s="284"/>
    </row>
    <row r="29" spans="1:16" s="294" customFormat="1" ht="43.5" customHeight="1" x14ac:dyDescent="0.25">
      <c r="A29" s="314">
        <v>16</v>
      </c>
      <c r="B29" s="314" t="s">
        <v>538</v>
      </c>
      <c r="C29" s="288" t="s">
        <v>539</v>
      </c>
      <c r="D29" s="314" t="s">
        <v>540</v>
      </c>
      <c r="E29" s="315" t="s">
        <v>541</v>
      </c>
      <c r="F29" s="314" t="s">
        <v>488</v>
      </c>
      <c r="G29" s="314">
        <v>6871</v>
      </c>
      <c r="H29" s="315"/>
      <c r="I29" s="314" t="s">
        <v>542</v>
      </c>
      <c r="J29" s="314">
        <v>6</v>
      </c>
      <c r="K29" s="314">
        <v>2018</v>
      </c>
      <c r="L29" s="316"/>
      <c r="M29" s="290" t="s">
        <v>795</v>
      </c>
      <c r="N29" s="290" t="s">
        <v>796</v>
      </c>
      <c r="O29" s="295"/>
      <c r="P29" s="295"/>
    </row>
    <row r="30" spans="1:16" ht="12.75" customHeight="1" x14ac:dyDescent="0.25">
      <c r="A30" s="539" t="s">
        <v>543</v>
      </c>
      <c r="B30" s="539"/>
      <c r="C30" s="539"/>
      <c r="D30" s="539"/>
      <c r="E30" s="539"/>
      <c r="F30" s="539"/>
      <c r="G30" s="539"/>
      <c r="H30" s="539"/>
      <c r="I30" s="539"/>
      <c r="J30" s="539"/>
      <c r="K30" s="539"/>
      <c r="L30" s="539"/>
      <c r="M30" s="539"/>
      <c r="N30" s="539"/>
      <c r="O30" s="539"/>
      <c r="P30" s="539"/>
    </row>
    <row r="31" spans="1:16" ht="25.5" x14ac:dyDescent="0.25">
      <c r="A31" s="311">
        <v>17</v>
      </c>
      <c r="B31" s="311" t="s">
        <v>544</v>
      </c>
      <c r="C31" s="312" t="s">
        <v>545</v>
      </c>
      <c r="D31" s="311" t="s">
        <v>546</v>
      </c>
      <c r="E31" s="311" t="s">
        <v>547</v>
      </c>
      <c r="F31" s="284" t="s">
        <v>479</v>
      </c>
      <c r="G31" s="311" t="s">
        <v>521</v>
      </c>
      <c r="H31" s="312"/>
      <c r="I31" s="311" t="s">
        <v>548</v>
      </c>
      <c r="J31" s="311" t="s">
        <v>523</v>
      </c>
      <c r="K31" s="311">
        <v>2003</v>
      </c>
      <c r="L31" s="313"/>
      <c r="M31" s="286" t="s">
        <v>797</v>
      </c>
      <c r="N31" s="286" t="s">
        <v>798</v>
      </c>
      <c r="O31" s="284"/>
      <c r="P31" s="284"/>
    </row>
    <row r="32" spans="1:16" ht="41.25" customHeight="1" x14ac:dyDescent="0.25">
      <c r="A32" s="311">
        <v>18</v>
      </c>
      <c r="B32" s="311" t="s">
        <v>538</v>
      </c>
      <c r="C32" s="253" t="s">
        <v>539</v>
      </c>
      <c r="D32" s="311" t="s">
        <v>549</v>
      </c>
      <c r="E32" s="311" t="s">
        <v>550</v>
      </c>
      <c r="F32" s="284" t="s">
        <v>488</v>
      </c>
      <c r="G32" s="311">
        <v>6871</v>
      </c>
      <c r="H32" s="312"/>
      <c r="I32" s="311" t="s">
        <v>551</v>
      </c>
      <c r="J32" s="311">
        <v>6</v>
      </c>
      <c r="K32" s="311">
        <v>2015</v>
      </c>
      <c r="L32" s="313"/>
      <c r="M32" s="286" t="s">
        <v>799</v>
      </c>
      <c r="N32" s="286" t="s">
        <v>800</v>
      </c>
      <c r="O32" s="284"/>
      <c r="P32" s="284"/>
    </row>
    <row r="33" spans="1:16" x14ac:dyDescent="0.25">
      <c r="A33" s="545" t="s">
        <v>552</v>
      </c>
      <c r="B33" s="545"/>
      <c r="C33" s="545"/>
      <c r="D33" s="545"/>
      <c r="E33" s="545"/>
      <c r="F33" s="545"/>
      <c r="G33" s="545"/>
      <c r="H33" s="545"/>
      <c r="I33" s="545"/>
      <c r="J33" s="545"/>
      <c r="K33" s="545"/>
      <c r="L33" s="545"/>
      <c r="M33" s="545"/>
      <c r="N33" s="545"/>
      <c r="O33" s="545"/>
      <c r="P33" s="545"/>
    </row>
    <row r="34" spans="1:16" s="294" customFormat="1" ht="51" x14ac:dyDescent="0.25">
      <c r="A34" s="288">
        <v>19</v>
      </c>
      <c r="B34" s="288" t="s">
        <v>553</v>
      </c>
      <c r="C34" s="288" t="s">
        <v>554</v>
      </c>
      <c r="D34" s="317" t="s">
        <v>555</v>
      </c>
      <c r="E34" s="288" t="s">
        <v>556</v>
      </c>
      <c r="F34" s="288" t="s">
        <v>557</v>
      </c>
      <c r="G34" s="288">
        <v>6690</v>
      </c>
      <c r="H34" s="288"/>
      <c r="I34" s="288" t="s">
        <v>558</v>
      </c>
      <c r="J34" s="288">
        <v>2</v>
      </c>
      <c r="K34" s="288">
        <v>2010</v>
      </c>
      <c r="L34" s="289"/>
      <c r="M34" s="290" t="s">
        <v>801</v>
      </c>
      <c r="N34" s="290" t="s">
        <v>802</v>
      </c>
      <c r="O34" s="293"/>
      <c r="P34" s="293"/>
    </row>
    <row r="35" spans="1:16" x14ac:dyDescent="0.25">
      <c r="A35" s="541" t="s">
        <v>268</v>
      </c>
      <c r="B35" s="541"/>
      <c r="C35" s="541"/>
      <c r="D35" s="541"/>
      <c r="E35" s="541"/>
      <c r="F35" s="541"/>
      <c r="G35" s="541"/>
      <c r="H35" s="541"/>
      <c r="I35" s="541"/>
      <c r="J35" s="541"/>
      <c r="K35" s="541"/>
      <c r="L35" s="541"/>
      <c r="M35" s="541"/>
      <c r="N35" s="541"/>
      <c r="O35" s="541"/>
      <c r="P35" s="541"/>
    </row>
    <row r="36" spans="1:16" x14ac:dyDescent="0.25">
      <c r="A36" s="284"/>
      <c r="B36" s="284" t="s">
        <v>147</v>
      </c>
      <c r="C36" s="284"/>
      <c r="D36" s="284"/>
      <c r="E36" s="284"/>
      <c r="F36" s="284"/>
      <c r="G36" s="284"/>
      <c r="H36" s="284"/>
      <c r="I36" s="284"/>
      <c r="J36" s="284"/>
      <c r="K36" s="284"/>
      <c r="L36" s="285"/>
      <c r="M36" s="286"/>
      <c r="N36" s="286"/>
      <c r="O36" s="286"/>
      <c r="P36" s="286"/>
    </row>
    <row r="37" spans="1:16" x14ac:dyDescent="0.25">
      <c r="A37" s="541" t="s">
        <v>271</v>
      </c>
      <c r="B37" s="541"/>
      <c r="C37" s="541"/>
      <c r="D37" s="541"/>
      <c r="E37" s="541"/>
      <c r="F37" s="541"/>
      <c r="G37" s="541"/>
      <c r="H37" s="541"/>
      <c r="I37" s="541"/>
      <c r="J37" s="541"/>
      <c r="K37" s="541"/>
      <c r="L37" s="541"/>
      <c r="M37" s="541"/>
      <c r="N37" s="541"/>
      <c r="O37" s="541"/>
      <c r="P37" s="541"/>
    </row>
    <row r="38" spans="1:16" x14ac:dyDescent="0.25">
      <c r="A38" s="284"/>
      <c r="B38" s="284" t="s">
        <v>147</v>
      </c>
      <c r="C38" s="284"/>
      <c r="D38" s="284"/>
      <c r="E38" s="284"/>
      <c r="F38" s="284"/>
      <c r="G38" s="284"/>
      <c r="H38" s="284"/>
      <c r="I38" s="284"/>
      <c r="J38" s="284"/>
      <c r="K38" s="284"/>
      <c r="L38" s="285"/>
      <c r="M38" s="286"/>
      <c r="N38" s="286"/>
      <c r="O38" s="286"/>
      <c r="P38" s="286"/>
    </row>
    <row r="39" spans="1:16" x14ac:dyDescent="0.25">
      <c r="A39" s="545" t="s">
        <v>559</v>
      </c>
      <c r="B39" s="545"/>
      <c r="C39" s="545"/>
      <c r="D39" s="545"/>
      <c r="E39" s="545"/>
      <c r="F39" s="545"/>
      <c r="G39" s="545"/>
      <c r="H39" s="545"/>
      <c r="I39" s="545"/>
      <c r="J39" s="545"/>
      <c r="K39" s="545"/>
      <c r="L39" s="545"/>
      <c r="M39" s="545"/>
      <c r="N39" s="545"/>
      <c r="O39" s="545"/>
      <c r="P39" s="546"/>
    </row>
    <row r="40" spans="1:16" ht="25.5" x14ac:dyDescent="0.25">
      <c r="A40" s="318">
        <v>20</v>
      </c>
      <c r="B40" s="284" t="s">
        <v>560</v>
      </c>
      <c r="C40" s="284" t="s">
        <v>561</v>
      </c>
      <c r="D40" s="284" t="s">
        <v>562</v>
      </c>
      <c r="E40" s="284" t="s">
        <v>563</v>
      </c>
      <c r="F40" s="284" t="s">
        <v>564</v>
      </c>
      <c r="G40" s="284"/>
      <c r="H40" s="284">
        <v>2000</v>
      </c>
      <c r="I40" s="319"/>
      <c r="J40" s="284">
        <v>1570</v>
      </c>
      <c r="K40" s="284">
        <v>1997</v>
      </c>
      <c r="L40" s="285"/>
      <c r="M40" s="320" t="s">
        <v>803</v>
      </c>
      <c r="N40" s="320" t="s">
        <v>804</v>
      </c>
      <c r="O40" s="286"/>
      <c r="P40" s="286"/>
    </row>
    <row r="41" spans="1:16" ht="25.5" x14ac:dyDescent="0.25">
      <c r="A41" s="318">
        <v>21</v>
      </c>
      <c r="B41" s="284" t="s">
        <v>565</v>
      </c>
      <c r="C41" s="321" t="s">
        <v>566</v>
      </c>
      <c r="D41" s="284">
        <v>42335</v>
      </c>
      <c r="E41" s="284" t="s">
        <v>567</v>
      </c>
      <c r="F41" s="284" t="s">
        <v>568</v>
      </c>
      <c r="G41" s="284"/>
      <c r="H41" s="284">
        <v>5500</v>
      </c>
      <c r="I41" s="319" t="s">
        <v>569</v>
      </c>
      <c r="J41" s="284">
        <v>4000</v>
      </c>
      <c r="K41" s="284">
        <v>1987</v>
      </c>
      <c r="L41" s="285"/>
      <c r="M41" s="320" t="s">
        <v>805</v>
      </c>
      <c r="N41" s="320" t="s">
        <v>806</v>
      </c>
      <c r="O41" s="286"/>
      <c r="P41" s="286"/>
    </row>
    <row r="42" spans="1:16" ht="25.5" x14ac:dyDescent="0.25">
      <c r="A42" s="318">
        <v>22</v>
      </c>
      <c r="B42" s="284" t="s">
        <v>570</v>
      </c>
      <c r="C42" s="284" t="s">
        <v>571</v>
      </c>
      <c r="D42" s="284" t="s">
        <v>572</v>
      </c>
      <c r="E42" s="284" t="s">
        <v>573</v>
      </c>
      <c r="F42" s="284" t="s">
        <v>574</v>
      </c>
      <c r="G42" s="284">
        <v>1360</v>
      </c>
      <c r="H42" s="284">
        <v>1690</v>
      </c>
      <c r="I42" s="319" t="s">
        <v>528</v>
      </c>
      <c r="J42" s="284">
        <v>5</v>
      </c>
      <c r="K42" s="284">
        <v>2013</v>
      </c>
      <c r="L42" s="285"/>
      <c r="M42" s="320" t="s">
        <v>791</v>
      </c>
      <c r="N42" s="320" t="s">
        <v>792</v>
      </c>
      <c r="O42" s="286"/>
      <c r="P42" s="286"/>
    </row>
    <row r="43" spans="1:16" ht="25.5" x14ac:dyDescent="0.25">
      <c r="A43" s="318">
        <v>23</v>
      </c>
      <c r="B43" s="284" t="s">
        <v>575</v>
      </c>
      <c r="C43" s="284" t="s">
        <v>576</v>
      </c>
      <c r="D43" s="284">
        <v>2206</v>
      </c>
      <c r="E43" s="284" t="s">
        <v>577</v>
      </c>
      <c r="F43" s="284" t="s">
        <v>568</v>
      </c>
      <c r="G43" s="284"/>
      <c r="H43" s="284"/>
      <c r="I43" s="319"/>
      <c r="J43" s="284">
        <v>8550</v>
      </c>
      <c r="K43" s="284">
        <v>1988</v>
      </c>
      <c r="L43" s="285"/>
      <c r="M43" s="320" t="s">
        <v>807</v>
      </c>
      <c r="N43" s="320" t="s">
        <v>808</v>
      </c>
      <c r="O43" s="286"/>
      <c r="P43" s="286"/>
    </row>
    <row r="44" spans="1:16" ht="25.5" x14ac:dyDescent="0.25">
      <c r="A44" s="318">
        <v>24</v>
      </c>
      <c r="B44" s="284" t="s">
        <v>578</v>
      </c>
      <c r="C44" s="284" t="s">
        <v>579</v>
      </c>
      <c r="D44" s="284">
        <v>6123043</v>
      </c>
      <c r="E44" s="284"/>
      <c r="F44" s="284" t="s">
        <v>580</v>
      </c>
      <c r="G44" s="284">
        <v>5089</v>
      </c>
      <c r="H44" s="284"/>
      <c r="I44" s="319"/>
      <c r="J44" s="284">
        <v>1</v>
      </c>
      <c r="K44" s="284">
        <v>1983</v>
      </c>
      <c r="L44" s="285"/>
      <c r="M44" s="320" t="s">
        <v>809</v>
      </c>
      <c r="N44" s="320" t="s">
        <v>810</v>
      </c>
      <c r="O44" s="286"/>
      <c r="P44" s="286"/>
    </row>
    <row r="45" spans="1:16" ht="25.5" x14ac:dyDescent="0.25">
      <c r="A45" s="318">
        <v>25</v>
      </c>
      <c r="B45" s="284" t="s">
        <v>581</v>
      </c>
      <c r="C45" s="284" t="s">
        <v>582</v>
      </c>
      <c r="D45" s="284" t="s">
        <v>583</v>
      </c>
      <c r="E45" s="284" t="s">
        <v>584</v>
      </c>
      <c r="F45" s="284" t="s">
        <v>585</v>
      </c>
      <c r="G45" s="284"/>
      <c r="H45" s="284"/>
      <c r="I45" s="319"/>
      <c r="J45" s="284">
        <v>1475</v>
      </c>
      <c r="K45" s="284">
        <v>2013</v>
      </c>
      <c r="L45" s="285"/>
      <c r="M45" s="320" t="s">
        <v>811</v>
      </c>
      <c r="N45" s="320" t="s">
        <v>812</v>
      </c>
      <c r="O45" s="286"/>
      <c r="P45" s="286"/>
    </row>
    <row r="46" spans="1:16" ht="25.5" x14ac:dyDescent="0.25">
      <c r="A46" s="318">
        <v>26</v>
      </c>
      <c r="B46" s="284" t="s">
        <v>586</v>
      </c>
      <c r="C46" s="284" t="s">
        <v>587</v>
      </c>
      <c r="D46" s="284" t="s">
        <v>588</v>
      </c>
      <c r="E46" s="284" t="s">
        <v>589</v>
      </c>
      <c r="F46" s="284" t="s">
        <v>479</v>
      </c>
      <c r="G46" s="284">
        <v>2198</v>
      </c>
      <c r="H46" s="284">
        <v>3490</v>
      </c>
      <c r="I46" s="319" t="s">
        <v>590</v>
      </c>
      <c r="J46" s="284" t="s">
        <v>591</v>
      </c>
      <c r="K46" s="284">
        <v>2012</v>
      </c>
      <c r="L46" s="285"/>
      <c r="M46" s="320" t="s">
        <v>813</v>
      </c>
      <c r="N46" s="320" t="s">
        <v>814</v>
      </c>
      <c r="O46" s="286"/>
      <c r="P46" s="286"/>
    </row>
    <row r="47" spans="1:16" ht="25.5" x14ac:dyDescent="0.25">
      <c r="A47" s="318">
        <v>27</v>
      </c>
      <c r="B47" s="284" t="s">
        <v>592</v>
      </c>
      <c r="C47" s="284" t="s">
        <v>593</v>
      </c>
      <c r="D47" s="284" t="s">
        <v>594</v>
      </c>
      <c r="E47" s="284"/>
      <c r="F47" s="284" t="s">
        <v>595</v>
      </c>
      <c r="G47" s="284"/>
      <c r="H47" s="284"/>
      <c r="I47" s="319"/>
      <c r="J47" s="284">
        <v>1</v>
      </c>
      <c r="K47" s="284">
        <v>2012</v>
      </c>
      <c r="L47" s="285">
        <v>180500</v>
      </c>
      <c r="M47" s="320" t="s">
        <v>815</v>
      </c>
      <c r="N47" s="320" t="s">
        <v>816</v>
      </c>
      <c r="O47" s="320" t="s">
        <v>815</v>
      </c>
      <c r="P47" s="320" t="s">
        <v>816</v>
      </c>
    </row>
    <row r="48" spans="1:16" ht="25.5" x14ac:dyDescent="0.25">
      <c r="A48" s="318">
        <v>28</v>
      </c>
      <c r="B48" s="284" t="s">
        <v>596</v>
      </c>
      <c r="C48" s="284">
        <v>6245</v>
      </c>
      <c r="D48" s="284">
        <v>7018</v>
      </c>
      <c r="E48" s="284" t="s">
        <v>597</v>
      </c>
      <c r="F48" s="284" t="s">
        <v>598</v>
      </c>
      <c r="G48" s="284">
        <v>3456</v>
      </c>
      <c r="H48" s="284"/>
      <c r="I48" s="319" t="s">
        <v>599</v>
      </c>
      <c r="J48" s="284">
        <v>1</v>
      </c>
      <c r="K48" s="284">
        <v>1986</v>
      </c>
      <c r="L48" s="285"/>
      <c r="M48" s="320" t="s">
        <v>817</v>
      </c>
      <c r="N48" s="320" t="s">
        <v>818</v>
      </c>
      <c r="O48" s="286"/>
      <c r="P48" s="286"/>
    </row>
    <row r="49" spans="1:16" ht="25.5" x14ac:dyDescent="0.25">
      <c r="A49" s="318">
        <v>29</v>
      </c>
      <c r="B49" s="284" t="s">
        <v>471</v>
      </c>
      <c r="C49" s="284"/>
      <c r="D49" s="284" t="s">
        <v>600</v>
      </c>
      <c r="E49" s="284" t="s">
        <v>601</v>
      </c>
      <c r="F49" s="284" t="s">
        <v>602</v>
      </c>
      <c r="G49" s="284"/>
      <c r="H49" s="284"/>
      <c r="I49" s="319" t="s">
        <v>603</v>
      </c>
      <c r="J49" s="284">
        <v>360</v>
      </c>
      <c r="K49" s="284">
        <v>2014</v>
      </c>
      <c r="L49" s="285"/>
      <c r="M49" s="320" t="s">
        <v>819</v>
      </c>
      <c r="N49" s="320" t="s">
        <v>820</v>
      </c>
      <c r="O49" s="286"/>
      <c r="P49" s="286"/>
    </row>
    <row r="50" spans="1:16" ht="25.5" x14ac:dyDescent="0.25">
      <c r="A50" s="318">
        <v>30</v>
      </c>
      <c r="B50" s="284" t="s">
        <v>604</v>
      </c>
      <c r="C50" s="284" t="s">
        <v>605</v>
      </c>
      <c r="D50" s="284">
        <v>107378</v>
      </c>
      <c r="E50" s="284"/>
      <c r="F50" s="284" t="s">
        <v>606</v>
      </c>
      <c r="G50" s="284"/>
      <c r="H50" s="284"/>
      <c r="I50" s="319"/>
      <c r="J50" s="284">
        <v>1</v>
      </c>
      <c r="K50" s="284">
        <v>2000</v>
      </c>
      <c r="L50" s="285"/>
      <c r="M50" s="320" t="s">
        <v>821</v>
      </c>
      <c r="N50" s="320" t="s">
        <v>822</v>
      </c>
      <c r="O50" s="286"/>
      <c r="P50" s="286"/>
    </row>
    <row r="51" spans="1:16" ht="25.5" x14ac:dyDescent="0.25">
      <c r="A51" s="318">
        <v>31</v>
      </c>
      <c r="B51" s="284" t="s">
        <v>607</v>
      </c>
      <c r="C51" s="284" t="s">
        <v>608</v>
      </c>
      <c r="D51" s="284">
        <v>466</v>
      </c>
      <c r="E51" s="284"/>
      <c r="F51" s="284" t="s">
        <v>609</v>
      </c>
      <c r="G51" s="284"/>
      <c r="H51" s="284"/>
      <c r="I51" s="319"/>
      <c r="J51" s="284">
        <v>1</v>
      </c>
      <c r="K51" s="284">
        <v>1996</v>
      </c>
      <c r="L51" s="285"/>
      <c r="M51" s="320" t="s">
        <v>823</v>
      </c>
      <c r="N51" s="320" t="s">
        <v>824</v>
      </c>
      <c r="O51" s="286"/>
      <c r="P51" s="286"/>
    </row>
    <row r="52" spans="1:16" ht="25.5" x14ac:dyDescent="0.25">
      <c r="A52" s="318">
        <v>32</v>
      </c>
      <c r="B52" s="284" t="s">
        <v>610</v>
      </c>
      <c r="C52" s="284" t="s">
        <v>611</v>
      </c>
      <c r="D52" s="284" t="s">
        <v>612</v>
      </c>
      <c r="E52" s="284" t="s">
        <v>613</v>
      </c>
      <c r="F52" s="284" t="s">
        <v>479</v>
      </c>
      <c r="G52" s="284">
        <v>1560</v>
      </c>
      <c r="H52" s="284"/>
      <c r="I52" s="319" t="s">
        <v>614</v>
      </c>
      <c r="J52" s="284" t="s">
        <v>615</v>
      </c>
      <c r="K52" s="284">
        <v>2015</v>
      </c>
      <c r="L52" s="285">
        <v>25000</v>
      </c>
      <c r="M52" s="320" t="s">
        <v>825</v>
      </c>
      <c r="N52" s="320" t="s">
        <v>826</v>
      </c>
      <c r="O52" s="320" t="s">
        <v>825</v>
      </c>
      <c r="P52" s="320" t="s">
        <v>826</v>
      </c>
    </row>
    <row r="53" spans="1:16" ht="25.5" x14ac:dyDescent="0.25">
      <c r="A53" s="318">
        <v>33</v>
      </c>
      <c r="B53" s="284" t="s">
        <v>617</v>
      </c>
      <c r="C53" s="284" t="s">
        <v>618</v>
      </c>
      <c r="D53" s="284" t="s">
        <v>619</v>
      </c>
      <c r="E53" s="284" t="s">
        <v>620</v>
      </c>
      <c r="F53" s="284" t="s">
        <v>621</v>
      </c>
      <c r="G53" s="284"/>
      <c r="H53" s="284"/>
      <c r="I53" s="319"/>
      <c r="J53" s="284">
        <v>5500</v>
      </c>
      <c r="K53" s="284">
        <v>2015</v>
      </c>
      <c r="L53" s="285"/>
      <c r="M53" s="320" t="s">
        <v>827</v>
      </c>
      <c r="N53" s="320" t="s">
        <v>828</v>
      </c>
      <c r="O53" s="319"/>
      <c r="P53" s="322"/>
    </row>
    <row r="54" spans="1:16" ht="25.5" x14ac:dyDescent="0.25">
      <c r="A54" s="318">
        <v>34</v>
      </c>
      <c r="B54" s="284" t="s">
        <v>512</v>
      </c>
      <c r="C54" s="284" t="s">
        <v>622</v>
      </c>
      <c r="D54" s="284" t="s">
        <v>623</v>
      </c>
      <c r="E54" s="284"/>
      <c r="F54" s="284" t="s">
        <v>624</v>
      </c>
      <c r="G54" s="284"/>
      <c r="H54" s="284"/>
      <c r="I54" s="319"/>
      <c r="J54" s="284">
        <v>1</v>
      </c>
      <c r="K54" s="284">
        <v>2006</v>
      </c>
      <c r="L54" s="285"/>
      <c r="M54" s="320" t="s">
        <v>829</v>
      </c>
      <c r="N54" s="320" t="s">
        <v>830</v>
      </c>
      <c r="O54" s="319"/>
      <c r="P54" s="319"/>
    </row>
    <row r="55" spans="1:16" ht="25.5" x14ac:dyDescent="0.25">
      <c r="A55" s="318">
        <v>35</v>
      </c>
      <c r="B55" s="284" t="s">
        <v>625</v>
      </c>
      <c r="C55" s="284">
        <v>1404</v>
      </c>
      <c r="D55" s="284" t="s">
        <v>626</v>
      </c>
      <c r="E55" s="284"/>
      <c r="F55" s="284" t="s">
        <v>627</v>
      </c>
      <c r="G55" s="284"/>
      <c r="H55" s="284"/>
      <c r="I55" s="319"/>
      <c r="J55" s="284">
        <v>1</v>
      </c>
      <c r="K55" s="284">
        <v>2008</v>
      </c>
      <c r="L55" s="285"/>
      <c r="M55" s="320" t="s">
        <v>831</v>
      </c>
      <c r="N55" s="320" t="s">
        <v>832</v>
      </c>
      <c r="O55" s="319"/>
      <c r="P55" s="319"/>
    </row>
    <row r="56" spans="1:16" ht="38.25" x14ac:dyDescent="0.25">
      <c r="A56" s="318">
        <v>36</v>
      </c>
      <c r="B56" s="284" t="s">
        <v>628</v>
      </c>
      <c r="C56" s="284" t="s">
        <v>629</v>
      </c>
      <c r="D56" s="284">
        <v>2750</v>
      </c>
      <c r="E56" s="284" t="s">
        <v>630</v>
      </c>
      <c r="F56" s="284" t="s">
        <v>631</v>
      </c>
      <c r="G56" s="284"/>
      <c r="H56" s="284"/>
      <c r="I56" s="319" t="s">
        <v>632</v>
      </c>
      <c r="J56" s="284">
        <v>2750</v>
      </c>
      <c r="K56" s="284">
        <v>2018</v>
      </c>
      <c r="L56" s="285"/>
      <c r="M56" s="320" t="s">
        <v>833</v>
      </c>
      <c r="N56" s="320" t="s">
        <v>834</v>
      </c>
      <c r="O56" s="319"/>
      <c r="P56" s="319"/>
    </row>
    <row r="57" spans="1:16" ht="25.5" x14ac:dyDescent="0.25">
      <c r="A57" s="318">
        <v>37</v>
      </c>
      <c r="B57" s="284" t="s">
        <v>553</v>
      </c>
      <c r="C57" s="284" t="s">
        <v>633</v>
      </c>
      <c r="D57" s="284" t="s">
        <v>634</v>
      </c>
      <c r="E57" s="284" t="s">
        <v>635</v>
      </c>
      <c r="F57" s="284" t="s">
        <v>479</v>
      </c>
      <c r="G57" s="284">
        <v>6700</v>
      </c>
      <c r="H57" s="284"/>
      <c r="I57" s="319" t="s">
        <v>636</v>
      </c>
      <c r="J57" s="284" t="s">
        <v>637</v>
      </c>
      <c r="K57" s="284">
        <v>2015</v>
      </c>
      <c r="L57" s="285">
        <v>112000</v>
      </c>
      <c r="M57" s="320" t="s">
        <v>835</v>
      </c>
      <c r="N57" s="320" t="s">
        <v>836</v>
      </c>
      <c r="O57" s="320" t="s">
        <v>835</v>
      </c>
      <c r="P57" s="320" t="s">
        <v>836</v>
      </c>
    </row>
    <row r="58" spans="1:16" ht="25.5" x14ac:dyDescent="0.25">
      <c r="A58" s="318">
        <v>38</v>
      </c>
      <c r="B58" s="284" t="s">
        <v>638</v>
      </c>
      <c r="C58" s="284" t="s">
        <v>639</v>
      </c>
      <c r="D58" s="323">
        <v>101880382694</v>
      </c>
      <c r="E58" s="284"/>
      <c r="F58" s="284" t="s">
        <v>640</v>
      </c>
      <c r="G58" s="284"/>
      <c r="H58" s="284"/>
      <c r="I58" s="319"/>
      <c r="J58" s="284"/>
      <c r="K58" s="284">
        <v>2018</v>
      </c>
      <c r="L58" s="285"/>
      <c r="M58" s="324" t="s">
        <v>837</v>
      </c>
      <c r="N58" s="324" t="s">
        <v>838</v>
      </c>
      <c r="O58" s="320"/>
      <c r="P58" s="320"/>
    </row>
    <row r="59" spans="1:16" ht="25.5" x14ac:dyDescent="0.25">
      <c r="A59" s="318">
        <v>39</v>
      </c>
      <c r="B59" s="284" t="s">
        <v>641</v>
      </c>
      <c r="C59" s="284" t="s">
        <v>642</v>
      </c>
      <c r="D59" s="325">
        <v>10590238651006</v>
      </c>
      <c r="E59" s="284"/>
      <c r="F59" s="284" t="s">
        <v>643</v>
      </c>
      <c r="G59" s="284"/>
      <c r="H59" s="284"/>
      <c r="I59" s="319"/>
      <c r="J59" s="284"/>
      <c r="K59" s="284">
        <v>2011</v>
      </c>
      <c r="L59" s="285"/>
      <c r="M59" s="324" t="s">
        <v>837</v>
      </c>
      <c r="N59" s="324" t="s">
        <v>838</v>
      </c>
      <c r="O59" s="320"/>
      <c r="P59" s="320"/>
    </row>
    <row r="60" spans="1:16" ht="25.5" x14ac:dyDescent="0.25">
      <c r="A60" s="318">
        <v>40</v>
      </c>
      <c r="B60" s="284" t="s">
        <v>644</v>
      </c>
      <c r="C60" s="284" t="s">
        <v>645</v>
      </c>
      <c r="D60" s="284">
        <v>725212020</v>
      </c>
      <c r="E60" s="284" t="s">
        <v>646</v>
      </c>
      <c r="F60" s="284" t="s">
        <v>598</v>
      </c>
      <c r="G60" s="284">
        <v>6057</v>
      </c>
      <c r="H60" s="284"/>
      <c r="I60" s="319">
        <v>39797</v>
      </c>
      <c r="J60" s="284">
        <v>2</v>
      </c>
      <c r="K60" s="284">
        <v>2008</v>
      </c>
      <c r="L60" s="285"/>
      <c r="M60" s="324" t="s">
        <v>839</v>
      </c>
      <c r="N60" s="324" t="s">
        <v>840</v>
      </c>
      <c r="O60" s="320"/>
      <c r="P60" s="320"/>
    </row>
    <row r="61" spans="1:16" ht="25.5" x14ac:dyDescent="0.25">
      <c r="A61" s="318">
        <v>41</v>
      </c>
      <c r="B61" s="284" t="s">
        <v>538</v>
      </c>
      <c r="C61" s="284" t="s">
        <v>647</v>
      </c>
      <c r="D61" s="284" t="s">
        <v>648</v>
      </c>
      <c r="E61" s="284" t="s">
        <v>649</v>
      </c>
      <c r="F61" s="284" t="s">
        <v>488</v>
      </c>
      <c r="G61" s="284">
        <v>10518</v>
      </c>
      <c r="H61" s="284">
        <v>28000</v>
      </c>
      <c r="I61" s="319">
        <v>39700</v>
      </c>
      <c r="J61" s="284">
        <v>2</v>
      </c>
      <c r="K61" s="284">
        <v>2008</v>
      </c>
      <c r="L61" s="285"/>
      <c r="M61" s="324" t="s">
        <v>841</v>
      </c>
      <c r="N61" s="324" t="s">
        <v>842</v>
      </c>
      <c r="O61" s="320"/>
      <c r="P61" s="320"/>
    </row>
    <row r="62" spans="1:16" ht="25.5" x14ac:dyDescent="0.25">
      <c r="A62" s="318">
        <v>42</v>
      </c>
      <c r="B62" s="284" t="s">
        <v>517</v>
      </c>
      <c r="C62" s="284" t="s">
        <v>650</v>
      </c>
      <c r="D62" s="284" t="s">
        <v>651</v>
      </c>
      <c r="E62" s="284" t="s">
        <v>652</v>
      </c>
      <c r="F62" s="284" t="s">
        <v>479</v>
      </c>
      <c r="G62" s="284">
        <v>998</v>
      </c>
      <c r="H62" s="284">
        <v>1830</v>
      </c>
      <c r="I62" s="319">
        <v>44649</v>
      </c>
      <c r="J62" s="284">
        <v>2</v>
      </c>
      <c r="K62" s="284">
        <v>2022</v>
      </c>
      <c r="L62" s="285"/>
      <c r="M62" s="324" t="s">
        <v>813</v>
      </c>
      <c r="N62" s="324" t="s">
        <v>814</v>
      </c>
      <c r="O62" s="320"/>
      <c r="P62" s="320"/>
    </row>
    <row r="63" spans="1:16" ht="25.5" x14ac:dyDescent="0.25">
      <c r="A63" s="318">
        <v>43</v>
      </c>
      <c r="B63" s="284" t="s">
        <v>517</v>
      </c>
      <c r="C63" s="284" t="s">
        <v>497</v>
      </c>
      <c r="D63" s="284" t="s">
        <v>653</v>
      </c>
      <c r="E63" s="284" t="s">
        <v>654</v>
      </c>
      <c r="F63" s="284" t="s">
        <v>479</v>
      </c>
      <c r="G63" s="284">
        <v>2198</v>
      </c>
      <c r="H63" s="284">
        <v>3100</v>
      </c>
      <c r="I63" s="319">
        <v>42555</v>
      </c>
      <c r="J63" s="284" t="s">
        <v>655</v>
      </c>
      <c r="K63" s="284">
        <v>2016</v>
      </c>
      <c r="L63" s="285"/>
      <c r="M63" s="324" t="s">
        <v>843</v>
      </c>
      <c r="N63" s="324" t="s">
        <v>844</v>
      </c>
      <c r="O63" s="320"/>
      <c r="P63" s="320"/>
    </row>
    <row r="64" spans="1:16" x14ac:dyDescent="0.25">
      <c r="A64" s="545" t="s">
        <v>656</v>
      </c>
      <c r="B64" s="545"/>
      <c r="C64" s="545"/>
      <c r="D64" s="545"/>
      <c r="E64" s="545"/>
      <c r="F64" s="545"/>
      <c r="G64" s="545"/>
      <c r="H64" s="545"/>
      <c r="I64" s="545"/>
      <c r="J64" s="545"/>
      <c r="K64" s="545"/>
      <c r="L64" s="545"/>
      <c r="M64" s="545"/>
      <c r="N64" s="545"/>
      <c r="O64" s="545"/>
      <c r="P64" s="545"/>
    </row>
    <row r="65" spans="1:16" ht="25.5" x14ac:dyDescent="0.25">
      <c r="A65" s="284">
        <v>44</v>
      </c>
      <c r="B65" s="284" t="s">
        <v>657</v>
      </c>
      <c r="C65" s="284" t="s">
        <v>658</v>
      </c>
      <c r="D65" s="326" t="s">
        <v>659</v>
      </c>
      <c r="E65" s="284"/>
      <c r="F65" s="284" t="s">
        <v>660</v>
      </c>
      <c r="G65" s="284"/>
      <c r="H65" s="284"/>
      <c r="I65" s="284"/>
      <c r="J65" s="284">
        <v>1</v>
      </c>
      <c r="K65" s="284">
        <v>2014</v>
      </c>
      <c r="L65" s="285">
        <v>177000</v>
      </c>
      <c r="M65" s="320" t="s">
        <v>845</v>
      </c>
      <c r="N65" s="320" t="s">
        <v>846</v>
      </c>
      <c r="O65" s="320" t="s">
        <v>847</v>
      </c>
      <c r="P65" s="320" t="s">
        <v>846</v>
      </c>
    </row>
    <row r="66" spans="1:16" ht="25.5" x14ac:dyDescent="0.25">
      <c r="A66" s="332">
        <v>45</v>
      </c>
      <c r="B66" s="332" t="s">
        <v>496</v>
      </c>
      <c r="C66" s="332" t="s">
        <v>497</v>
      </c>
      <c r="D66" s="339" t="s">
        <v>677</v>
      </c>
      <c r="E66" s="332" t="s">
        <v>678</v>
      </c>
      <c r="F66" s="332" t="s">
        <v>679</v>
      </c>
      <c r="G66" s="332">
        <v>1995</v>
      </c>
      <c r="H66" s="332">
        <v>3500</v>
      </c>
      <c r="I66" s="342">
        <v>44407</v>
      </c>
      <c r="J66" s="332"/>
      <c r="K66" s="332">
        <v>2021</v>
      </c>
      <c r="L66" s="340">
        <v>88200</v>
      </c>
      <c r="M66" s="341" t="s">
        <v>848</v>
      </c>
      <c r="N66" s="341" t="s">
        <v>849</v>
      </c>
      <c r="O66" s="341" t="s">
        <v>848</v>
      </c>
      <c r="P66" s="341" t="s">
        <v>849</v>
      </c>
    </row>
    <row r="67" spans="1:16" ht="25.5" x14ac:dyDescent="0.25">
      <c r="A67" s="332">
        <v>46</v>
      </c>
      <c r="B67" s="332" t="s">
        <v>616</v>
      </c>
      <c r="C67" s="332" t="s">
        <v>680</v>
      </c>
      <c r="D67" s="339" t="s">
        <v>681</v>
      </c>
      <c r="E67" s="332"/>
      <c r="F67" s="332" t="s">
        <v>660</v>
      </c>
      <c r="G67" s="332">
        <v>4400</v>
      </c>
      <c r="H67" s="332"/>
      <c r="I67" s="332"/>
      <c r="J67" s="332">
        <v>1</v>
      </c>
      <c r="K67" s="332">
        <v>2019</v>
      </c>
      <c r="L67" s="340">
        <v>285000</v>
      </c>
      <c r="M67" s="341" t="s">
        <v>850</v>
      </c>
      <c r="N67" s="341" t="s">
        <v>851</v>
      </c>
      <c r="O67" s="341" t="s">
        <v>850</v>
      </c>
      <c r="P67" s="341" t="s">
        <v>851</v>
      </c>
    </row>
    <row r="68" spans="1:16" x14ac:dyDescent="0.25">
      <c r="A68" s="545" t="s">
        <v>661</v>
      </c>
      <c r="B68" s="545"/>
      <c r="C68" s="545"/>
      <c r="D68" s="545"/>
      <c r="E68" s="545"/>
      <c r="F68" s="545"/>
      <c r="G68" s="545"/>
      <c r="H68" s="545"/>
      <c r="I68" s="545"/>
      <c r="J68" s="545"/>
      <c r="K68" s="545"/>
      <c r="L68" s="545"/>
      <c r="M68" s="545"/>
      <c r="N68" s="545"/>
      <c r="O68" s="545"/>
      <c r="P68" s="545"/>
    </row>
    <row r="69" spans="1:16" ht="25.5" x14ac:dyDescent="0.25">
      <c r="A69" s="284">
        <v>47</v>
      </c>
      <c r="B69" s="284" t="s">
        <v>596</v>
      </c>
      <c r="C69" s="284" t="s">
        <v>662</v>
      </c>
      <c r="D69" s="326" t="s">
        <v>663</v>
      </c>
      <c r="E69" s="284" t="s">
        <v>664</v>
      </c>
      <c r="F69" s="284" t="s">
        <v>598</v>
      </c>
      <c r="G69" s="284">
        <v>4156</v>
      </c>
      <c r="H69" s="284"/>
      <c r="I69" s="284" t="s">
        <v>665</v>
      </c>
      <c r="J69" s="284">
        <v>1</v>
      </c>
      <c r="K69" s="284">
        <v>2018</v>
      </c>
      <c r="L69" s="285">
        <v>118600</v>
      </c>
      <c r="M69" s="286" t="s">
        <v>801</v>
      </c>
      <c r="N69" s="286" t="s">
        <v>802</v>
      </c>
      <c r="O69" s="286" t="s">
        <v>801</v>
      </c>
      <c r="P69" s="286" t="s">
        <v>802</v>
      </c>
    </row>
    <row r="70" spans="1:16" x14ac:dyDescent="0.25">
      <c r="A70" s="545" t="s">
        <v>666</v>
      </c>
      <c r="B70" s="545"/>
      <c r="C70" s="545"/>
      <c r="D70" s="545"/>
      <c r="E70" s="545"/>
      <c r="F70" s="545"/>
      <c r="G70" s="545"/>
      <c r="H70" s="545"/>
      <c r="I70" s="545"/>
      <c r="J70" s="545"/>
      <c r="K70" s="545"/>
      <c r="L70" s="545"/>
      <c r="M70" s="545"/>
      <c r="N70" s="545"/>
      <c r="O70" s="545"/>
      <c r="P70" s="545"/>
    </row>
    <row r="71" spans="1:16" x14ac:dyDescent="0.25">
      <c r="A71" s="284"/>
      <c r="B71" s="284" t="s">
        <v>147</v>
      </c>
      <c r="C71" s="284"/>
      <c r="D71" s="284"/>
      <c r="E71" s="284"/>
      <c r="F71" s="284"/>
      <c r="G71" s="284"/>
      <c r="H71" s="284"/>
      <c r="I71" s="284"/>
      <c r="J71" s="284"/>
      <c r="K71" s="284"/>
      <c r="L71" s="285"/>
      <c r="M71" s="320"/>
      <c r="N71" s="320"/>
      <c r="O71" s="286"/>
      <c r="P71" s="319"/>
    </row>
    <row r="72" spans="1:16" x14ac:dyDescent="0.25">
      <c r="A72" s="545" t="s">
        <v>667</v>
      </c>
      <c r="B72" s="545"/>
      <c r="C72" s="545"/>
      <c r="D72" s="545"/>
      <c r="E72" s="545"/>
      <c r="F72" s="545"/>
      <c r="G72" s="545"/>
      <c r="H72" s="545"/>
      <c r="I72" s="545"/>
      <c r="J72" s="545"/>
      <c r="K72" s="545"/>
      <c r="L72" s="545"/>
      <c r="M72" s="545"/>
      <c r="N72" s="545"/>
      <c r="O72" s="545"/>
      <c r="P72" s="545"/>
    </row>
    <row r="73" spans="1:16" ht="38.25" x14ac:dyDescent="0.25">
      <c r="A73" s="284">
        <v>48</v>
      </c>
      <c r="B73" s="284" t="s">
        <v>496</v>
      </c>
      <c r="C73" s="284" t="s">
        <v>668</v>
      </c>
      <c r="D73" s="284" t="s">
        <v>669</v>
      </c>
      <c r="E73" s="284" t="s">
        <v>670</v>
      </c>
      <c r="F73" s="284" t="s">
        <v>671</v>
      </c>
      <c r="G73" s="284">
        <v>1995</v>
      </c>
      <c r="H73" s="284"/>
      <c r="I73" s="319">
        <v>44110</v>
      </c>
      <c r="J73" s="284">
        <v>19</v>
      </c>
      <c r="K73" s="284">
        <v>2020</v>
      </c>
      <c r="L73" s="285">
        <v>140800</v>
      </c>
      <c r="M73" s="320" t="s">
        <v>852</v>
      </c>
      <c r="N73" s="320" t="s">
        <v>853</v>
      </c>
      <c r="O73" s="320" t="s">
        <v>852</v>
      </c>
      <c r="P73" s="320" t="s">
        <v>853</v>
      </c>
    </row>
  </sheetData>
  <mergeCells count="31">
    <mergeCell ref="A68:P68"/>
    <mergeCell ref="A70:P70"/>
    <mergeCell ref="A72:P72"/>
    <mergeCell ref="A30:P30"/>
    <mergeCell ref="A33:P33"/>
    <mergeCell ref="A35:P35"/>
    <mergeCell ref="A37:P37"/>
    <mergeCell ref="A39:P39"/>
    <mergeCell ref="A64:P64"/>
    <mergeCell ref="A26:P26"/>
    <mergeCell ref="J4:J6"/>
    <mergeCell ref="K4:K6"/>
    <mergeCell ref="L4:L6"/>
    <mergeCell ref="M4:N5"/>
    <mergeCell ref="O4:P5"/>
    <mergeCell ref="A7:P7"/>
    <mergeCell ref="A11:P11"/>
    <mergeCell ref="A13:P13"/>
    <mergeCell ref="A16:P16"/>
    <mergeCell ref="A19:P19"/>
    <mergeCell ref="A23:P23"/>
    <mergeCell ref="A3:P3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ageMargins left="0.7" right="0.7" top="0.75" bottom="0.75" header="0.3" footer="0.3"/>
  <pageSetup paperSize="9" scale="6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34AA-A60B-438D-935D-E642914DD228}">
  <dimension ref="B1:J67"/>
  <sheetViews>
    <sheetView topLeftCell="A53" zoomScaleNormal="100" workbookViewId="0">
      <selection activeCell="H59" sqref="H59"/>
    </sheetView>
  </sheetViews>
  <sheetFormatPr defaultColWidth="9.140625" defaultRowHeight="15" x14ac:dyDescent="0.25"/>
  <cols>
    <col min="1" max="1" width="4.85546875" style="385" customWidth="1"/>
    <col min="2" max="2" width="6.85546875" style="385" customWidth="1"/>
    <col min="3" max="3" width="17.140625" style="385" customWidth="1"/>
    <col min="4" max="5" width="19.5703125" style="385" customWidth="1"/>
    <col min="6" max="6" width="35.42578125" style="385" customWidth="1"/>
    <col min="7" max="7" width="11.85546875" style="385" customWidth="1"/>
    <col min="8" max="9" width="18.5703125" style="385" customWidth="1"/>
    <col min="10" max="10" width="54.85546875" style="385" customWidth="1"/>
    <col min="11" max="16384" width="9.140625" style="385"/>
  </cols>
  <sheetData>
    <row r="1" spans="2:10" ht="39.75" customHeight="1" x14ac:dyDescent="0.25">
      <c r="H1" s="386" t="s">
        <v>739</v>
      </c>
      <c r="I1" s="386"/>
      <c r="J1" s="386"/>
    </row>
    <row r="3" spans="2:10" ht="39.75" customHeight="1" x14ac:dyDescent="0.25">
      <c r="B3" s="547" t="s">
        <v>754</v>
      </c>
      <c r="C3" s="547"/>
      <c r="D3" s="547"/>
      <c r="E3" s="547"/>
      <c r="F3" s="547"/>
      <c r="G3" s="547"/>
      <c r="H3" s="547"/>
      <c r="I3" s="399"/>
    </row>
    <row r="4" spans="2:10" ht="39.75" customHeight="1" x14ac:dyDescent="0.25">
      <c r="B4" s="389" t="s">
        <v>743</v>
      </c>
      <c r="C4" s="389" t="s">
        <v>744</v>
      </c>
      <c r="D4" s="389" t="s">
        <v>745</v>
      </c>
      <c r="E4" s="389" t="s">
        <v>746</v>
      </c>
      <c r="F4" s="389" t="s">
        <v>747</v>
      </c>
      <c r="G4" s="389" t="s">
        <v>748</v>
      </c>
      <c r="H4" s="391" t="s">
        <v>749</v>
      </c>
      <c r="I4" s="402"/>
    </row>
    <row r="5" spans="2:10" ht="57" customHeight="1" x14ac:dyDescent="0.25">
      <c r="B5" s="387">
        <v>1</v>
      </c>
      <c r="C5" s="387" t="s">
        <v>750</v>
      </c>
      <c r="D5" s="387" t="s">
        <v>751</v>
      </c>
      <c r="E5" s="387" t="s">
        <v>765</v>
      </c>
      <c r="F5" s="387"/>
      <c r="G5" s="394">
        <v>44446</v>
      </c>
      <c r="H5" s="388">
        <v>8022</v>
      </c>
      <c r="I5" s="400"/>
    </row>
    <row r="6" spans="2:10" ht="39.75" customHeight="1" x14ac:dyDescent="0.25">
      <c r="B6" s="387">
        <v>2</v>
      </c>
      <c r="C6" s="387" t="s">
        <v>750</v>
      </c>
      <c r="D6" s="387" t="s">
        <v>751</v>
      </c>
      <c r="E6" s="387" t="s">
        <v>758</v>
      </c>
      <c r="F6" s="387" t="s">
        <v>764</v>
      </c>
      <c r="G6" s="394">
        <v>44519</v>
      </c>
      <c r="H6" s="388">
        <v>4046</v>
      </c>
      <c r="I6" s="400"/>
    </row>
    <row r="7" spans="2:10" ht="39.75" customHeight="1" x14ac:dyDescent="0.25">
      <c r="B7" s="387">
        <v>3</v>
      </c>
      <c r="C7" s="387" t="s">
        <v>750</v>
      </c>
      <c r="D7" s="387" t="s">
        <v>751</v>
      </c>
      <c r="E7" s="387" t="s">
        <v>758</v>
      </c>
      <c r="F7" s="387" t="s">
        <v>740</v>
      </c>
      <c r="G7" s="394">
        <v>44418</v>
      </c>
      <c r="H7" s="388">
        <v>29450</v>
      </c>
      <c r="I7" s="400"/>
    </row>
    <row r="8" spans="2:10" ht="39.75" customHeight="1" x14ac:dyDescent="0.25">
      <c r="B8" s="387">
        <v>4</v>
      </c>
      <c r="C8" s="387" t="s">
        <v>750</v>
      </c>
      <c r="D8" s="387" t="s">
        <v>751</v>
      </c>
      <c r="E8" s="387" t="s">
        <v>768</v>
      </c>
      <c r="F8" s="387"/>
      <c r="G8" s="394">
        <v>44259</v>
      </c>
      <c r="H8" s="388">
        <v>3873</v>
      </c>
      <c r="I8" s="400"/>
    </row>
    <row r="9" spans="2:10" ht="39.75" customHeight="1" x14ac:dyDescent="0.25">
      <c r="B9" s="387">
        <v>5</v>
      </c>
      <c r="C9" s="387" t="s">
        <v>750</v>
      </c>
      <c r="D9" s="387" t="s">
        <v>751</v>
      </c>
      <c r="E9" s="387" t="s">
        <v>768</v>
      </c>
      <c r="F9" s="387"/>
      <c r="G9" s="394">
        <v>44259</v>
      </c>
      <c r="H9" s="388">
        <v>1750</v>
      </c>
      <c r="I9" s="400"/>
    </row>
    <row r="10" spans="2:10" ht="57.75" customHeight="1" x14ac:dyDescent="0.25">
      <c r="B10" s="387">
        <v>6</v>
      </c>
      <c r="C10" s="387" t="s">
        <v>750</v>
      </c>
      <c r="D10" s="387" t="s">
        <v>751</v>
      </c>
      <c r="E10" s="387" t="s">
        <v>758</v>
      </c>
      <c r="F10" s="404" t="s">
        <v>742</v>
      </c>
      <c r="G10" s="405">
        <v>44264</v>
      </c>
      <c r="H10" s="406">
        <v>3570</v>
      </c>
      <c r="I10" s="400"/>
    </row>
    <row r="11" spans="2:10" ht="57.75" customHeight="1" x14ac:dyDescent="0.25">
      <c r="B11" s="387">
        <v>7</v>
      </c>
      <c r="C11" s="387" t="s">
        <v>750</v>
      </c>
      <c r="D11" s="387" t="s">
        <v>751</v>
      </c>
      <c r="E11" s="387" t="s">
        <v>758</v>
      </c>
      <c r="F11" s="404" t="s">
        <v>742</v>
      </c>
      <c r="G11" s="405">
        <v>44271</v>
      </c>
      <c r="H11" s="406">
        <v>972</v>
      </c>
      <c r="I11" s="400"/>
    </row>
    <row r="12" spans="2:10" ht="39.75" customHeight="1" x14ac:dyDescent="0.25">
      <c r="G12" s="389" t="s">
        <v>752</v>
      </c>
      <c r="H12" s="390">
        <f>SUM(H5:H11)</f>
        <v>51683</v>
      </c>
      <c r="I12" s="401"/>
    </row>
    <row r="13" spans="2:10" ht="39.75" customHeight="1" x14ac:dyDescent="0.25"/>
    <row r="14" spans="2:10" ht="39.75" customHeight="1" x14ac:dyDescent="0.25">
      <c r="B14" s="547" t="s">
        <v>755</v>
      </c>
      <c r="C14" s="547"/>
      <c r="D14" s="547"/>
      <c r="E14" s="547"/>
      <c r="F14" s="547"/>
      <c r="G14" s="547"/>
      <c r="H14" s="547"/>
      <c r="I14" s="399"/>
    </row>
    <row r="15" spans="2:10" ht="39.75" customHeight="1" x14ac:dyDescent="0.25">
      <c r="B15" s="392" t="s">
        <v>743</v>
      </c>
      <c r="C15" s="392" t="s">
        <v>744</v>
      </c>
      <c r="D15" s="392" t="s">
        <v>745</v>
      </c>
      <c r="E15" s="392" t="s">
        <v>746</v>
      </c>
      <c r="F15" s="392" t="s">
        <v>747</v>
      </c>
      <c r="G15" s="392" t="s">
        <v>748</v>
      </c>
      <c r="H15" s="393" t="s">
        <v>749</v>
      </c>
      <c r="I15" s="403"/>
    </row>
    <row r="16" spans="2:10" ht="39.75" customHeight="1" x14ac:dyDescent="0.25">
      <c r="B16" s="387">
        <v>1</v>
      </c>
      <c r="C16" s="387" t="s">
        <v>750</v>
      </c>
      <c r="D16" s="387" t="s">
        <v>751</v>
      </c>
      <c r="E16" s="387" t="s">
        <v>757</v>
      </c>
      <c r="F16" s="387" t="s">
        <v>753</v>
      </c>
      <c r="G16" s="394">
        <v>44793</v>
      </c>
      <c r="H16" s="388">
        <v>560</v>
      </c>
      <c r="I16" s="400"/>
    </row>
    <row r="17" spans="2:9" ht="39.75" customHeight="1" x14ac:dyDescent="0.25">
      <c r="B17" s="387">
        <v>2</v>
      </c>
      <c r="C17" s="387" t="s">
        <v>750</v>
      </c>
      <c r="D17" s="387" t="s">
        <v>751</v>
      </c>
      <c r="E17" s="387" t="s">
        <v>758</v>
      </c>
      <c r="F17" s="387" t="s">
        <v>742</v>
      </c>
      <c r="G17" s="394">
        <v>44779</v>
      </c>
      <c r="H17" s="388">
        <v>2036.86</v>
      </c>
      <c r="I17" s="400"/>
    </row>
    <row r="18" spans="2:9" ht="39.75" customHeight="1" x14ac:dyDescent="0.25">
      <c r="B18" s="387">
        <v>3</v>
      </c>
      <c r="C18" s="387" t="s">
        <v>750</v>
      </c>
      <c r="D18" s="387" t="s">
        <v>751</v>
      </c>
      <c r="E18" s="387" t="s">
        <v>758</v>
      </c>
      <c r="F18" s="387" t="s">
        <v>741</v>
      </c>
      <c r="G18" s="394">
        <v>44881</v>
      </c>
      <c r="H18" s="388">
        <v>17459</v>
      </c>
      <c r="I18" s="400"/>
    </row>
    <row r="19" spans="2:9" ht="39.75" customHeight="1" x14ac:dyDescent="0.25">
      <c r="B19" s="387">
        <v>4</v>
      </c>
      <c r="C19" s="387" t="s">
        <v>750</v>
      </c>
      <c r="D19" s="387" t="s">
        <v>751</v>
      </c>
      <c r="E19" s="387" t="s">
        <v>757</v>
      </c>
      <c r="F19" s="387" t="s">
        <v>753</v>
      </c>
      <c r="G19" s="394">
        <v>44870</v>
      </c>
      <c r="H19" s="388">
        <v>428.23</v>
      </c>
      <c r="I19" s="400"/>
    </row>
    <row r="20" spans="2:9" ht="39.75" customHeight="1" x14ac:dyDescent="0.25">
      <c r="B20" s="387">
        <v>5</v>
      </c>
      <c r="C20" s="387" t="s">
        <v>750</v>
      </c>
      <c r="D20" s="387" t="s">
        <v>751</v>
      </c>
      <c r="E20" s="387" t="s">
        <v>758</v>
      </c>
      <c r="F20" s="387" t="s">
        <v>762</v>
      </c>
      <c r="G20" s="394">
        <v>44823</v>
      </c>
      <c r="H20" s="388">
        <v>762.98</v>
      </c>
      <c r="I20" s="400"/>
    </row>
    <row r="21" spans="2:9" ht="39.75" customHeight="1" x14ac:dyDescent="0.25">
      <c r="B21" s="387">
        <v>6</v>
      </c>
      <c r="C21" s="387" t="s">
        <v>750</v>
      </c>
      <c r="D21" s="387" t="s">
        <v>751</v>
      </c>
      <c r="E21" s="387" t="s">
        <v>758</v>
      </c>
      <c r="F21" s="387" t="s">
        <v>762</v>
      </c>
      <c r="G21" s="394">
        <v>44906</v>
      </c>
      <c r="H21" s="388">
        <v>4255.8</v>
      </c>
      <c r="I21" s="400"/>
    </row>
    <row r="22" spans="2:9" ht="39.75" customHeight="1" x14ac:dyDescent="0.25">
      <c r="B22" s="387">
        <v>7</v>
      </c>
      <c r="C22" s="387" t="s">
        <v>750</v>
      </c>
      <c r="D22" s="387" t="s">
        <v>751</v>
      </c>
      <c r="E22" s="387" t="s">
        <v>757</v>
      </c>
      <c r="F22" s="387" t="s">
        <v>753</v>
      </c>
      <c r="G22" s="394">
        <v>44828</v>
      </c>
      <c r="H22" s="388">
        <v>570</v>
      </c>
      <c r="I22" s="400"/>
    </row>
    <row r="23" spans="2:9" ht="39.75" customHeight="1" x14ac:dyDescent="0.25">
      <c r="B23" s="387">
        <v>8</v>
      </c>
      <c r="C23" s="387" t="s">
        <v>750</v>
      </c>
      <c r="D23" s="387" t="s">
        <v>751</v>
      </c>
      <c r="E23" s="387" t="s">
        <v>758</v>
      </c>
      <c r="F23" s="387" t="s">
        <v>759</v>
      </c>
      <c r="G23" s="394">
        <v>44609</v>
      </c>
      <c r="H23" s="388">
        <v>1540</v>
      </c>
      <c r="I23" s="400"/>
    </row>
    <row r="24" spans="2:9" ht="39.75" customHeight="1" x14ac:dyDescent="0.25">
      <c r="B24" s="387">
        <v>9</v>
      </c>
      <c r="C24" s="387" t="s">
        <v>750</v>
      </c>
      <c r="D24" s="387" t="s">
        <v>751</v>
      </c>
      <c r="E24" s="387" t="s">
        <v>758</v>
      </c>
      <c r="F24" s="387" t="s">
        <v>740</v>
      </c>
      <c r="G24" s="397">
        <v>44752</v>
      </c>
      <c r="H24" s="398">
        <v>16988.990000000002</v>
      </c>
      <c r="I24" s="400"/>
    </row>
    <row r="25" spans="2:9" ht="39.75" customHeight="1" x14ac:dyDescent="0.25">
      <c r="B25" s="387">
        <v>10</v>
      </c>
      <c r="C25" s="387" t="s">
        <v>750</v>
      </c>
      <c r="D25" s="387" t="s">
        <v>751</v>
      </c>
      <c r="E25" s="387" t="s">
        <v>758</v>
      </c>
      <c r="F25" s="387" t="s">
        <v>759</v>
      </c>
      <c r="G25" s="397">
        <v>44611</v>
      </c>
      <c r="H25" s="398">
        <v>5746.15</v>
      </c>
      <c r="I25" s="400"/>
    </row>
    <row r="26" spans="2:9" ht="39.75" customHeight="1" x14ac:dyDescent="0.25">
      <c r="B26" s="387">
        <v>11</v>
      </c>
      <c r="C26" s="387" t="s">
        <v>750</v>
      </c>
      <c r="D26" s="387" t="s">
        <v>751</v>
      </c>
      <c r="E26" s="387" t="s">
        <v>758</v>
      </c>
      <c r="F26" s="387" t="s">
        <v>763</v>
      </c>
      <c r="G26" s="397">
        <v>44613</v>
      </c>
      <c r="H26" s="398">
        <v>42845</v>
      </c>
      <c r="I26" s="400"/>
    </row>
    <row r="27" spans="2:9" ht="39.75" customHeight="1" x14ac:dyDescent="0.25">
      <c r="B27" s="387">
        <v>12</v>
      </c>
      <c r="C27" s="387" t="s">
        <v>750</v>
      </c>
      <c r="D27" s="387" t="s">
        <v>751</v>
      </c>
      <c r="E27" s="387" t="s">
        <v>757</v>
      </c>
      <c r="F27" s="387" t="s">
        <v>753</v>
      </c>
      <c r="G27" s="397">
        <v>44646</v>
      </c>
      <c r="H27" s="398">
        <v>700</v>
      </c>
      <c r="I27" s="400"/>
    </row>
    <row r="28" spans="2:9" ht="39.75" customHeight="1" x14ac:dyDescent="0.25">
      <c r="B28" s="387">
        <v>13</v>
      </c>
      <c r="C28" s="387" t="s">
        <v>750</v>
      </c>
      <c r="D28" s="387" t="s">
        <v>751</v>
      </c>
      <c r="E28" s="387" t="s">
        <v>758</v>
      </c>
      <c r="F28" s="387" t="s">
        <v>766</v>
      </c>
      <c r="G28" s="397">
        <v>44591</v>
      </c>
      <c r="H28" s="398">
        <v>1000</v>
      </c>
      <c r="I28" s="400"/>
    </row>
    <row r="29" spans="2:9" ht="39.75" customHeight="1" x14ac:dyDescent="0.25">
      <c r="B29" s="387">
        <v>14</v>
      </c>
      <c r="C29" s="387" t="s">
        <v>750</v>
      </c>
      <c r="D29" s="387" t="s">
        <v>751</v>
      </c>
      <c r="E29" s="387" t="s">
        <v>758</v>
      </c>
      <c r="F29" s="387" t="s">
        <v>767</v>
      </c>
      <c r="G29" s="397">
        <v>44743</v>
      </c>
      <c r="H29" s="398">
        <v>15990</v>
      </c>
      <c r="I29" s="400"/>
    </row>
    <row r="30" spans="2:9" ht="39.75" customHeight="1" x14ac:dyDescent="0.25">
      <c r="B30" s="387">
        <v>15</v>
      </c>
      <c r="C30" s="387" t="s">
        <v>750</v>
      </c>
      <c r="D30" s="387" t="s">
        <v>751</v>
      </c>
      <c r="E30" s="387" t="s">
        <v>768</v>
      </c>
      <c r="F30" s="387"/>
      <c r="G30" s="397">
        <v>44884</v>
      </c>
      <c r="H30" s="398">
        <v>3000</v>
      </c>
      <c r="I30" s="400"/>
    </row>
    <row r="31" spans="2:9" ht="39.75" customHeight="1" x14ac:dyDescent="0.25">
      <c r="G31" s="389" t="s">
        <v>752</v>
      </c>
      <c r="H31" s="390">
        <f>SUM(H16:H30)</f>
        <v>113883.01000000001</v>
      </c>
      <c r="I31" s="401"/>
    </row>
    <row r="32" spans="2:9" ht="39.75" customHeight="1" x14ac:dyDescent="0.25"/>
    <row r="33" spans="2:9" ht="39.75" customHeight="1" x14ac:dyDescent="0.25">
      <c r="B33" s="547" t="s">
        <v>756</v>
      </c>
      <c r="C33" s="547"/>
      <c r="D33" s="547"/>
      <c r="E33" s="547"/>
      <c r="F33" s="547"/>
      <c r="G33" s="547"/>
      <c r="H33" s="547"/>
      <c r="I33" s="399"/>
    </row>
    <row r="34" spans="2:9" ht="39.75" customHeight="1" x14ac:dyDescent="0.25">
      <c r="B34" s="392" t="s">
        <v>743</v>
      </c>
      <c r="C34" s="392" t="s">
        <v>744</v>
      </c>
      <c r="D34" s="392" t="s">
        <v>745</v>
      </c>
      <c r="E34" s="392" t="s">
        <v>746</v>
      </c>
      <c r="F34" s="392" t="s">
        <v>747</v>
      </c>
      <c r="G34" s="392" t="s">
        <v>748</v>
      </c>
      <c r="H34" s="393" t="s">
        <v>749</v>
      </c>
      <c r="I34" s="403"/>
    </row>
    <row r="35" spans="2:9" ht="39.75" customHeight="1" x14ac:dyDescent="0.25">
      <c r="B35" s="387">
        <v>1</v>
      </c>
      <c r="C35" s="387" t="s">
        <v>750</v>
      </c>
      <c r="D35" s="387" t="s">
        <v>751</v>
      </c>
      <c r="E35" s="387" t="s">
        <v>758</v>
      </c>
      <c r="F35" s="387" t="s">
        <v>759</v>
      </c>
      <c r="G35" s="394">
        <v>45260</v>
      </c>
      <c r="H35" s="388">
        <v>2412.36</v>
      </c>
      <c r="I35" s="400"/>
    </row>
    <row r="36" spans="2:9" ht="39.75" customHeight="1" x14ac:dyDescent="0.25">
      <c r="B36" s="387">
        <v>2</v>
      </c>
      <c r="C36" s="387" t="s">
        <v>750</v>
      </c>
      <c r="D36" s="387" t="s">
        <v>751</v>
      </c>
      <c r="E36" s="387" t="s">
        <v>758</v>
      </c>
      <c r="F36" s="387" t="s">
        <v>740</v>
      </c>
      <c r="G36" s="394">
        <v>45282</v>
      </c>
      <c r="H36" s="388">
        <v>5932</v>
      </c>
      <c r="I36" s="400"/>
    </row>
    <row r="37" spans="2:9" ht="39.75" customHeight="1" x14ac:dyDescent="0.25">
      <c r="B37" s="387">
        <v>3</v>
      </c>
      <c r="C37" s="387" t="s">
        <v>750</v>
      </c>
      <c r="D37" s="387" t="s">
        <v>751</v>
      </c>
      <c r="E37" s="387" t="s">
        <v>758</v>
      </c>
      <c r="F37" s="387" t="s">
        <v>742</v>
      </c>
      <c r="G37" s="394">
        <v>45258</v>
      </c>
      <c r="H37" s="388">
        <v>1687.02</v>
      </c>
      <c r="I37" s="400"/>
    </row>
    <row r="38" spans="2:9" ht="39.75" customHeight="1" x14ac:dyDescent="0.25">
      <c r="B38" s="387">
        <v>4</v>
      </c>
      <c r="C38" s="387" t="s">
        <v>750</v>
      </c>
      <c r="D38" s="387" t="s">
        <v>751</v>
      </c>
      <c r="E38" s="387" t="s">
        <v>758</v>
      </c>
      <c r="F38" s="387" t="s">
        <v>759</v>
      </c>
      <c r="G38" s="394">
        <v>45259</v>
      </c>
      <c r="H38" s="388">
        <v>707.18</v>
      </c>
      <c r="I38" s="400"/>
    </row>
    <row r="39" spans="2:9" ht="39.75" customHeight="1" x14ac:dyDescent="0.25">
      <c r="B39" s="387">
        <v>5</v>
      </c>
      <c r="C39" s="387" t="s">
        <v>750</v>
      </c>
      <c r="D39" s="387" t="s">
        <v>751</v>
      </c>
      <c r="E39" s="387" t="s">
        <v>758</v>
      </c>
      <c r="F39" s="387" t="s">
        <v>742</v>
      </c>
      <c r="G39" s="394">
        <v>45283</v>
      </c>
      <c r="H39" s="388">
        <v>830</v>
      </c>
      <c r="I39" s="400"/>
    </row>
    <row r="40" spans="2:9" ht="39.75" customHeight="1" x14ac:dyDescent="0.25">
      <c r="B40" s="387">
        <v>6</v>
      </c>
      <c r="C40" s="387" t="s">
        <v>750</v>
      </c>
      <c r="D40" s="387" t="s">
        <v>751</v>
      </c>
      <c r="E40" s="387" t="s">
        <v>758</v>
      </c>
      <c r="F40" s="387" t="s">
        <v>742</v>
      </c>
      <c r="G40" s="397">
        <v>44939</v>
      </c>
      <c r="H40" s="398">
        <v>56681.67</v>
      </c>
      <c r="I40" s="400"/>
    </row>
    <row r="41" spans="2:9" ht="39.75" customHeight="1" x14ac:dyDescent="0.25">
      <c r="B41" s="387">
        <v>7</v>
      </c>
      <c r="C41" s="387" t="s">
        <v>750</v>
      </c>
      <c r="D41" s="387" t="s">
        <v>751</v>
      </c>
      <c r="E41" s="387" t="s">
        <v>758</v>
      </c>
      <c r="F41" s="387" t="s">
        <v>759</v>
      </c>
      <c r="G41" s="397">
        <v>44975</v>
      </c>
      <c r="H41" s="398">
        <v>7501</v>
      </c>
      <c r="I41" s="400"/>
    </row>
    <row r="42" spans="2:9" ht="39.75" customHeight="1" x14ac:dyDescent="0.25">
      <c r="B42" s="387">
        <v>8</v>
      </c>
      <c r="C42" s="387" t="s">
        <v>750</v>
      </c>
      <c r="D42" s="387" t="s">
        <v>751</v>
      </c>
      <c r="E42" s="387" t="s">
        <v>758</v>
      </c>
      <c r="F42" s="387" t="s">
        <v>742</v>
      </c>
      <c r="G42" s="397">
        <v>45101</v>
      </c>
      <c r="H42" s="398">
        <v>4458</v>
      </c>
      <c r="I42" s="400"/>
    </row>
    <row r="43" spans="2:9" ht="39.75" customHeight="1" x14ac:dyDescent="0.25">
      <c r="B43" s="387">
        <v>9</v>
      </c>
      <c r="C43" s="387" t="s">
        <v>750</v>
      </c>
      <c r="D43" s="387" t="s">
        <v>751</v>
      </c>
      <c r="E43" s="387" t="s">
        <v>758</v>
      </c>
      <c r="F43" s="387" t="s">
        <v>762</v>
      </c>
      <c r="G43" s="394">
        <v>45012</v>
      </c>
      <c r="H43" s="398">
        <v>1000</v>
      </c>
      <c r="I43" s="400"/>
    </row>
    <row r="44" spans="2:9" ht="39.75" customHeight="1" x14ac:dyDescent="0.25">
      <c r="B44" s="387">
        <v>10</v>
      </c>
      <c r="C44" s="387" t="s">
        <v>750</v>
      </c>
      <c r="D44" s="387" t="s">
        <v>751</v>
      </c>
      <c r="E44" s="387" t="s">
        <v>758</v>
      </c>
      <c r="F44" s="387" t="s">
        <v>759</v>
      </c>
      <c r="G44" s="397">
        <v>44978</v>
      </c>
      <c r="H44" s="398">
        <v>1242.3</v>
      </c>
      <c r="I44" s="400"/>
    </row>
    <row r="45" spans="2:9" ht="39.75" customHeight="1" x14ac:dyDescent="0.25">
      <c r="B45" s="387">
        <v>11</v>
      </c>
      <c r="C45" s="387" t="s">
        <v>750</v>
      </c>
      <c r="D45" s="387" t="s">
        <v>751</v>
      </c>
      <c r="E45" s="387" t="s">
        <v>758</v>
      </c>
      <c r="F45" s="387" t="s">
        <v>763</v>
      </c>
      <c r="G45" s="397">
        <v>45092</v>
      </c>
      <c r="H45" s="398">
        <v>2496</v>
      </c>
      <c r="I45" s="400"/>
    </row>
    <row r="46" spans="2:9" ht="39.75" customHeight="1" x14ac:dyDescent="0.25">
      <c r="B46" s="387">
        <v>12</v>
      </c>
      <c r="C46" s="387" t="s">
        <v>750</v>
      </c>
      <c r="D46" s="387" t="s">
        <v>751</v>
      </c>
      <c r="E46" s="387" t="s">
        <v>758</v>
      </c>
      <c r="F46" s="387" t="s">
        <v>764</v>
      </c>
      <c r="G46" s="397">
        <v>44993</v>
      </c>
      <c r="H46" s="398">
        <v>300</v>
      </c>
      <c r="I46" s="400"/>
    </row>
    <row r="47" spans="2:9" ht="39.75" customHeight="1" x14ac:dyDescent="0.25">
      <c r="B47" s="387">
        <v>13</v>
      </c>
      <c r="C47" s="387" t="s">
        <v>750</v>
      </c>
      <c r="D47" s="387" t="s">
        <v>751</v>
      </c>
      <c r="E47" s="387" t="s">
        <v>758</v>
      </c>
      <c r="F47" s="387" t="s">
        <v>741</v>
      </c>
      <c r="G47" s="397">
        <v>45044</v>
      </c>
      <c r="H47" s="398">
        <v>2000</v>
      </c>
      <c r="I47" s="400"/>
    </row>
    <row r="48" spans="2:9" ht="39.75" customHeight="1" x14ac:dyDescent="0.25">
      <c r="B48" s="387">
        <v>14</v>
      </c>
      <c r="C48" s="387" t="s">
        <v>750</v>
      </c>
      <c r="D48" s="387" t="s">
        <v>751</v>
      </c>
      <c r="E48" s="387" t="s">
        <v>758</v>
      </c>
      <c r="F48" s="387" t="s">
        <v>764</v>
      </c>
      <c r="G48" s="397">
        <v>44928</v>
      </c>
      <c r="H48" s="398">
        <v>3572.97</v>
      </c>
      <c r="I48" s="400"/>
    </row>
    <row r="49" spans="2:9" ht="39.75" customHeight="1" x14ac:dyDescent="0.25">
      <c r="B49" s="387">
        <v>15</v>
      </c>
      <c r="C49" s="387" t="s">
        <v>750</v>
      </c>
      <c r="D49" s="387" t="s">
        <v>751</v>
      </c>
      <c r="E49" s="387" t="s">
        <v>768</v>
      </c>
      <c r="F49" s="387"/>
      <c r="G49" s="397">
        <v>44950</v>
      </c>
      <c r="H49" s="398">
        <v>9114</v>
      </c>
      <c r="I49" s="400"/>
    </row>
    <row r="50" spans="2:9" ht="39.75" customHeight="1" x14ac:dyDescent="0.25">
      <c r="G50" s="395" t="s">
        <v>752</v>
      </c>
      <c r="H50" s="396">
        <f>SUM(H35:H49)</f>
        <v>99934.5</v>
      </c>
      <c r="I50" s="401"/>
    </row>
    <row r="54" spans="2:9" ht="39.75" customHeight="1" x14ac:dyDescent="0.25">
      <c r="B54" s="547" t="s">
        <v>760</v>
      </c>
      <c r="C54" s="547"/>
      <c r="D54" s="547"/>
      <c r="E54" s="547"/>
      <c r="F54" s="547"/>
      <c r="G54" s="547"/>
      <c r="H54" s="547"/>
      <c r="I54" s="399"/>
    </row>
    <row r="55" spans="2:9" ht="39.75" customHeight="1" x14ac:dyDescent="0.25">
      <c r="B55" s="392" t="s">
        <v>743</v>
      </c>
      <c r="C55" s="392" t="s">
        <v>744</v>
      </c>
      <c r="D55" s="392" t="s">
        <v>745</v>
      </c>
      <c r="E55" s="392" t="s">
        <v>746</v>
      </c>
      <c r="F55" s="392" t="s">
        <v>747</v>
      </c>
      <c r="G55" s="392" t="s">
        <v>748</v>
      </c>
      <c r="H55" s="393" t="s">
        <v>749</v>
      </c>
      <c r="I55" s="393" t="s">
        <v>761</v>
      </c>
    </row>
    <row r="56" spans="2:9" ht="39.75" customHeight="1" x14ac:dyDescent="0.25">
      <c r="B56" s="387">
        <v>1</v>
      </c>
      <c r="C56" s="387" t="s">
        <v>750</v>
      </c>
      <c r="D56" s="387" t="s">
        <v>751</v>
      </c>
      <c r="E56" s="387" t="s">
        <v>758</v>
      </c>
      <c r="F56" s="387" t="s">
        <v>740</v>
      </c>
      <c r="G56" s="394">
        <v>45352</v>
      </c>
      <c r="H56" s="388">
        <v>14382</v>
      </c>
      <c r="I56" s="388"/>
    </row>
    <row r="57" spans="2:9" ht="39.75" customHeight="1" x14ac:dyDescent="0.25">
      <c r="B57" s="387">
        <v>2</v>
      </c>
      <c r="C57" s="387" t="s">
        <v>750</v>
      </c>
      <c r="D57" s="387" t="s">
        <v>751</v>
      </c>
      <c r="E57" s="387" t="s">
        <v>757</v>
      </c>
      <c r="F57" s="387"/>
      <c r="G57" s="394">
        <v>45330</v>
      </c>
      <c r="H57" s="388"/>
      <c r="I57" s="388">
        <v>600</v>
      </c>
    </row>
    <row r="58" spans="2:9" ht="39.75" customHeight="1" x14ac:dyDescent="0.25">
      <c r="G58" s="395" t="s">
        <v>752</v>
      </c>
      <c r="H58" s="396">
        <f>SUM(H56:H57)</f>
        <v>14382</v>
      </c>
      <c r="I58" s="396">
        <f>SUM(I56:I57)</f>
        <v>600</v>
      </c>
    </row>
    <row r="59" spans="2:9" ht="39.75" customHeight="1" x14ac:dyDescent="0.25"/>
    <row r="60" spans="2:9" ht="39.75" customHeight="1" x14ac:dyDescent="0.25">
      <c r="F60" s="385" t="s">
        <v>79</v>
      </c>
      <c r="H60" s="407">
        <f>H12+H31+H50+H58</f>
        <v>279882.51</v>
      </c>
      <c r="I60" s="407">
        <f>I12+I31+I50+I58</f>
        <v>600</v>
      </c>
    </row>
    <row r="61" spans="2:9" ht="39.75" customHeight="1" x14ac:dyDescent="0.25"/>
    <row r="62" spans="2:9" ht="39.75" customHeight="1" x14ac:dyDescent="0.25"/>
    <row r="63" spans="2:9" ht="39.75" customHeight="1" x14ac:dyDescent="0.25"/>
    <row r="64" spans="2:9" ht="39.75" customHeight="1" x14ac:dyDescent="0.25"/>
    <row r="65" ht="39.75" customHeight="1" x14ac:dyDescent="0.25"/>
    <row r="66" ht="39.75" customHeight="1" x14ac:dyDescent="0.25"/>
    <row r="67" ht="39.75" customHeight="1" x14ac:dyDescent="0.25"/>
  </sheetData>
  <mergeCells count="4">
    <mergeCell ref="B54:H54"/>
    <mergeCell ref="B3:H3"/>
    <mergeCell ref="B14:H14"/>
    <mergeCell ref="B33:H33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tab. nr 1 - budynki</vt:lpstr>
      <vt:lpstr>tab. nr 2 - środki trwałe</vt:lpstr>
      <vt:lpstr>tab. nr 3 - elektronika</vt:lpstr>
      <vt:lpstr>tab. nr 4 - pojazdy</vt:lpstr>
      <vt:lpstr>tab. nr 5 - szkodowość</vt:lpstr>
      <vt:lpstr>'tab. nr 1 - budynki'!Obszar_wydruku</vt:lpstr>
      <vt:lpstr>'tab. nr 2 - środki trwałe'!Obszar_wydruku</vt:lpstr>
      <vt:lpstr>'tab. nr 3 - elektronika'!Obszar_wydruku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Praca</dc:creator>
  <cp:lastModifiedBy>4</cp:lastModifiedBy>
  <cp:lastPrinted>2024-06-13T10:58:53Z</cp:lastPrinted>
  <dcterms:created xsi:type="dcterms:W3CDTF">2015-06-25T07:45:48Z</dcterms:created>
  <dcterms:modified xsi:type="dcterms:W3CDTF">2024-06-20T10:01:02Z</dcterms:modified>
</cp:coreProperties>
</file>