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015" activeTab="0"/>
  </bookViews>
  <sheets>
    <sheet name="Arkusz1" sheetId="1" r:id="rId1"/>
  </sheets>
  <definedNames>
    <definedName name="_xlnm.Print_Area" localSheetId="0">'Arkusz1'!$B$1:$U$64</definedName>
  </definedNames>
  <calcPr fullCalcOnLoad="1"/>
</workbook>
</file>

<file path=xl/sharedStrings.xml><?xml version="1.0" encoding="utf-8"?>
<sst xmlns="http://schemas.openxmlformats.org/spreadsheetml/2006/main" count="117" uniqueCount="115">
  <si>
    <t>Proszkowa ABC 2 kg</t>
  </si>
  <si>
    <t>Proszkowa ABC 4 kg</t>
  </si>
  <si>
    <t>Proszkowa ABC 6 kg</t>
  </si>
  <si>
    <t>Proszkowa ABC 12 kg</t>
  </si>
  <si>
    <t>Śniegowa 5 kg</t>
  </si>
  <si>
    <t>CUG 1 kg</t>
  </si>
  <si>
    <t>UGS 2 kg</t>
  </si>
  <si>
    <t>Hydranty wew. Ø 25</t>
  </si>
  <si>
    <t>Hydranty wew. Ø 52</t>
  </si>
  <si>
    <t>Ekonomiczny</t>
  </si>
  <si>
    <t>Wydz.F-H</t>
  </si>
  <si>
    <t>WNS</t>
  </si>
  <si>
    <t>Zarządzanie</t>
  </si>
  <si>
    <t>CDK</t>
  </si>
  <si>
    <t>Bielańska</t>
  </si>
  <si>
    <t>Biblioteka Gł.</t>
  </si>
  <si>
    <t>Magazyn Bibl.</t>
  </si>
  <si>
    <t>HOTEL ASYSTENCKI Nr 1 ul. Polanki 63, 80-306 Gdańsk</t>
  </si>
  <si>
    <t>HOTEL ASYSTENCKI Nr 2 ul. Hallera 241, 80-502 Gdańsk</t>
  </si>
  <si>
    <t>HA-1</t>
  </si>
  <si>
    <t>HA-2</t>
  </si>
  <si>
    <t>Wydz. Biologii</t>
  </si>
  <si>
    <t>Wydz.Chemii</t>
  </si>
  <si>
    <t>Proszkowa ABC 1 kg</t>
  </si>
  <si>
    <t>Pałac</t>
  </si>
  <si>
    <t>Samochody</t>
  </si>
  <si>
    <t>Stacje</t>
  </si>
  <si>
    <t>B. Administracyjny</t>
  </si>
  <si>
    <t>B. Adm. Centralnej</t>
  </si>
  <si>
    <t>Trzynastka</t>
  </si>
  <si>
    <t>Wydz. F. Neofilologia</t>
  </si>
  <si>
    <t>Stacja Biologiczna</t>
  </si>
  <si>
    <t>Oficyna</t>
  </si>
  <si>
    <t>Stacja Limnologiczna</t>
  </si>
  <si>
    <t>Stacja Morska</t>
  </si>
  <si>
    <t>Baza Socjalna</t>
  </si>
  <si>
    <t>Fokarium</t>
  </si>
  <si>
    <t>Dom morświna</t>
  </si>
  <si>
    <t xml:space="preserve">Instytut Biotechnologii </t>
  </si>
  <si>
    <t>Centrum Herdera</t>
  </si>
  <si>
    <r>
      <t xml:space="preserve">Hydranty zew. </t>
    </r>
    <r>
      <rPr>
        <sz val="9"/>
        <rFont val="Calibri"/>
        <family val="2"/>
      </rPr>
      <t>Ø</t>
    </r>
    <r>
      <rPr>
        <sz val="9"/>
        <rFont val="Arial"/>
        <family val="2"/>
      </rPr>
      <t xml:space="preserve"> 80</t>
    </r>
  </si>
  <si>
    <r>
      <t xml:space="preserve">Wąż płasko składany </t>
    </r>
    <r>
      <rPr>
        <sz val="9"/>
        <rFont val="Calibri"/>
        <family val="2"/>
      </rPr>
      <t>Ø</t>
    </r>
    <r>
      <rPr>
        <sz val="9"/>
        <rFont val="Arial"/>
        <family val="2"/>
      </rPr>
      <t xml:space="preserve"> 25</t>
    </r>
  </si>
  <si>
    <r>
      <t xml:space="preserve">Wąż płasko składany </t>
    </r>
    <r>
      <rPr>
        <sz val="9"/>
        <rFont val="Calibri"/>
        <family val="2"/>
      </rPr>
      <t>Ø</t>
    </r>
    <r>
      <rPr>
        <sz val="9"/>
        <rFont val="Arial"/>
        <family val="2"/>
      </rPr>
      <t xml:space="preserve"> 52</t>
    </r>
  </si>
  <si>
    <t xml:space="preserve"> </t>
  </si>
  <si>
    <t>Biblioteka Ekonomiczna.</t>
  </si>
  <si>
    <t>Hydranty wew. Ø 33</t>
  </si>
  <si>
    <t>Hala Semin. - Konf.</t>
  </si>
  <si>
    <r>
      <t xml:space="preserve">Wąż półsztywny  </t>
    </r>
    <r>
      <rPr>
        <sz val="9"/>
        <rFont val="Calibri"/>
        <family val="2"/>
      </rPr>
      <t>Ø 25</t>
    </r>
  </si>
  <si>
    <r>
      <t xml:space="preserve">Wąż półsztywny  </t>
    </r>
    <r>
      <rPr>
        <sz val="9"/>
        <rFont val="Calibri"/>
        <family val="2"/>
      </rPr>
      <t xml:space="preserve">Ø </t>
    </r>
    <r>
      <rPr>
        <sz val="9"/>
        <rFont val="Arial"/>
        <family val="2"/>
      </rPr>
      <t>33</t>
    </r>
  </si>
  <si>
    <t>Biotechnologia (stary)</t>
  </si>
  <si>
    <t>Biotechnologia (nowy)</t>
  </si>
  <si>
    <t>razem brutto za 3 lata umowy.</t>
  </si>
  <si>
    <t>razem brutto za 2 lata umowy.</t>
  </si>
  <si>
    <t>Ilość razem:</t>
  </si>
  <si>
    <t>SZACOWANIE KOSZTÓW REMONTU GAŚNIC</t>
  </si>
  <si>
    <t>koszt remontu 1 szt.</t>
  </si>
  <si>
    <t>koszt ładunku za 1 kg</t>
  </si>
  <si>
    <t>ilosć ładunku w gaśnicy kg</t>
  </si>
  <si>
    <t>remont + próba ciś.</t>
  </si>
  <si>
    <t xml:space="preserve">roczny koszt przeglądu netto </t>
  </si>
  <si>
    <t>roczny koszt remontu 20 % gaśnic i zakupu mat.eksplatacyjnych netto.</t>
  </si>
  <si>
    <t xml:space="preserve">razem netto za 2 lata umowy. </t>
  </si>
  <si>
    <t>B. Biurowo - gospodarczy</t>
  </si>
  <si>
    <t>razem netto za 3 lata umowy</t>
  </si>
  <si>
    <t>Koszt remontu wszystkich gaśnic</t>
  </si>
  <si>
    <t xml:space="preserve"> Remont 20%</t>
  </si>
  <si>
    <t>Koszt przeglądów:</t>
  </si>
  <si>
    <t>Budynek Główny</t>
  </si>
  <si>
    <t>Sinice</t>
  </si>
  <si>
    <t>Pawilon dydaktyczny</t>
  </si>
  <si>
    <t>Instytut Oceanografii</t>
  </si>
  <si>
    <t xml:space="preserve">Wydz. Prawa i Administracji </t>
  </si>
  <si>
    <t>Wydz. Matematyki, Fizyki i Informatyki</t>
  </si>
  <si>
    <t>Leśniczówka</t>
  </si>
  <si>
    <t>Drewutnia</t>
  </si>
  <si>
    <t>BUDYNEK</t>
  </si>
  <si>
    <t>ADMINISTRACJA</t>
  </si>
  <si>
    <t xml:space="preserve">Administracja Budynku WPiA  - JOLANTA KLIMAN   tel. 725 991 100, ul. Bażyńskiego 6, 80-309 Gdańsk
</t>
  </si>
  <si>
    <t>Portiernia</t>
  </si>
  <si>
    <t>Filtry</t>
  </si>
  <si>
    <t>Kontenery</t>
  </si>
  <si>
    <t>Instytut Informatyki</t>
  </si>
  <si>
    <t>Ośrodek Wypoczunkowy</t>
  </si>
  <si>
    <t>GWG 2kg ABF</t>
  </si>
  <si>
    <t>GSE 2 kg BC</t>
  </si>
  <si>
    <t xml:space="preserve">Załącznik nr 6 do SWZ - postępowanie 5B10.291.1.26.2024.ER  </t>
  </si>
  <si>
    <t>Zestawienie gaśnic na obiektach UG</t>
  </si>
  <si>
    <t>Administracja Budynków Kampusu Sopot, ul. Armii Krajowej 119/121, 81-824 Sopot</t>
  </si>
  <si>
    <t>Administracja Budynków Kampusu Kaszubskiego  -  83-323 Kamienica Szlachecka, gm. Stężyca</t>
  </si>
  <si>
    <t>Administracja Budynków Kampusu Hel, ul. Morska 2, 84-150 Hel</t>
  </si>
  <si>
    <t xml:space="preserve">ZESPÓŁ DOMÓW STUDENCKICH  GDAŃSK </t>
  </si>
  <si>
    <t xml:space="preserve">Dział Administrowania Nieruchomościami  ul. Wita Stwosza 58 </t>
  </si>
  <si>
    <t xml:space="preserve">STACJE TRANSFORMATOROWE </t>
  </si>
  <si>
    <t xml:space="preserve">Administracja Budynku Wydziału Prawa i Administracji, ul. Jana Bażyńskiego 6, 80-309 Gdańsk
</t>
  </si>
  <si>
    <t>Administracja Budynków Kampusu Gdynia, Al. Piłsudskiego 46, 81-378 Gdynia</t>
  </si>
  <si>
    <t xml:space="preserve">Administracja Budynków Rektoratu, ul. Jana Bażyńskiego 8, 80-309 Gdańsk </t>
  </si>
  <si>
    <t>Administracja Budynku Matematyki, Fizyki i Informatyki ul. Wita Stwosza 57, 80-309 Gdańsk</t>
  </si>
  <si>
    <t xml:space="preserve">Administracja Budynków - Wydziału Filologicznego i Wydziału Historycznego, ul. Wita Stwosza 55, 80-309 Gdańsk  </t>
  </si>
  <si>
    <t>Administracja Budynku WNS, ul. Jana Bażyńskiego 4, 80-309 Gdańsk</t>
  </si>
  <si>
    <t xml:space="preserve">Administracja Budynków Wydziału Biologii ul. Wita Stwosza 59, 80-308 Gdańsk
</t>
  </si>
  <si>
    <t>Administracja Budynków Międzuczelnianego Wydziału Biotechnologii UG i GUMed, ul. Abrahama 58, 80-308 Gdańsk</t>
  </si>
  <si>
    <t>Administracja Budynku Wydziału Chemii ul. Wita Stwosza 61, 80-308 Gdańsk</t>
  </si>
  <si>
    <t xml:space="preserve">Administracja Budynków Biblioteki, ul. Wita Stwosza 53, 80-952 Gdańsk
</t>
  </si>
  <si>
    <t xml:space="preserve">ZESPÓŁ DOMÓW STUDENCKICH  OLIWA   </t>
  </si>
  <si>
    <t>DS.-3, ul. Polanki 65</t>
  </si>
  <si>
    <t>DS.-4, ul. Polanki 66</t>
  </si>
  <si>
    <t>DS.-5, ul. Polanki 64</t>
  </si>
  <si>
    <t>DS.-10, ul. Macierzy szkolnej 10</t>
  </si>
  <si>
    <t>DS.-11, ul. Chodkiewicza 14</t>
  </si>
  <si>
    <t>DS.-9, Bitwy pod Płowcami 64</t>
  </si>
  <si>
    <t xml:space="preserve">DS.-6, Podwale Przedmiejskie 20 </t>
  </si>
  <si>
    <t>DS.-7, Armii Krajowej 111</t>
  </si>
  <si>
    <t>DS.-8, 1 Maja 12</t>
  </si>
  <si>
    <t>Pałac w Leźnie, Leźno 45, 80-298 Leźno</t>
  </si>
  <si>
    <t>Biały domek, ul. Polanki 62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</si>
</sst>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45">
    <font>
      <sz val="10"/>
      <name val="Arial"/>
      <family val="0"/>
    </font>
    <font>
      <sz val="9"/>
      <name val="Arial"/>
      <family val="2"/>
    </font>
    <font>
      <u val="single"/>
      <sz val="9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textRotation="180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textRotation="180"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4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9" fontId="1" fillId="0" borderId="0" xfId="0" applyNumberFormat="1" applyFont="1" applyFill="1" applyAlignment="1">
      <alignment/>
    </xf>
    <xf numFmtId="44" fontId="1" fillId="0" borderId="10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right"/>
    </xf>
    <xf numFmtId="0" fontId="1" fillId="0" borderId="10" xfId="51" applyFont="1" applyFill="1" applyBorder="1">
      <alignment/>
      <protection/>
    </xf>
    <xf numFmtId="0" fontId="1" fillId="0" borderId="11" xfId="51" applyFont="1" applyFill="1" applyBorder="1">
      <alignment/>
      <protection/>
    </xf>
    <xf numFmtId="0" fontId="43" fillId="0" borderId="10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4" fillId="0" borderId="10" xfId="51" applyFont="1" applyFill="1" applyBorder="1">
      <alignment/>
      <protection/>
    </xf>
    <xf numFmtId="0" fontId="1" fillId="0" borderId="10" xfId="5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4" fontId="4" fillId="0" borderId="10" xfId="59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4" fontId="4" fillId="0" borderId="19" xfId="59" applyFont="1" applyFill="1" applyBorder="1" applyAlignment="1">
      <alignment horizontal="center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Walutowy 2 2" xfId="62"/>
    <cellStyle name="Walutowy 2 2 2" xfId="63"/>
    <cellStyle name="Walutowy 2 3" xfId="64"/>
    <cellStyle name="Walutowy 2 3 2" xfId="65"/>
    <cellStyle name="Walutowy 2 4" xfId="66"/>
    <cellStyle name="Walutowy 2 5" xfId="67"/>
    <cellStyle name="Walutowy 3" xfId="68"/>
    <cellStyle name="Walutowy 3 2" xfId="69"/>
    <cellStyle name="Walutowy 4" xfId="70"/>
    <cellStyle name="Walutowy 4 2" xfId="71"/>
    <cellStyle name="Walutowy 5" xfId="72"/>
    <cellStyle name="Walutowy 6" xfId="73"/>
    <cellStyle name="Zły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9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7" sqref="B57"/>
    </sheetView>
  </sheetViews>
  <sheetFormatPr defaultColWidth="9.140625" defaultRowHeight="12.75"/>
  <cols>
    <col min="1" max="1" width="0.2890625" style="1" customWidth="1"/>
    <col min="2" max="2" width="40.8515625" style="1" customWidth="1"/>
    <col min="3" max="3" width="30.00390625" style="1" bestFit="1" customWidth="1"/>
    <col min="4" max="5" width="4.00390625" style="1" bestFit="1" customWidth="1"/>
    <col min="6" max="6" width="5.00390625" style="1" bestFit="1" customWidth="1"/>
    <col min="7" max="7" width="6.00390625" style="1" bestFit="1" customWidth="1"/>
    <col min="8" max="9" width="5.00390625" style="1" bestFit="1" customWidth="1"/>
    <col min="10" max="11" width="3.140625" style="1" bestFit="1" customWidth="1"/>
    <col min="12" max="12" width="4.00390625" style="1" bestFit="1" customWidth="1"/>
    <col min="13" max="13" width="3.140625" style="1" bestFit="1" customWidth="1"/>
    <col min="14" max="14" width="6.00390625" style="1" bestFit="1" customWidth="1"/>
    <col min="15" max="15" width="3.140625" style="1" bestFit="1" customWidth="1"/>
    <col min="16" max="17" width="5.00390625" style="1" bestFit="1" customWidth="1"/>
    <col min="18" max="18" width="4.00390625" style="1" bestFit="1" customWidth="1"/>
    <col min="19" max="20" width="3.140625" style="1" bestFit="1" customWidth="1"/>
    <col min="21" max="21" width="4.00390625" style="1" bestFit="1" customWidth="1"/>
    <col min="22" max="27" width="9.140625" style="1" customWidth="1"/>
    <col min="28" max="28" width="12.57421875" style="1" bestFit="1" customWidth="1"/>
    <col min="29" max="29" width="11.57421875" style="1" bestFit="1" customWidth="1"/>
    <col min="30" max="16384" width="9.140625" style="1" customWidth="1"/>
  </cols>
  <sheetData>
    <row r="1" spans="2:8" ht="12.75">
      <c r="B1" s="48" t="s">
        <v>85</v>
      </c>
      <c r="C1" s="48"/>
      <c r="D1" s="48"/>
      <c r="E1" s="48"/>
      <c r="F1" s="48"/>
      <c r="G1" s="48"/>
      <c r="H1" s="48"/>
    </row>
    <row r="2" spans="2:8" ht="15">
      <c r="B2" s="36"/>
      <c r="C2" s="36"/>
      <c r="D2" s="36"/>
      <c r="E2" s="36"/>
      <c r="F2" s="36"/>
      <c r="G2" s="36"/>
      <c r="H2" s="36"/>
    </row>
    <row r="3" spans="2:8" ht="12">
      <c r="B3" s="49" t="s">
        <v>86</v>
      </c>
      <c r="C3" s="49"/>
      <c r="D3" s="49"/>
      <c r="E3" s="49"/>
      <c r="F3" s="11"/>
      <c r="G3" s="11"/>
      <c r="H3" s="11"/>
    </row>
    <row r="4" ht="12">
      <c r="B4" s="2"/>
    </row>
    <row r="5" spans="2:21" ht="114.75">
      <c r="B5" s="23" t="s">
        <v>76</v>
      </c>
      <c r="C5" s="23" t="s">
        <v>75</v>
      </c>
      <c r="D5" s="4" t="s">
        <v>23</v>
      </c>
      <c r="E5" s="4" t="s">
        <v>0</v>
      </c>
      <c r="F5" s="4" t="s">
        <v>1</v>
      </c>
      <c r="G5" s="4" t="s">
        <v>2</v>
      </c>
      <c r="H5" s="4" t="s">
        <v>3</v>
      </c>
      <c r="I5" s="4" t="s">
        <v>4</v>
      </c>
      <c r="J5" s="4" t="s">
        <v>83</v>
      </c>
      <c r="K5" s="4" t="s">
        <v>5</v>
      </c>
      <c r="L5" s="4" t="s">
        <v>84</v>
      </c>
      <c r="M5" s="4" t="s">
        <v>6</v>
      </c>
      <c r="N5" s="4" t="s">
        <v>7</v>
      </c>
      <c r="O5" s="4" t="s">
        <v>45</v>
      </c>
      <c r="P5" s="4" t="s">
        <v>8</v>
      </c>
      <c r="Q5" s="4" t="s">
        <v>40</v>
      </c>
      <c r="R5" s="4" t="s">
        <v>41</v>
      </c>
      <c r="S5" s="4" t="s">
        <v>47</v>
      </c>
      <c r="T5" s="4" t="s">
        <v>48</v>
      </c>
      <c r="U5" s="4" t="s">
        <v>42</v>
      </c>
    </row>
    <row r="6" spans="2:21" ht="15" customHeight="1">
      <c r="B6" s="39" t="s">
        <v>94</v>
      </c>
      <c r="C6" s="3" t="s">
        <v>67</v>
      </c>
      <c r="D6" s="3"/>
      <c r="E6" s="3"/>
      <c r="F6" s="3">
        <v>1</v>
      </c>
      <c r="G6" s="3">
        <v>6</v>
      </c>
      <c r="H6" s="28">
        <v>1</v>
      </c>
      <c r="I6" s="3">
        <v>3</v>
      </c>
      <c r="J6" s="3"/>
      <c r="K6" s="3"/>
      <c r="L6" s="3"/>
      <c r="M6" s="3"/>
      <c r="N6" s="3"/>
      <c r="O6" s="3"/>
      <c r="P6" s="3"/>
      <c r="Q6" s="6"/>
      <c r="R6" s="3"/>
      <c r="S6" s="3"/>
      <c r="T6" s="3"/>
      <c r="U6" s="3"/>
    </row>
    <row r="7" spans="2:21" ht="15" customHeight="1">
      <c r="B7" s="39"/>
      <c r="C7" s="3" t="s">
        <v>68</v>
      </c>
      <c r="D7" s="3"/>
      <c r="E7" s="3"/>
      <c r="F7" s="3"/>
      <c r="G7" s="3">
        <v>3</v>
      </c>
      <c r="H7" s="3"/>
      <c r="I7" s="3"/>
      <c r="J7" s="3"/>
      <c r="K7" s="3"/>
      <c r="L7" s="3"/>
      <c r="M7" s="3"/>
      <c r="N7" s="3">
        <v>3</v>
      </c>
      <c r="O7" s="3"/>
      <c r="P7" s="3"/>
      <c r="Q7" s="6"/>
      <c r="R7" s="3"/>
      <c r="S7" s="3">
        <v>3</v>
      </c>
      <c r="T7" s="3"/>
      <c r="U7" s="3"/>
    </row>
    <row r="8" spans="2:21" ht="15" customHeight="1">
      <c r="B8" s="39"/>
      <c r="C8" s="3" t="s">
        <v>69</v>
      </c>
      <c r="D8" s="3"/>
      <c r="E8" s="3"/>
      <c r="F8" s="3">
        <v>1</v>
      </c>
      <c r="G8" s="28">
        <v>3</v>
      </c>
      <c r="H8" s="28">
        <v>1</v>
      </c>
      <c r="I8" s="3"/>
      <c r="J8" s="3"/>
      <c r="K8" s="3"/>
      <c r="L8" s="3"/>
      <c r="M8" s="3"/>
      <c r="N8" s="28">
        <v>4</v>
      </c>
      <c r="O8" s="3"/>
      <c r="P8" s="3"/>
      <c r="Q8" s="6"/>
      <c r="R8" s="28">
        <v>4</v>
      </c>
      <c r="S8" s="3"/>
      <c r="T8" s="3"/>
      <c r="U8" s="3"/>
    </row>
    <row r="9" spans="2:21" ht="15" customHeight="1">
      <c r="B9" s="39"/>
      <c r="C9" s="3" t="s">
        <v>70</v>
      </c>
      <c r="D9" s="3"/>
      <c r="E9" s="3"/>
      <c r="F9" s="3">
        <v>12</v>
      </c>
      <c r="G9" s="28">
        <v>18</v>
      </c>
      <c r="H9" s="3"/>
      <c r="I9" s="28"/>
      <c r="J9" s="3"/>
      <c r="K9" s="3"/>
      <c r="L9" s="3"/>
      <c r="M9" s="3"/>
      <c r="N9" s="3">
        <v>14</v>
      </c>
      <c r="O9" s="3"/>
      <c r="P9" s="3">
        <v>4</v>
      </c>
      <c r="Q9" s="6"/>
      <c r="R9" s="3"/>
      <c r="S9" s="3">
        <v>14</v>
      </c>
      <c r="T9" s="3"/>
      <c r="U9" s="3">
        <v>4</v>
      </c>
    </row>
    <row r="10" spans="2:21" ht="15" customHeight="1">
      <c r="B10" s="40" t="s">
        <v>87</v>
      </c>
      <c r="C10" s="3" t="s">
        <v>9</v>
      </c>
      <c r="D10" s="29"/>
      <c r="E10" s="29">
        <v>1</v>
      </c>
      <c r="F10" s="29">
        <v>6</v>
      </c>
      <c r="G10" s="29">
        <v>64</v>
      </c>
      <c r="H10" s="29">
        <v>1</v>
      </c>
      <c r="I10" s="29"/>
      <c r="J10" s="29"/>
      <c r="K10" s="29"/>
      <c r="L10" s="29">
        <v>9</v>
      </c>
      <c r="M10" s="29"/>
      <c r="N10" s="29">
        <v>33</v>
      </c>
      <c r="O10" s="29">
        <v>2</v>
      </c>
      <c r="P10" s="29"/>
      <c r="Q10" s="30"/>
      <c r="R10" s="29">
        <v>33</v>
      </c>
      <c r="S10" s="29"/>
      <c r="T10" s="29">
        <v>2</v>
      </c>
      <c r="U10" s="29"/>
    </row>
    <row r="11" spans="2:21" ht="15" customHeight="1">
      <c r="B11" s="41"/>
      <c r="C11" s="3" t="s">
        <v>12</v>
      </c>
      <c r="D11" s="29"/>
      <c r="E11" s="29">
        <v>2</v>
      </c>
      <c r="F11" s="29"/>
      <c r="G11" s="29">
        <v>20</v>
      </c>
      <c r="H11" s="29">
        <v>6</v>
      </c>
      <c r="I11" s="29"/>
      <c r="J11" s="29">
        <v>2</v>
      </c>
      <c r="K11" s="29"/>
      <c r="L11" s="29">
        <v>2</v>
      </c>
      <c r="M11" s="29"/>
      <c r="N11" s="29">
        <v>9</v>
      </c>
      <c r="O11" s="29"/>
      <c r="P11" s="29">
        <v>8</v>
      </c>
      <c r="Q11" s="30">
        <v>1</v>
      </c>
      <c r="R11" s="29"/>
      <c r="S11" s="29">
        <v>9</v>
      </c>
      <c r="T11" s="29"/>
      <c r="U11" s="29">
        <v>12</v>
      </c>
    </row>
    <row r="12" spans="2:21" ht="15" customHeight="1">
      <c r="B12" s="42"/>
      <c r="C12" s="3" t="s">
        <v>13</v>
      </c>
      <c r="D12" s="29"/>
      <c r="E12" s="29">
        <v>1</v>
      </c>
      <c r="F12" s="29"/>
      <c r="G12" s="29">
        <v>13</v>
      </c>
      <c r="H12" s="29"/>
      <c r="I12" s="29"/>
      <c r="J12" s="29"/>
      <c r="K12" s="29"/>
      <c r="L12" s="29"/>
      <c r="M12" s="29">
        <v>1</v>
      </c>
      <c r="N12" s="29">
        <v>6</v>
      </c>
      <c r="O12" s="29"/>
      <c r="P12" s="29">
        <v>1</v>
      </c>
      <c r="Q12" s="30">
        <v>2</v>
      </c>
      <c r="R12" s="29">
        <v>6</v>
      </c>
      <c r="S12" s="29"/>
      <c r="T12" s="29"/>
      <c r="U12" s="29">
        <v>1</v>
      </c>
    </row>
    <row r="13" spans="1:21" ht="39.75" customHeight="1">
      <c r="A13" s="26" t="s">
        <v>77</v>
      </c>
      <c r="B13" s="26" t="s">
        <v>93</v>
      </c>
      <c r="C13" s="27" t="s">
        <v>71</v>
      </c>
      <c r="D13" s="3"/>
      <c r="E13" s="3"/>
      <c r="F13" s="3">
        <v>5</v>
      </c>
      <c r="G13" s="3">
        <v>50</v>
      </c>
      <c r="H13" s="3">
        <v>1</v>
      </c>
      <c r="I13" s="3">
        <v>17</v>
      </c>
      <c r="J13" s="3">
        <v>1</v>
      </c>
      <c r="K13" s="3">
        <v>3</v>
      </c>
      <c r="L13" s="3">
        <v>2</v>
      </c>
      <c r="M13" s="3">
        <v>1</v>
      </c>
      <c r="N13" s="3">
        <v>35</v>
      </c>
      <c r="O13" s="3"/>
      <c r="P13" s="3">
        <v>3</v>
      </c>
      <c r="Q13" s="6">
        <v>6</v>
      </c>
      <c r="R13" s="3">
        <v>35</v>
      </c>
      <c r="S13" s="3"/>
      <c r="T13" s="3"/>
      <c r="U13" s="3">
        <v>3</v>
      </c>
    </row>
    <row r="14" spans="2:21" ht="15" customHeight="1">
      <c r="B14" s="40" t="s">
        <v>95</v>
      </c>
      <c r="C14" s="3" t="s">
        <v>27</v>
      </c>
      <c r="D14" s="3"/>
      <c r="E14" s="3"/>
      <c r="F14" s="3">
        <v>7</v>
      </c>
      <c r="G14" s="3">
        <v>16</v>
      </c>
      <c r="H14" s="3">
        <v>1</v>
      </c>
      <c r="I14" s="3">
        <v>1</v>
      </c>
      <c r="J14" s="3"/>
      <c r="K14" s="3"/>
      <c r="L14" s="3">
        <v>2</v>
      </c>
      <c r="M14" s="3"/>
      <c r="N14" s="3">
        <v>9</v>
      </c>
      <c r="O14" s="3"/>
      <c r="P14" s="3">
        <v>2</v>
      </c>
      <c r="Q14" s="6">
        <v>1</v>
      </c>
      <c r="R14" s="3">
        <v>11</v>
      </c>
      <c r="S14" s="3"/>
      <c r="T14" s="3"/>
      <c r="U14" s="3">
        <v>2</v>
      </c>
    </row>
    <row r="15" spans="1:21" ht="15" customHeight="1">
      <c r="A15" s="1" t="s">
        <v>43</v>
      </c>
      <c r="B15" s="41"/>
      <c r="C15" s="3" t="s">
        <v>28</v>
      </c>
      <c r="D15" s="31"/>
      <c r="E15" s="31"/>
      <c r="F15" s="31"/>
      <c r="G15" s="31">
        <v>28</v>
      </c>
      <c r="H15" s="31"/>
      <c r="I15" s="31">
        <v>1</v>
      </c>
      <c r="J15" s="31"/>
      <c r="K15" s="31"/>
      <c r="L15" s="31"/>
      <c r="M15" s="31"/>
      <c r="N15" s="31">
        <v>14</v>
      </c>
      <c r="O15" s="31"/>
      <c r="P15" s="31"/>
      <c r="Q15" s="32"/>
      <c r="R15" s="31">
        <v>14</v>
      </c>
      <c r="S15" s="31"/>
      <c r="T15" s="31"/>
      <c r="U15" s="31"/>
    </row>
    <row r="16" spans="2:21" ht="15" customHeight="1">
      <c r="B16" s="41"/>
      <c r="C16" s="3" t="s">
        <v>62</v>
      </c>
      <c r="D16" s="3"/>
      <c r="E16" s="3"/>
      <c r="F16" s="3"/>
      <c r="G16" s="3">
        <v>3</v>
      </c>
      <c r="H16" s="3"/>
      <c r="I16" s="3"/>
      <c r="J16" s="3"/>
      <c r="K16" s="3"/>
      <c r="L16" s="3"/>
      <c r="M16" s="3"/>
      <c r="N16" s="3"/>
      <c r="O16" s="3"/>
      <c r="P16" s="3"/>
      <c r="Q16" s="6"/>
      <c r="R16" s="3"/>
      <c r="S16" s="3"/>
      <c r="T16" s="3"/>
      <c r="U16" s="3"/>
    </row>
    <row r="17" spans="2:21" ht="21.75" customHeight="1">
      <c r="B17" s="40" t="s">
        <v>96</v>
      </c>
      <c r="C17" s="24" t="s">
        <v>72</v>
      </c>
      <c r="D17" s="29"/>
      <c r="E17" s="29"/>
      <c r="F17" s="29">
        <v>2</v>
      </c>
      <c r="G17" s="29">
        <v>44</v>
      </c>
      <c r="H17" s="29">
        <v>5</v>
      </c>
      <c r="I17" s="29">
        <v>2</v>
      </c>
      <c r="J17" s="33"/>
      <c r="K17" s="29"/>
      <c r="L17" s="29">
        <v>5</v>
      </c>
      <c r="M17" s="29">
        <v>1</v>
      </c>
      <c r="N17" s="29">
        <v>1</v>
      </c>
      <c r="O17" s="29"/>
      <c r="P17" s="29">
        <v>16</v>
      </c>
      <c r="Q17" s="30">
        <v>2</v>
      </c>
      <c r="R17" s="29"/>
      <c r="S17" s="29"/>
      <c r="T17" s="29"/>
      <c r="U17" s="29">
        <v>16</v>
      </c>
    </row>
    <row r="18" spans="2:21" ht="19.5" customHeight="1">
      <c r="B18" s="42"/>
      <c r="C18" s="24" t="s">
        <v>81</v>
      </c>
      <c r="D18" s="29"/>
      <c r="E18" s="29"/>
      <c r="F18" s="29"/>
      <c r="G18" s="29">
        <v>17</v>
      </c>
      <c r="H18" s="29"/>
      <c r="I18" s="29">
        <v>1</v>
      </c>
      <c r="J18" s="29"/>
      <c r="K18" s="29"/>
      <c r="L18" s="29"/>
      <c r="M18" s="29"/>
      <c r="N18" s="29">
        <v>12</v>
      </c>
      <c r="O18" s="29"/>
      <c r="P18" s="29"/>
      <c r="Q18" s="30">
        <v>2</v>
      </c>
      <c r="R18" s="29">
        <v>12</v>
      </c>
      <c r="S18" s="29"/>
      <c r="T18" s="29"/>
      <c r="U18" s="29"/>
    </row>
    <row r="19" spans="2:21" ht="15" customHeight="1">
      <c r="B19" s="39" t="s">
        <v>97</v>
      </c>
      <c r="C19" s="3" t="s">
        <v>10</v>
      </c>
      <c r="D19" s="3"/>
      <c r="E19" s="3">
        <v>1</v>
      </c>
      <c r="F19" s="3"/>
      <c r="G19" s="3">
        <v>23</v>
      </c>
      <c r="H19" s="3">
        <v>7</v>
      </c>
      <c r="I19" s="3">
        <v>5</v>
      </c>
      <c r="J19" s="3"/>
      <c r="K19" s="3">
        <v>1</v>
      </c>
      <c r="L19" s="3">
        <v>6</v>
      </c>
      <c r="M19" s="3"/>
      <c r="N19" s="3">
        <v>21</v>
      </c>
      <c r="O19" s="3"/>
      <c r="P19" s="3">
        <v>1</v>
      </c>
      <c r="Q19" s="6">
        <v>1</v>
      </c>
      <c r="R19" s="3">
        <v>21</v>
      </c>
      <c r="S19" s="3"/>
      <c r="T19" s="3"/>
      <c r="U19" s="3">
        <v>1</v>
      </c>
    </row>
    <row r="20" spans="2:21" ht="15" customHeight="1">
      <c r="B20" s="39"/>
      <c r="C20" s="3" t="s">
        <v>30</v>
      </c>
      <c r="D20" s="3"/>
      <c r="E20" s="3"/>
      <c r="F20" s="3"/>
      <c r="G20" s="3">
        <v>42</v>
      </c>
      <c r="H20" s="3"/>
      <c r="I20" s="3"/>
      <c r="J20" s="3"/>
      <c r="K20" s="3"/>
      <c r="L20" s="3"/>
      <c r="M20" s="3"/>
      <c r="N20" s="3">
        <v>25</v>
      </c>
      <c r="O20" s="3"/>
      <c r="P20" s="3"/>
      <c r="Q20" s="6"/>
      <c r="R20" s="3">
        <v>24</v>
      </c>
      <c r="S20" s="3"/>
      <c r="T20" s="3"/>
      <c r="U20" s="3"/>
    </row>
    <row r="21" spans="2:21" ht="15" customHeight="1">
      <c r="B21" s="39"/>
      <c r="C21" s="3" t="s">
        <v>29</v>
      </c>
      <c r="D21" s="3"/>
      <c r="E21" s="3"/>
      <c r="F21" s="3">
        <v>1</v>
      </c>
      <c r="G21" s="3">
        <v>14</v>
      </c>
      <c r="H21" s="3"/>
      <c r="I21" s="3"/>
      <c r="J21" s="3"/>
      <c r="K21" s="3">
        <v>1</v>
      </c>
      <c r="L21" s="3"/>
      <c r="M21" s="3"/>
      <c r="N21" s="3">
        <v>8</v>
      </c>
      <c r="O21" s="3"/>
      <c r="P21" s="3"/>
      <c r="Q21" s="6"/>
      <c r="R21" s="3">
        <v>8</v>
      </c>
      <c r="S21" s="3"/>
      <c r="T21" s="3"/>
      <c r="U21" s="3"/>
    </row>
    <row r="22" spans="2:21" ht="15" customHeight="1">
      <c r="B22" s="39"/>
      <c r="C22" s="3" t="s">
        <v>14</v>
      </c>
      <c r="D22" s="3"/>
      <c r="E22" s="3"/>
      <c r="F22" s="3">
        <v>4</v>
      </c>
      <c r="G22" s="3">
        <v>24</v>
      </c>
      <c r="H22" s="3">
        <v>4</v>
      </c>
      <c r="I22" s="3"/>
      <c r="J22" s="3"/>
      <c r="K22" s="3"/>
      <c r="L22" s="3"/>
      <c r="M22" s="3"/>
      <c r="N22" s="3">
        <v>13</v>
      </c>
      <c r="O22" s="3"/>
      <c r="P22" s="3"/>
      <c r="Q22" s="6"/>
      <c r="R22" s="3">
        <v>13</v>
      </c>
      <c r="S22" s="3"/>
      <c r="T22" s="3"/>
      <c r="U22" s="3"/>
    </row>
    <row r="23" spans="2:21" ht="24.75" customHeight="1">
      <c r="B23" s="5" t="s">
        <v>98</v>
      </c>
      <c r="C23" s="3" t="s">
        <v>11</v>
      </c>
      <c r="D23" s="29">
        <v>1</v>
      </c>
      <c r="E23" s="29"/>
      <c r="F23" s="29">
        <v>21</v>
      </c>
      <c r="G23" s="29">
        <v>101</v>
      </c>
      <c r="H23" s="29"/>
      <c r="I23" s="29"/>
      <c r="J23" s="29"/>
      <c r="K23" s="29"/>
      <c r="L23" s="29"/>
      <c r="M23" s="34">
        <v>3</v>
      </c>
      <c r="N23" s="29">
        <v>69</v>
      </c>
      <c r="O23" s="29"/>
      <c r="P23" s="29">
        <v>7</v>
      </c>
      <c r="Q23" s="30">
        <v>4</v>
      </c>
      <c r="R23" s="29">
        <v>69</v>
      </c>
      <c r="S23" s="29"/>
      <c r="T23" s="29"/>
      <c r="U23" s="29">
        <v>7</v>
      </c>
    </row>
    <row r="24" spans="2:21" ht="18" customHeight="1">
      <c r="B24" s="45" t="s">
        <v>99</v>
      </c>
      <c r="C24" s="3" t="s">
        <v>21</v>
      </c>
      <c r="D24" s="3">
        <v>1</v>
      </c>
      <c r="E24" s="3"/>
      <c r="F24" s="3">
        <v>2</v>
      </c>
      <c r="G24" s="3">
        <v>82</v>
      </c>
      <c r="H24" s="3">
        <v>1</v>
      </c>
      <c r="I24" s="3">
        <v>2</v>
      </c>
      <c r="J24" s="3"/>
      <c r="K24" s="3"/>
      <c r="L24" s="3"/>
      <c r="M24" s="3"/>
      <c r="N24" s="3">
        <v>58</v>
      </c>
      <c r="O24" s="3"/>
      <c r="P24" s="3"/>
      <c r="Q24" s="6">
        <v>3</v>
      </c>
      <c r="R24" s="3">
        <v>58</v>
      </c>
      <c r="S24" s="3"/>
      <c r="T24" s="3"/>
      <c r="U24" s="3"/>
    </row>
    <row r="25" spans="2:21" ht="18" customHeight="1">
      <c r="B25" s="47"/>
      <c r="C25" s="3" t="s">
        <v>31</v>
      </c>
      <c r="D25" s="3"/>
      <c r="E25" s="3"/>
      <c r="F25" s="3">
        <v>5</v>
      </c>
      <c r="G25" s="3">
        <v>5</v>
      </c>
      <c r="H25" s="3">
        <v>3</v>
      </c>
      <c r="I25" s="3">
        <v>2</v>
      </c>
      <c r="J25" s="3"/>
      <c r="K25" s="3"/>
      <c r="L25" s="3"/>
      <c r="M25" s="3"/>
      <c r="N25" s="3">
        <v>2</v>
      </c>
      <c r="O25" s="3"/>
      <c r="P25" s="3"/>
      <c r="Q25" s="6"/>
      <c r="R25" s="3">
        <v>2</v>
      </c>
      <c r="S25" s="3"/>
      <c r="T25" s="3"/>
      <c r="U25" s="3"/>
    </row>
    <row r="26" spans="2:21" ht="16.5" customHeight="1">
      <c r="B26" s="45" t="s">
        <v>100</v>
      </c>
      <c r="C26" s="3" t="s">
        <v>49</v>
      </c>
      <c r="D26" s="3"/>
      <c r="E26" s="3"/>
      <c r="F26" s="3">
        <v>1</v>
      </c>
      <c r="G26" s="3">
        <v>25</v>
      </c>
      <c r="H26" s="3">
        <v>3</v>
      </c>
      <c r="I26" s="3">
        <v>8</v>
      </c>
      <c r="J26" s="3"/>
      <c r="K26" s="3"/>
      <c r="L26" s="3"/>
      <c r="M26" s="3"/>
      <c r="N26" s="3">
        <v>11</v>
      </c>
      <c r="O26" s="3"/>
      <c r="P26" s="3">
        <v>1</v>
      </c>
      <c r="Q26" s="6"/>
      <c r="R26" s="3">
        <v>11</v>
      </c>
      <c r="S26" s="3"/>
      <c r="T26" s="3"/>
      <c r="U26" s="3">
        <v>1</v>
      </c>
    </row>
    <row r="27" spans="2:21" ht="16.5" customHeight="1">
      <c r="B27" s="46"/>
      <c r="C27" s="3" t="s">
        <v>50</v>
      </c>
      <c r="D27" s="3"/>
      <c r="E27" s="3"/>
      <c r="F27" s="3">
        <v>1</v>
      </c>
      <c r="G27" s="3">
        <v>9</v>
      </c>
      <c r="H27" s="3">
        <v>0</v>
      </c>
      <c r="I27" s="3">
        <v>4</v>
      </c>
      <c r="J27" s="3"/>
      <c r="K27" s="3"/>
      <c r="L27" s="3"/>
      <c r="M27" s="3"/>
      <c r="N27" s="3">
        <v>1</v>
      </c>
      <c r="O27" s="3"/>
      <c r="P27" s="3">
        <v>11</v>
      </c>
      <c r="Q27" s="6"/>
      <c r="R27" s="3">
        <v>1</v>
      </c>
      <c r="S27" s="3"/>
      <c r="T27" s="3"/>
      <c r="U27" s="3">
        <v>11</v>
      </c>
    </row>
    <row r="28" spans="2:21" ht="16.5" customHeight="1">
      <c r="B28" s="47"/>
      <c r="C28" s="3" t="s">
        <v>38</v>
      </c>
      <c r="D28" s="3"/>
      <c r="E28" s="3"/>
      <c r="F28" s="3"/>
      <c r="G28" s="3">
        <v>30</v>
      </c>
      <c r="H28" s="3"/>
      <c r="I28" s="3">
        <v>1</v>
      </c>
      <c r="J28" s="3"/>
      <c r="K28" s="3"/>
      <c r="L28" s="3"/>
      <c r="M28" s="3"/>
      <c r="N28" s="3">
        <v>28</v>
      </c>
      <c r="O28" s="3"/>
      <c r="P28" s="3"/>
      <c r="Q28" s="6"/>
      <c r="R28" s="3">
        <v>28</v>
      </c>
      <c r="S28" s="3"/>
      <c r="T28" s="3"/>
      <c r="U28" s="3"/>
    </row>
    <row r="29" spans="2:21" ht="24">
      <c r="B29" s="22" t="s">
        <v>101</v>
      </c>
      <c r="C29" s="25" t="s">
        <v>22</v>
      </c>
      <c r="D29" s="3"/>
      <c r="E29" s="3"/>
      <c r="F29" s="3"/>
      <c r="G29" s="3">
        <v>106</v>
      </c>
      <c r="H29" s="3"/>
      <c r="I29" s="3">
        <v>24</v>
      </c>
      <c r="J29" s="3"/>
      <c r="K29" s="3">
        <v>1</v>
      </c>
      <c r="L29" s="3">
        <v>21</v>
      </c>
      <c r="M29" s="3"/>
      <c r="N29" s="3">
        <v>89</v>
      </c>
      <c r="O29" s="3"/>
      <c r="P29" s="3">
        <v>3</v>
      </c>
      <c r="Q29" s="6">
        <v>11</v>
      </c>
      <c r="R29" s="3">
        <v>89</v>
      </c>
      <c r="S29" s="3"/>
      <c r="T29" s="3"/>
      <c r="U29" s="3">
        <v>3</v>
      </c>
    </row>
    <row r="30" spans="2:21" ht="15" customHeight="1">
      <c r="B30" s="44" t="s">
        <v>102</v>
      </c>
      <c r="C30" s="3" t="s">
        <v>15</v>
      </c>
      <c r="D30" s="3"/>
      <c r="E30" s="3"/>
      <c r="F30" s="3"/>
      <c r="G30" s="3">
        <v>26</v>
      </c>
      <c r="H30" s="3"/>
      <c r="I30" s="3"/>
      <c r="J30" s="3"/>
      <c r="K30" s="3"/>
      <c r="L30" s="3"/>
      <c r="M30" s="3"/>
      <c r="N30" s="3">
        <v>25</v>
      </c>
      <c r="O30" s="3"/>
      <c r="P30" s="3">
        <v>1</v>
      </c>
      <c r="Q30" s="6">
        <v>2</v>
      </c>
      <c r="R30" s="3">
        <v>25</v>
      </c>
      <c r="S30" s="3"/>
      <c r="T30" s="3"/>
      <c r="U30" s="3">
        <v>1</v>
      </c>
    </row>
    <row r="31" spans="2:21" ht="15" customHeight="1">
      <c r="B31" s="44"/>
      <c r="C31" s="3" t="s">
        <v>44</v>
      </c>
      <c r="D31" s="3"/>
      <c r="E31" s="3"/>
      <c r="F31" s="3">
        <v>13</v>
      </c>
      <c r="G31" s="3">
        <v>20</v>
      </c>
      <c r="H31" s="3">
        <v>14</v>
      </c>
      <c r="I31" s="3"/>
      <c r="J31" s="3"/>
      <c r="K31" s="3"/>
      <c r="L31" s="3"/>
      <c r="M31" s="3"/>
      <c r="N31" s="3">
        <v>3</v>
      </c>
      <c r="O31" s="3"/>
      <c r="P31" s="3">
        <v>4</v>
      </c>
      <c r="Q31" s="6"/>
      <c r="R31" s="3">
        <v>3</v>
      </c>
      <c r="S31" s="3"/>
      <c r="T31" s="3"/>
      <c r="U31" s="3">
        <v>6</v>
      </c>
    </row>
    <row r="32" spans="2:21" ht="15" customHeight="1">
      <c r="B32" s="44"/>
      <c r="C32" s="3" t="s">
        <v>16</v>
      </c>
      <c r="D32" s="3"/>
      <c r="E32" s="3"/>
      <c r="F32" s="3"/>
      <c r="G32" s="3">
        <v>3</v>
      </c>
      <c r="H32" s="3">
        <v>7</v>
      </c>
      <c r="I32" s="3"/>
      <c r="J32" s="3"/>
      <c r="K32" s="3"/>
      <c r="L32" s="3"/>
      <c r="M32" s="3"/>
      <c r="N32" s="3"/>
      <c r="O32" s="3"/>
      <c r="P32" s="3">
        <v>2</v>
      </c>
      <c r="Q32" s="6"/>
      <c r="R32" s="3"/>
      <c r="S32" s="3"/>
      <c r="T32" s="3"/>
      <c r="U32" s="3">
        <v>2</v>
      </c>
    </row>
    <row r="33" spans="2:21" ht="18" customHeight="1">
      <c r="B33" s="40" t="s">
        <v>113</v>
      </c>
      <c r="C33" s="3" t="s">
        <v>24</v>
      </c>
      <c r="D33" s="31"/>
      <c r="E33" s="31"/>
      <c r="F33" s="31"/>
      <c r="G33" s="31">
        <v>9</v>
      </c>
      <c r="H33" s="31">
        <v>1</v>
      </c>
      <c r="I33" s="31">
        <v>2</v>
      </c>
      <c r="J33" s="31">
        <v>1</v>
      </c>
      <c r="K33" s="31"/>
      <c r="L33" s="31"/>
      <c r="M33" s="31"/>
      <c r="N33" s="31">
        <v>4</v>
      </c>
      <c r="O33" s="31"/>
      <c r="P33" s="31"/>
      <c r="Q33" s="32">
        <v>3</v>
      </c>
      <c r="R33" s="31">
        <v>8</v>
      </c>
      <c r="S33" s="31"/>
      <c r="T33" s="31"/>
      <c r="U33" s="31"/>
    </row>
    <row r="34" spans="2:21" ht="18" customHeight="1">
      <c r="B34" s="42"/>
      <c r="C34" s="3" t="s">
        <v>32</v>
      </c>
      <c r="D34" s="31"/>
      <c r="E34" s="31"/>
      <c r="F34" s="31"/>
      <c r="G34" s="31">
        <v>7</v>
      </c>
      <c r="H34" s="31"/>
      <c r="I34" s="31"/>
      <c r="J34" s="31"/>
      <c r="K34" s="31"/>
      <c r="L34" s="31"/>
      <c r="M34" s="31"/>
      <c r="N34" s="31">
        <v>2</v>
      </c>
      <c r="O34" s="31"/>
      <c r="P34" s="31"/>
      <c r="Q34" s="32"/>
      <c r="R34" s="31">
        <v>2</v>
      </c>
      <c r="S34" s="31"/>
      <c r="T34" s="31"/>
      <c r="U34" s="31"/>
    </row>
    <row r="35" spans="2:21" ht="36" customHeight="1">
      <c r="B35" s="40" t="s">
        <v>88</v>
      </c>
      <c r="C35" s="3" t="s">
        <v>33</v>
      </c>
      <c r="D35" s="3"/>
      <c r="E35" s="3"/>
      <c r="F35" s="3">
        <v>2</v>
      </c>
      <c r="G35" s="3">
        <v>7</v>
      </c>
      <c r="H35" s="3"/>
      <c r="I35" s="3">
        <v>2</v>
      </c>
      <c r="J35" s="3"/>
      <c r="K35" s="3"/>
      <c r="L35" s="3"/>
      <c r="M35" s="3"/>
      <c r="N35" s="3"/>
      <c r="O35" s="3"/>
      <c r="P35" s="3"/>
      <c r="Q35" s="6"/>
      <c r="R35" s="3"/>
      <c r="S35" s="3"/>
      <c r="T35" s="3"/>
      <c r="U35" s="3"/>
    </row>
    <row r="36" spans="2:21" ht="25.5" customHeight="1">
      <c r="B36" s="42"/>
      <c r="C36" s="3" t="s">
        <v>82</v>
      </c>
      <c r="D36" s="3"/>
      <c r="E36" s="3"/>
      <c r="F36" s="3"/>
      <c r="G36" s="3">
        <v>22</v>
      </c>
      <c r="H36" s="3"/>
      <c r="I36" s="3"/>
      <c r="J36" s="3">
        <v>10</v>
      </c>
      <c r="K36" s="3"/>
      <c r="L36" s="3"/>
      <c r="M36" s="3"/>
      <c r="N36" s="3">
        <v>2</v>
      </c>
      <c r="O36" s="3"/>
      <c r="P36" s="3"/>
      <c r="Q36" s="6">
        <v>2</v>
      </c>
      <c r="R36" s="3">
        <v>2</v>
      </c>
      <c r="S36" s="3"/>
      <c r="T36" s="3"/>
      <c r="U36" s="3"/>
    </row>
    <row r="37" spans="2:21" ht="15" customHeight="1">
      <c r="B37" s="40" t="s">
        <v>89</v>
      </c>
      <c r="C37" s="3" t="s">
        <v>34</v>
      </c>
      <c r="D37" s="3"/>
      <c r="E37" s="3"/>
      <c r="F37" s="3"/>
      <c r="G37" s="3">
        <v>5</v>
      </c>
      <c r="H37" s="3"/>
      <c r="I37" s="3">
        <v>1</v>
      </c>
      <c r="J37" s="3"/>
      <c r="K37" s="3"/>
      <c r="L37" s="3"/>
      <c r="M37" s="3"/>
      <c r="N37" s="3"/>
      <c r="O37" s="3"/>
      <c r="P37" s="3">
        <v>2</v>
      </c>
      <c r="Q37" s="6"/>
      <c r="R37" s="3"/>
      <c r="S37" s="3"/>
      <c r="T37" s="3"/>
      <c r="U37" s="3">
        <v>4</v>
      </c>
    </row>
    <row r="38" spans="2:21" ht="15" customHeight="1">
      <c r="B38" s="41"/>
      <c r="C38" s="3" t="s">
        <v>78</v>
      </c>
      <c r="D38" s="3"/>
      <c r="E38" s="3">
        <v>1</v>
      </c>
      <c r="F38" s="3"/>
      <c r="G38" s="3">
        <v>1</v>
      </c>
      <c r="H38" s="3"/>
      <c r="I38" s="3"/>
      <c r="J38" s="3"/>
      <c r="K38" s="3"/>
      <c r="L38" s="3"/>
      <c r="M38" s="3"/>
      <c r="N38" s="3"/>
      <c r="O38" s="3"/>
      <c r="P38" s="3"/>
      <c r="Q38" s="6"/>
      <c r="R38" s="3"/>
      <c r="S38" s="3"/>
      <c r="T38" s="3"/>
      <c r="U38" s="3"/>
    </row>
    <row r="39" spans="1:21" ht="15" customHeight="1">
      <c r="A39" s="1" t="s">
        <v>79</v>
      </c>
      <c r="B39" s="41"/>
      <c r="C39" s="3" t="s">
        <v>79</v>
      </c>
      <c r="D39" s="3"/>
      <c r="E39" s="3"/>
      <c r="F39" s="3">
        <v>1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6"/>
      <c r="R39" s="3"/>
      <c r="S39" s="3"/>
      <c r="T39" s="3"/>
      <c r="U39" s="3"/>
    </row>
    <row r="40" spans="2:21" ht="15" customHeight="1">
      <c r="B40" s="41"/>
      <c r="C40" s="3" t="s">
        <v>35</v>
      </c>
      <c r="D40" s="3"/>
      <c r="E40" s="3"/>
      <c r="F40" s="3"/>
      <c r="G40" s="3">
        <v>6</v>
      </c>
      <c r="H40" s="3"/>
      <c r="I40" s="3">
        <v>1</v>
      </c>
      <c r="J40" s="3"/>
      <c r="K40" s="3"/>
      <c r="L40" s="3"/>
      <c r="M40" s="3"/>
      <c r="N40" s="3">
        <v>2</v>
      </c>
      <c r="O40" s="3"/>
      <c r="P40" s="3"/>
      <c r="Q40" s="6"/>
      <c r="R40" s="3">
        <v>4</v>
      </c>
      <c r="S40" s="3"/>
      <c r="T40" s="3"/>
      <c r="U40" s="3"/>
    </row>
    <row r="41" spans="2:21" ht="15" customHeight="1">
      <c r="B41" s="41"/>
      <c r="C41" s="3" t="s">
        <v>80</v>
      </c>
      <c r="D41" s="3"/>
      <c r="E41" s="3"/>
      <c r="F41" s="3">
        <v>1</v>
      </c>
      <c r="G41" s="3">
        <v>1</v>
      </c>
      <c r="H41" s="3"/>
      <c r="I41" s="3"/>
      <c r="J41" s="3"/>
      <c r="K41" s="3"/>
      <c r="L41" s="3"/>
      <c r="M41" s="3"/>
      <c r="N41" s="3"/>
      <c r="O41" s="3"/>
      <c r="P41" s="3"/>
      <c r="Q41" s="6"/>
      <c r="R41" s="3"/>
      <c r="S41" s="3"/>
      <c r="T41" s="3"/>
      <c r="U41" s="3"/>
    </row>
    <row r="42" spans="2:21" ht="15" customHeight="1">
      <c r="B42" s="41"/>
      <c r="C42" s="3" t="s">
        <v>36</v>
      </c>
      <c r="D42" s="3"/>
      <c r="E42" s="3"/>
      <c r="F42" s="3">
        <v>1</v>
      </c>
      <c r="G42" s="3">
        <v>2</v>
      </c>
      <c r="H42" s="3"/>
      <c r="I42" s="3"/>
      <c r="J42" s="3"/>
      <c r="K42" s="3"/>
      <c r="L42" s="3"/>
      <c r="M42" s="3"/>
      <c r="N42" s="3"/>
      <c r="O42" s="3"/>
      <c r="P42" s="3"/>
      <c r="Q42" s="6"/>
      <c r="R42" s="3"/>
      <c r="S42" s="3"/>
      <c r="T42" s="3"/>
      <c r="U42" s="3"/>
    </row>
    <row r="43" spans="2:21" ht="15" customHeight="1">
      <c r="B43" s="41"/>
      <c r="C43" s="3" t="s">
        <v>25</v>
      </c>
      <c r="D43" s="3">
        <v>3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/>
      <c r="R43" s="6"/>
      <c r="S43" s="6"/>
      <c r="T43" s="3"/>
      <c r="U43" s="3"/>
    </row>
    <row r="44" spans="2:21" ht="15" customHeight="1">
      <c r="B44" s="41"/>
      <c r="C44" s="3" t="s">
        <v>46</v>
      </c>
      <c r="D44" s="3"/>
      <c r="E44" s="3">
        <v>1</v>
      </c>
      <c r="F44" s="3"/>
      <c r="G44" s="3">
        <v>1</v>
      </c>
      <c r="H44" s="3"/>
      <c r="I44" s="3"/>
      <c r="J44" s="3"/>
      <c r="K44" s="3"/>
      <c r="L44" s="3"/>
      <c r="M44" s="3"/>
      <c r="N44" s="3">
        <v>1</v>
      </c>
      <c r="O44" s="3"/>
      <c r="P44" s="3"/>
      <c r="Q44" s="3"/>
      <c r="R44" s="6"/>
      <c r="S44" s="6">
        <v>1</v>
      </c>
      <c r="T44" s="3"/>
      <c r="U44" s="3"/>
    </row>
    <row r="45" spans="2:21" ht="15" customHeight="1">
      <c r="B45" s="41"/>
      <c r="C45" s="3" t="s">
        <v>73</v>
      </c>
      <c r="D45" s="3"/>
      <c r="E45" s="3">
        <v>2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/>
      <c r="R45" s="6"/>
      <c r="S45" s="6"/>
      <c r="T45" s="3"/>
      <c r="U45" s="3"/>
    </row>
    <row r="46" spans="2:21" ht="15" customHeight="1">
      <c r="B46" s="41"/>
      <c r="C46" s="3" t="s">
        <v>74</v>
      </c>
      <c r="D46" s="3"/>
      <c r="E46" s="3">
        <v>1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/>
      <c r="R46" s="6"/>
      <c r="S46" s="6"/>
      <c r="T46" s="3"/>
      <c r="U46" s="3"/>
    </row>
    <row r="47" spans="2:21" ht="15" customHeight="1">
      <c r="B47" s="42"/>
      <c r="C47" s="3" t="s">
        <v>37</v>
      </c>
      <c r="D47" s="3"/>
      <c r="E47" s="3"/>
      <c r="F47" s="3">
        <v>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6"/>
      <c r="R47" s="3"/>
      <c r="S47" s="3"/>
      <c r="T47" s="3"/>
      <c r="U47" s="3"/>
    </row>
    <row r="48" spans="2:21" ht="15" customHeight="1">
      <c r="B48" s="44" t="s">
        <v>103</v>
      </c>
      <c r="C48" s="3" t="s">
        <v>104</v>
      </c>
      <c r="D48" s="3"/>
      <c r="E48" s="3"/>
      <c r="F48" s="3"/>
      <c r="G48" s="3">
        <v>12</v>
      </c>
      <c r="H48" s="3"/>
      <c r="I48" s="3"/>
      <c r="J48" s="3"/>
      <c r="K48" s="3"/>
      <c r="L48" s="3"/>
      <c r="M48" s="3"/>
      <c r="N48" s="3">
        <v>12</v>
      </c>
      <c r="O48" s="3"/>
      <c r="P48" s="3"/>
      <c r="Q48" s="6"/>
      <c r="R48" s="3">
        <v>12</v>
      </c>
      <c r="S48" s="3"/>
      <c r="T48" s="3"/>
      <c r="U48" s="3"/>
    </row>
    <row r="49" spans="2:21" ht="15" customHeight="1">
      <c r="B49" s="44"/>
      <c r="C49" s="3" t="s">
        <v>105</v>
      </c>
      <c r="D49" s="3"/>
      <c r="E49" s="3"/>
      <c r="F49" s="3"/>
      <c r="G49" s="3">
        <v>15</v>
      </c>
      <c r="H49" s="3"/>
      <c r="I49" s="3"/>
      <c r="J49" s="3"/>
      <c r="K49" s="3"/>
      <c r="L49" s="3"/>
      <c r="M49" s="3"/>
      <c r="N49" s="3"/>
      <c r="O49" s="3"/>
      <c r="P49" s="3">
        <v>5</v>
      </c>
      <c r="Q49" s="6">
        <v>1</v>
      </c>
      <c r="R49" s="3"/>
      <c r="S49" s="3"/>
      <c r="T49" s="3"/>
      <c r="U49" s="3">
        <v>5</v>
      </c>
    </row>
    <row r="50" spans="2:21" ht="15" customHeight="1">
      <c r="B50" s="44"/>
      <c r="C50" s="3" t="s">
        <v>106</v>
      </c>
      <c r="D50" s="3"/>
      <c r="E50" s="3"/>
      <c r="F50" s="3">
        <v>1</v>
      </c>
      <c r="G50" s="3">
        <v>18</v>
      </c>
      <c r="H50" s="3"/>
      <c r="I50" s="3"/>
      <c r="J50" s="3"/>
      <c r="K50" s="3"/>
      <c r="L50" s="3"/>
      <c r="M50" s="3"/>
      <c r="N50" s="3">
        <v>11</v>
      </c>
      <c r="O50" s="3"/>
      <c r="P50" s="3"/>
      <c r="Q50" s="6"/>
      <c r="R50" s="3">
        <v>11</v>
      </c>
      <c r="S50" s="3"/>
      <c r="T50" s="3"/>
      <c r="U50" s="3"/>
    </row>
    <row r="51" spans="2:21" ht="15" customHeight="1">
      <c r="B51" s="44"/>
      <c r="C51" s="3" t="s">
        <v>107</v>
      </c>
      <c r="D51" s="3"/>
      <c r="E51" s="3"/>
      <c r="F51" s="3"/>
      <c r="G51" s="3">
        <v>19</v>
      </c>
      <c r="H51" s="3"/>
      <c r="I51" s="3">
        <v>0</v>
      </c>
      <c r="J51" s="3"/>
      <c r="K51" s="3"/>
      <c r="L51" s="3"/>
      <c r="M51" s="3"/>
      <c r="N51" s="3">
        <v>11</v>
      </c>
      <c r="O51" s="3"/>
      <c r="P51" s="3"/>
      <c r="Q51" s="6">
        <v>1</v>
      </c>
      <c r="R51" s="3">
        <v>11</v>
      </c>
      <c r="S51" s="3"/>
      <c r="T51" s="3"/>
      <c r="U51" s="3"/>
    </row>
    <row r="52" spans="2:21" ht="15" customHeight="1">
      <c r="B52" s="40" t="s">
        <v>90</v>
      </c>
      <c r="C52" s="3" t="s">
        <v>108</v>
      </c>
      <c r="D52" s="3"/>
      <c r="E52" s="3"/>
      <c r="F52" s="3"/>
      <c r="G52" s="3">
        <v>11</v>
      </c>
      <c r="H52" s="3"/>
      <c r="I52" s="3">
        <v>1</v>
      </c>
      <c r="J52" s="3"/>
      <c r="K52" s="3"/>
      <c r="L52" s="3"/>
      <c r="M52" s="3"/>
      <c r="N52" s="3">
        <v>5</v>
      </c>
      <c r="O52" s="3"/>
      <c r="P52" s="3"/>
      <c r="Q52" s="6">
        <v>1</v>
      </c>
      <c r="R52" s="3">
        <v>5</v>
      </c>
      <c r="S52" s="3"/>
      <c r="T52" s="3"/>
      <c r="U52" s="3"/>
    </row>
    <row r="53" spans="2:21" ht="15" customHeight="1">
      <c r="B53" s="41"/>
      <c r="C53" s="3" t="s">
        <v>110</v>
      </c>
      <c r="D53" s="3"/>
      <c r="E53" s="3"/>
      <c r="F53" s="3">
        <v>11</v>
      </c>
      <c r="G53" s="3">
        <v>37</v>
      </c>
      <c r="H53" s="3"/>
      <c r="I53" s="3"/>
      <c r="J53" s="3"/>
      <c r="K53" s="3"/>
      <c r="L53" s="3"/>
      <c r="M53" s="3"/>
      <c r="N53" s="3">
        <v>12</v>
      </c>
      <c r="O53" s="3"/>
      <c r="P53" s="3"/>
      <c r="Q53" s="6">
        <v>1</v>
      </c>
      <c r="R53" s="3">
        <v>12</v>
      </c>
      <c r="S53" s="3"/>
      <c r="T53" s="3"/>
      <c r="U53" s="3"/>
    </row>
    <row r="54" spans="2:21" ht="15" customHeight="1">
      <c r="B54" s="41"/>
      <c r="C54" s="3" t="s">
        <v>109</v>
      </c>
      <c r="D54" s="3"/>
      <c r="E54" s="3"/>
      <c r="F54" s="3">
        <v>0</v>
      </c>
      <c r="G54" s="3">
        <v>5</v>
      </c>
      <c r="H54" s="3"/>
      <c r="I54" s="3"/>
      <c r="J54" s="3"/>
      <c r="K54" s="3"/>
      <c r="L54" s="3"/>
      <c r="M54" s="3"/>
      <c r="N54" s="3">
        <v>2</v>
      </c>
      <c r="O54" s="3"/>
      <c r="P54" s="3">
        <v>7</v>
      </c>
      <c r="Q54" s="6"/>
      <c r="R54" s="3">
        <v>2</v>
      </c>
      <c r="S54" s="3"/>
      <c r="T54" s="3"/>
      <c r="U54" s="3">
        <v>8</v>
      </c>
    </row>
    <row r="55" spans="2:21" ht="15" customHeight="1">
      <c r="B55" s="41"/>
      <c r="C55" s="3" t="s">
        <v>111</v>
      </c>
      <c r="D55" s="3"/>
      <c r="E55" s="3"/>
      <c r="F55" s="3">
        <v>3</v>
      </c>
      <c r="G55" s="3">
        <v>18</v>
      </c>
      <c r="H55" s="3"/>
      <c r="I55" s="3">
        <v>1</v>
      </c>
      <c r="J55" s="3"/>
      <c r="K55" s="3"/>
      <c r="L55" s="3"/>
      <c r="M55" s="3"/>
      <c r="N55" s="3">
        <v>11</v>
      </c>
      <c r="O55" s="3"/>
      <c r="P55" s="3"/>
      <c r="Q55" s="6"/>
      <c r="R55" s="3">
        <v>11</v>
      </c>
      <c r="S55" s="3"/>
      <c r="T55" s="3"/>
      <c r="U55" s="3"/>
    </row>
    <row r="56" spans="2:21" ht="15" customHeight="1">
      <c r="B56" s="42"/>
      <c r="C56" s="3" t="s">
        <v>112</v>
      </c>
      <c r="D56" s="3"/>
      <c r="E56" s="3"/>
      <c r="F56" s="3">
        <v>3</v>
      </c>
      <c r="G56" s="3">
        <v>15</v>
      </c>
      <c r="H56" s="3"/>
      <c r="I56" s="3"/>
      <c r="J56" s="3"/>
      <c r="K56" s="3"/>
      <c r="L56" s="3"/>
      <c r="M56" s="3"/>
      <c r="N56" s="3">
        <v>5</v>
      </c>
      <c r="O56" s="3"/>
      <c r="P56" s="3">
        <v>7</v>
      </c>
      <c r="Q56" s="6"/>
      <c r="R56" s="3">
        <v>5</v>
      </c>
      <c r="S56" s="3"/>
      <c r="T56" s="3"/>
      <c r="U56" s="3">
        <v>7</v>
      </c>
    </row>
    <row r="57" spans="2:21" ht="25.5" customHeight="1">
      <c r="B57" s="5" t="s">
        <v>17</v>
      </c>
      <c r="C57" s="3" t="s">
        <v>19</v>
      </c>
      <c r="D57" s="3"/>
      <c r="E57" s="3"/>
      <c r="F57" s="3">
        <v>2</v>
      </c>
      <c r="G57" s="3">
        <v>22</v>
      </c>
      <c r="H57" s="3"/>
      <c r="I57" s="3"/>
      <c r="J57" s="3"/>
      <c r="K57" s="3"/>
      <c r="L57" s="3"/>
      <c r="M57" s="3"/>
      <c r="N57" s="3">
        <v>11</v>
      </c>
      <c r="O57" s="3"/>
      <c r="P57" s="3"/>
      <c r="Q57" s="6">
        <v>1</v>
      </c>
      <c r="R57" s="3">
        <v>11</v>
      </c>
      <c r="S57" s="3"/>
      <c r="T57" s="3"/>
      <c r="U57" s="3"/>
    </row>
    <row r="58" spans="2:21" ht="25.5" customHeight="1">
      <c r="B58" s="40" t="s">
        <v>18</v>
      </c>
      <c r="C58" s="3" t="s">
        <v>20</v>
      </c>
      <c r="D58" s="3"/>
      <c r="E58" s="3"/>
      <c r="F58" s="3">
        <v>4</v>
      </c>
      <c r="G58" s="3">
        <v>13</v>
      </c>
      <c r="H58" s="3"/>
      <c r="I58" s="3"/>
      <c r="J58" s="3"/>
      <c r="K58" s="3"/>
      <c r="L58" s="3"/>
      <c r="M58" s="3"/>
      <c r="N58" s="3">
        <v>5</v>
      </c>
      <c r="O58" s="3"/>
      <c r="P58" s="3"/>
      <c r="Q58" s="6"/>
      <c r="R58" s="3">
        <v>5</v>
      </c>
      <c r="S58" s="3"/>
      <c r="T58" s="3"/>
      <c r="U58" s="3"/>
    </row>
    <row r="59" spans="2:21" ht="15" customHeight="1">
      <c r="B59" s="41"/>
      <c r="C59" s="3" t="s">
        <v>114</v>
      </c>
      <c r="D59" s="3"/>
      <c r="E59" s="3"/>
      <c r="F59" s="3"/>
      <c r="G59" s="3">
        <v>4</v>
      </c>
      <c r="H59" s="3"/>
      <c r="I59" s="3"/>
      <c r="J59" s="3"/>
      <c r="K59" s="3"/>
      <c r="L59" s="3"/>
      <c r="M59" s="3"/>
      <c r="N59" s="3"/>
      <c r="O59" s="3"/>
      <c r="P59" s="3"/>
      <c r="Q59" s="6"/>
      <c r="R59" s="3"/>
      <c r="S59" s="3"/>
      <c r="T59" s="3"/>
      <c r="U59" s="3"/>
    </row>
    <row r="60" spans="2:21" ht="15" customHeight="1">
      <c r="B60" s="42"/>
      <c r="C60" s="3" t="s">
        <v>39</v>
      </c>
      <c r="D60" s="3"/>
      <c r="E60" s="3"/>
      <c r="F60" s="3">
        <v>2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6"/>
      <c r="R60" s="3"/>
      <c r="S60" s="3"/>
      <c r="T60" s="3"/>
      <c r="U60" s="3"/>
    </row>
    <row r="61" spans="2:21" ht="25.5" customHeight="1">
      <c r="B61" s="5" t="s">
        <v>91</v>
      </c>
      <c r="C61" s="3" t="s">
        <v>25</v>
      </c>
      <c r="D61" s="15">
        <v>7</v>
      </c>
      <c r="E61" s="15">
        <v>1</v>
      </c>
      <c r="F61" s="15"/>
      <c r="G61" s="15"/>
      <c r="H61" s="15"/>
      <c r="I61" s="15"/>
      <c r="J61" s="15"/>
      <c r="K61" s="15"/>
      <c r="L61" s="3"/>
      <c r="M61" s="3"/>
      <c r="N61" s="3"/>
      <c r="O61" s="3"/>
      <c r="P61" s="3"/>
      <c r="Q61" s="6"/>
      <c r="R61" s="3"/>
      <c r="S61" s="3"/>
      <c r="T61" s="3"/>
      <c r="U61" s="3"/>
    </row>
    <row r="62" spans="2:21" ht="25.5" customHeight="1">
      <c r="B62" s="5" t="s">
        <v>92</v>
      </c>
      <c r="C62" s="3" t="s">
        <v>26</v>
      </c>
      <c r="D62" s="35"/>
      <c r="E62" s="35"/>
      <c r="F62" s="35">
        <v>1</v>
      </c>
      <c r="G62" s="35">
        <v>7</v>
      </c>
      <c r="H62" s="35">
        <v>1</v>
      </c>
      <c r="I62" s="35">
        <v>2</v>
      </c>
      <c r="J62" s="3"/>
      <c r="K62" s="3"/>
      <c r="L62" s="3"/>
      <c r="M62" s="3"/>
      <c r="N62" s="3"/>
      <c r="O62" s="3"/>
      <c r="P62" s="3"/>
      <c r="Q62" s="6"/>
      <c r="R62" s="3"/>
      <c r="S62" s="3"/>
      <c r="T62" s="3"/>
      <c r="U62" s="3"/>
    </row>
    <row r="63" spans="2:21" ht="17.25" customHeight="1">
      <c r="B63" s="3"/>
      <c r="C63" s="3" t="s">
        <v>53</v>
      </c>
      <c r="D63" s="7">
        <f aca="true" t="shared" si="0" ref="D63:U63">SUM(D6:D62)</f>
        <v>12</v>
      </c>
      <c r="E63" s="7">
        <f t="shared" si="0"/>
        <v>11</v>
      </c>
      <c r="F63" s="7">
        <f t="shared" si="0"/>
        <v>115</v>
      </c>
      <c r="G63" s="7">
        <f t="shared" si="0"/>
        <v>1052</v>
      </c>
      <c r="H63" s="7">
        <f t="shared" si="0"/>
        <v>57</v>
      </c>
      <c r="I63" s="7">
        <f t="shared" si="0"/>
        <v>81</v>
      </c>
      <c r="J63" s="7">
        <f t="shared" si="0"/>
        <v>14</v>
      </c>
      <c r="K63" s="7">
        <f t="shared" si="0"/>
        <v>6</v>
      </c>
      <c r="L63" s="8">
        <f t="shared" si="0"/>
        <v>47</v>
      </c>
      <c r="M63" s="8">
        <f t="shared" si="0"/>
        <v>6</v>
      </c>
      <c r="N63" s="8">
        <f t="shared" si="0"/>
        <v>589</v>
      </c>
      <c r="O63" s="8">
        <f t="shared" si="0"/>
        <v>2</v>
      </c>
      <c r="P63" s="8">
        <f t="shared" si="0"/>
        <v>85</v>
      </c>
      <c r="Q63" s="9">
        <f t="shared" si="0"/>
        <v>45</v>
      </c>
      <c r="R63" s="8">
        <f t="shared" si="0"/>
        <v>568</v>
      </c>
      <c r="S63" s="8">
        <f t="shared" si="0"/>
        <v>27</v>
      </c>
      <c r="T63" s="8">
        <f t="shared" si="0"/>
        <v>2</v>
      </c>
      <c r="U63" s="8">
        <f t="shared" si="0"/>
        <v>94</v>
      </c>
    </row>
    <row r="64" spans="2:21" ht="115.5">
      <c r="B64" s="3"/>
      <c r="C64" s="9"/>
      <c r="D64" s="10" t="str">
        <f aca="true" t="shared" si="1" ref="D64:U64">D5</f>
        <v>Proszkowa ABC 1 kg</v>
      </c>
      <c r="E64" s="10" t="str">
        <f t="shared" si="1"/>
        <v>Proszkowa ABC 2 kg</v>
      </c>
      <c r="F64" s="10" t="str">
        <f t="shared" si="1"/>
        <v>Proszkowa ABC 4 kg</v>
      </c>
      <c r="G64" s="10" t="str">
        <f t="shared" si="1"/>
        <v>Proszkowa ABC 6 kg</v>
      </c>
      <c r="H64" s="10" t="str">
        <f t="shared" si="1"/>
        <v>Proszkowa ABC 12 kg</v>
      </c>
      <c r="I64" s="10" t="str">
        <f t="shared" si="1"/>
        <v>Śniegowa 5 kg</v>
      </c>
      <c r="J64" s="10" t="str">
        <f t="shared" si="1"/>
        <v>GWG 2kg ABF</v>
      </c>
      <c r="K64" s="10" t="str">
        <f t="shared" si="1"/>
        <v>CUG 1 kg</v>
      </c>
      <c r="L64" s="10" t="str">
        <f t="shared" si="1"/>
        <v>GSE 2 kg BC</v>
      </c>
      <c r="M64" s="10" t="str">
        <f t="shared" si="1"/>
        <v>UGS 2 kg</v>
      </c>
      <c r="N64" s="10" t="str">
        <f t="shared" si="1"/>
        <v>Hydranty wew. Ø 25</v>
      </c>
      <c r="O64" s="10" t="str">
        <f t="shared" si="1"/>
        <v>Hydranty wew. Ø 33</v>
      </c>
      <c r="P64" s="10" t="str">
        <f t="shared" si="1"/>
        <v>Hydranty wew. Ø 52</v>
      </c>
      <c r="Q64" s="10" t="str">
        <f t="shared" si="1"/>
        <v>Hydranty zew. Ø 80</v>
      </c>
      <c r="R64" s="10" t="str">
        <f t="shared" si="1"/>
        <v>Wąż płasko składany Ø 25</v>
      </c>
      <c r="S64" s="10" t="str">
        <f t="shared" si="1"/>
        <v>Wąż półsztywny  Ø 25</v>
      </c>
      <c r="T64" s="10" t="str">
        <f t="shared" si="1"/>
        <v>Wąż półsztywny  Ø 33</v>
      </c>
      <c r="U64" s="10" t="str">
        <f t="shared" si="1"/>
        <v>Wąż płasko składany Ø 52</v>
      </c>
    </row>
    <row r="65" spans="4:17" ht="12" hidden="1">
      <c r="D65" s="15"/>
      <c r="E65" s="18"/>
      <c r="F65" s="15"/>
      <c r="G65" s="18"/>
      <c r="H65" s="15"/>
      <c r="I65" s="18"/>
      <c r="J65" s="15"/>
      <c r="K65" s="18"/>
      <c r="L65" s="15"/>
      <c r="M65" s="18"/>
      <c r="N65" s="15"/>
      <c r="O65" s="18"/>
      <c r="P65" s="15"/>
      <c r="Q65" s="19"/>
    </row>
    <row r="66" spans="3:29" ht="12" hidden="1">
      <c r="C66" s="11" t="s">
        <v>66</v>
      </c>
      <c r="D66" s="7">
        <f aca="true" t="shared" si="2" ref="D66:M66">D63*7</f>
        <v>84</v>
      </c>
      <c r="E66" s="20">
        <f t="shared" si="2"/>
        <v>77</v>
      </c>
      <c r="F66" s="7">
        <f t="shared" si="2"/>
        <v>805</v>
      </c>
      <c r="G66" s="20">
        <f t="shared" si="2"/>
        <v>7364</v>
      </c>
      <c r="H66" s="7">
        <f t="shared" si="2"/>
        <v>399</v>
      </c>
      <c r="I66" s="20">
        <f t="shared" si="2"/>
        <v>567</v>
      </c>
      <c r="J66" s="7">
        <f t="shared" si="2"/>
        <v>98</v>
      </c>
      <c r="K66" s="20">
        <f t="shared" si="2"/>
        <v>42</v>
      </c>
      <c r="L66" s="7">
        <f t="shared" si="2"/>
        <v>329</v>
      </c>
      <c r="M66" s="20">
        <f t="shared" si="2"/>
        <v>42</v>
      </c>
      <c r="N66" s="7">
        <f>N63*30</f>
        <v>17670</v>
      </c>
      <c r="O66" s="20">
        <f>O63*30</f>
        <v>60</v>
      </c>
      <c r="P66" s="7">
        <f>P63*30</f>
        <v>2550</v>
      </c>
      <c r="Q66" s="21">
        <f>Q63*30</f>
        <v>1350</v>
      </c>
      <c r="R66" s="50">
        <f>D66+E66+F66+G66+H66+I66+J66+K66+L66+M66+N66+O66+P66+Q66</f>
        <v>31437</v>
      </c>
      <c r="S66" s="43"/>
      <c r="T66" s="43"/>
      <c r="U66" s="43"/>
      <c r="V66" s="43"/>
      <c r="W66" s="3" t="s">
        <v>59</v>
      </c>
      <c r="X66" s="3"/>
      <c r="Y66" s="3"/>
      <c r="Z66" s="3"/>
      <c r="AA66" s="3"/>
      <c r="AB66" s="3"/>
      <c r="AC66" s="13"/>
    </row>
    <row r="67" spans="4:28" ht="12" hidden="1">
      <c r="D67" s="12"/>
      <c r="E67" s="12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43">
        <f>W79+2500</f>
        <v>14188</v>
      </c>
      <c r="S67" s="43"/>
      <c r="T67" s="43"/>
      <c r="U67" s="43"/>
      <c r="V67" s="43"/>
      <c r="W67" s="3" t="s">
        <v>60</v>
      </c>
      <c r="X67" s="3"/>
      <c r="Y67" s="3"/>
      <c r="Z67" s="3"/>
      <c r="AA67" s="3"/>
      <c r="AB67" s="3"/>
    </row>
    <row r="68" spans="4:28" ht="12" hidden="1"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43">
        <f>(R66+R67)*2</f>
        <v>91250</v>
      </c>
      <c r="S68" s="43"/>
      <c r="T68" s="43"/>
      <c r="U68" s="43"/>
      <c r="V68" s="43"/>
      <c r="W68" s="3" t="s">
        <v>61</v>
      </c>
      <c r="X68" s="3"/>
      <c r="Y68" s="3"/>
      <c r="Z68" s="3"/>
      <c r="AA68" s="3"/>
      <c r="AB68" s="3"/>
    </row>
    <row r="69" spans="4:29" ht="12" hidden="1"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43">
        <f>R68*1.23</f>
        <v>112237.5</v>
      </c>
      <c r="S69" s="43"/>
      <c r="T69" s="43"/>
      <c r="U69" s="43"/>
      <c r="V69" s="43"/>
      <c r="W69" s="3" t="s">
        <v>52</v>
      </c>
      <c r="X69" s="3"/>
      <c r="Y69" s="3"/>
      <c r="Z69" s="3"/>
      <c r="AA69" s="3"/>
      <c r="AB69" s="17"/>
      <c r="AC69" s="13"/>
    </row>
    <row r="70" spans="4:29" ht="12" hidden="1"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43">
        <f>(R66+R67)*3</f>
        <v>136875</v>
      </c>
      <c r="S70" s="43"/>
      <c r="T70" s="43"/>
      <c r="U70" s="43"/>
      <c r="V70" s="43"/>
      <c r="W70" s="3" t="s">
        <v>63</v>
      </c>
      <c r="X70" s="3"/>
      <c r="Y70" s="3"/>
      <c r="Z70" s="3"/>
      <c r="AA70" s="3"/>
      <c r="AB70" s="17"/>
      <c r="AC70" s="13"/>
    </row>
    <row r="71" spans="18:28" ht="12" hidden="1">
      <c r="R71" s="43">
        <f>((R66+R67)*3)*1.23</f>
        <v>168356.25</v>
      </c>
      <c r="S71" s="43"/>
      <c r="T71" s="43"/>
      <c r="U71" s="43"/>
      <c r="V71" s="43"/>
      <c r="W71" s="3" t="s">
        <v>51</v>
      </c>
      <c r="X71" s="3"/>
      <c r="Y71" s="3"/>
      <c r="Z71" s="3"/>
      <c r="AA71" s="3"/>
      <c r="AB71" s="17"/>
    </row>
    <row r="72" spans="3:13" ht="12" hidden="1">
      <c r="C72" s="14"/>
      <c r="D72" s="38" t="s">
        <v>54</v>
      </c>
      <c r="E72" s="38"/>
      <c r="F72" s="38"/>
      <c r="G72" s="38"/>
      <c r="H72" s="38"/>
      <c r="I72" s="38"/>
      <c r="J72" s="38"/>
      <c r="K72" s="38"/>
      <c r="L72" s="38"/>
      <c r="M72" s="38"/>
    </row>
    <row r="73" spans="3:13" ht="12" hidden="1">
      <c r="C73" s="3" t="s">
        <v>57</v>
      </c>
      <c r="D73" s="3">
        <v>1</v>
      </c>
      <c r="E73" s="3">
        <v>2</v>
      </c>
      <c r="F73" s="3">
        <v>4</v>
      </c>
      <c r="G73" s="3">
        <v>6</v>
      </c>
      <c r="H73" s="3">
        <v>12</v>
      </c>
      <c r="I73" s="3">
        <v>5</v>
      </c>
      <c r="J73" s="3">
        <v>2</v>
      </c>
      <c r="K73" s="3">
        <v>1</v>
      </c>
      <c r="L73" s="3">
        <v>2</v>
      </c>
      <c r="M73" s="3">
        <v>2</v>
      </c>
    </row>
    <row r="74" spans="3:13" ht="12" hidden="1">
      <c r="C74" s="3" t="s">
        <v>56</v>
      </c>
      <c r="D74" s="3">
        <v>6</v>
      </c>
      <c r="E74" s="3">
        <v>6</v>
      </c>
      <c r="F74" s="3">
        <v>6</v>
      </c>
      <c r="G74" s="3">
        <v>6</v>
      </c>
      <c r="H74" s="3">
        <v>6</v>
      </c>
      <c r="I74" s="3">
        <v>1</v>
      </c>
      <c r="J74" s="3">
        <v>1</v>
      </c>
      <c r="K74" s="3">
        <v>1</v>
      </c>
      <c r="L74" s="3">
        <v>1</v>
      </c>
      <c r="M74" s="3">
        <v>1</v>
      </c>
    </row>
    <row r="75" spans="4:13" ht="12" hidden="1"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3:13" ht="12" hidden="1">
      <c r="C76" s="3" t="s">
        <v>58</v>
      </c>
      <c r="D76" s="3">
        <v>5</v>
      </c>
      <c r="E76" s="3">
        <v>5</v>
      </c>
      <c r="F76" s="3">
        <v>5</v>
      </c>
      <c r="G76" s="3">
        <v>10</v>
      </c>
      <c r="H76" s="3">
        <v>10</v>
      </c>
      <c r="I76" s="3">
        <v>10</v>
      </c>
      <c r="J76" s="3">
        <v>5</v>
      </c>
      <c r="K76" s="3">
        <v>5</v>
      </c>
      <c r="L76" s="3">
        <v>5</v>
      </c>
      <c r="M76" s="3">
        <v>5</v>
      </c>
    </row>
    <row r="77" spans="3:13" ht="12" hidden="1">
      <c r="C77" s="3" t="s">
        <v>55</v>
      </c>
      <c r="D77" s="3">
        <f>(D73*D74)+D76</f>
        <v>11</v>
      </c>
      <c r="E77" s="3">
        <f aca="true" t="shared" si="3" ref="E77:M77">(E73*E74)+E76</f>
        <v>17</v>
      </c>
      <c r="F77" s="3">
        <f t="shared" si="3"/>
        <v>29</v>
      </c>
      <c r="G77" s="3">
        <f t="shared" si="3"/>
        <v>46</v>
      </c>
      <c r="H77" s="3">
        <f t="shared" si="3"/>
        <v>82</v>
      </c>
      <c r="I77" s="3">
        <f t="shared" si="3"/>
        <v>15</v>
      </c>
      <c r="J77" s="3">
        <f t="shared" si="3"/>
        <v>7</v>
      </c>
      <c r="K77" s="3">
        <f t="shared" si="3"/>
        <v>6</v>
      </c>
      <c r="L77" s="3">
        <f t="shared" si="3"/>
        <v>7</v>
      </c>
      <c r="M77" s="3">
        <f t="shared" si="3"/>
        <v>7</v>
      </c>
    </row>
    <row r="78" ht="12" hidden="1">
      <c r="W78" s="16" t="s">
        <v>65</v>
      </c>
    </row>
    <row r="79" spans="4:23" ht="12.75" customHeight="1" hidden="1">
      <c r="D79" s="3">
        <f aca="true" t="shared" si="4" ref="D79:M79">(D76*D63)+(D74*D73*D63)</f>
        <v>132</v>
      </c>
      <c r="E79" s="3">
        <f t="shared" si="4"/>
        <v>187</v>
      </c>
      <c r="F79" s="3">
        <f t="shared" si="4"/>
        <v>3335</v>
      </c>
      <c r="G79" s="3">
        <f t="shared" si="4"/>
        <v>48392</v>
      </c>
      <c r="H79" s="3">
        <f t="shared" si="4"/>
        <v>4674</v>
      </c>
      <c r="I79" s="3">
        <f t="shared" si="4"/>
        <v>1215</v>
      </c>
      <c r="J79" s="3">
        <f t="shared" si="4"/>
        <v>98</v>
      </c>
      <c r="K79" s="3">
        <f t="shared" si="4"/>
        <v>36</v>
      </c>
      <c r="L79" s="3">
        <f t="shared" si="4"/>
        <v>329</v>
      </c>
      <c r="M79" s="3">
        <f t="shared" si="4"/>
        <v>42</v>
      </c>
      <c r="O79" s="37" t="s">
        <v>64</v>
      </c>
      <c r="P79" s="37"/>
      <c r="Q79" s="37"/>
      <c r="R79" s="37"/>
      <c r="S79" s="37"/>
      <c r="T79" s="37"/>
      <c r="U79" s="37"/>
      <c r="V79" s="3">
        <f>D79+E79+F79+G79+H79+I79+J79+K79+L79+M79</f>
        <v>58440</v>
      </c>
      <c r="W79" s="3">
        <f>V79*0.2</f>
        <v>11688</v>
      </c>
    </row>
    <row r="80" ht="12" hidden="1"/>
    <row r="81" ht="12" hidden="1"/>
  </sheetData>
  <sheetProtection/>
  <mergeCells count="24">
    <mergeCell ref="R71:V71"/>
    <mergeCell ref="R69:V69"/>
    <mergeCell ref="R70:V70"/>
    <mergeCell ref="R66:V66"/>
    <mergeCell ref="B35:B36"/>
    <mergeCell ref="B58:B60"/>
    <mergeCell ref="B33:B34"/>
    <mergeCell ref="B26:B28"/>
    <mergeCell ref="B17:B18"/>
    <mergeCell ref="B52:B56"/>
    <mergeCell ref="B1:H1"/>
    <mergeCell ref="B3:E3"/>
    <mergeCell ref="B10:B12"/>
    <mergeCell ref="B24:B25"/>
    <mergeCell ref="O79:U79"/>
    <mergeCell ref="D72:M72"/>
    <mergeCell ref="B6:B9"/>
    <mergeCell ref="B37:B47"/>
    <mergeCell ref="B19:B22"/>
    <mergeCell ref="R67:V67"/>
    <mergeCell ref="B14:B16"/>
    <mergeCell ref="R68:V68"/>
    <mergeCell ref="B30:B32"/>
    <mergeCell ref="B48:B51"/>
  </mergeCells>
  <printOptions/>
  <pageMargins left="0.984251968503937" right="0.3937007874015748" top="0.35433070866141736" bottom="0.35433070866141736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Gdanski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d.zaremba</dc:creator>
  <cp:keywords/>
  <dc:description/>
  <cp:lastModifiedBy>ewa.rola@it.ug</cp:lastModifiedBy>
  <cp:lastPrinted>2024-05-22T08:04:15Z</cp:lastPrinted>
  <dcterms:created xsi:type="dcterms:W3CDTF">2012-01-24T09:17:26Z</dcterms:created>
  <dcterms:modified xsi:type="dcterms:W3CDTF">2024-05-22T08:04:20Z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0x010100F4784B7F047BD2499A1BC131FC521529</vt:lpwstr>
  </property>
  <property fmtid="{D5CDD505-2E9C-101B-9397-08002B2CF9AE}" pid="3" name="_activity">
    <vt:lpwstr/>
  </property>
</Properties>
</file>