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115" tabRatio="884" firstSheet="2" activeTab="2"/>
  </bookViews>
  <sheets>
    <sheet name="ogółem-12mcy" sheetId="1" state="hidden" r:id="rId1"/>
    <sheet name="ABM 1 2021 12M-CY" sheetId="2" state="hidden" r:id="rId2"/>
    <sheet name="2023-2024" sheetId="3" r:id="rId3"/>
  </sheets>
  <definedNames>
    <definedName name="_xlnm.Print_Area" localSheetId="0">'ogółem-12mcy'!$A$1:$L$13</definedName>
  </definedNames>
  <calcPr fullCalcOnLoad="1"/>
</workbook>
</file>

<file path=xl/sharedStrings.xml><?xml version="1.0" encoding="utf-8"?>
<sst xmlns="http://schemas.openxmlformats.org/spreadsheetml/2006/main" count="169" uniqueCount="47">
  <si>
    <t>Powierzchnie wewnętrzne</t>
  </si>
  <si>
    <t>x</t>
  </si>
  <si>
    <t>=</t>
  </si>
  <si>
    <t>zł/m-c (brutto)</t>
  </si>
  <si>
    <t>+</t>
  </si>
  <si>
    <t>zł/m2</t>
  </si>
  <si>
    <t>zł/m-c</t>
  </si>
  <si>
    <t>zł</t>
  </si>
  <si>
    <t>miesięcy</t>
  </si>
  <si>
    <t>netto</t>
  </si>
  <si>
    <t>1-miesiac</t>
  </si>
  <si>
    <t>wew mies. (zł)</t>
  </si>
  <si>
    <t>zew mies. (zł)</t>
  </si>
  <si>
    <t>razem (zł)</t>
  </si>
  <si>
    <t>12-miesiecy</t>
  </si>
  <si>
    <t>Wartość usług do przetargu – 12 miesięcy: (netto)</t>
  </si>
  <si>
    <t>Wartość usług do przetargu – 12 miesięcy: (vat)</t>
  </si>
  <si>
    <t>Wartość usług do przetargu – 12 miesięcy: (brutto)</t>
  </si>
  <si>
    <t>PROTOKÓŁ Z OSZACOWANIA WARTOŚCI  USŁUGI  SPRZĄTANIA  POW. WEWNĘTRZNYCH I ZEWNĘTRZNYCH  NA TERENIE  ABM 1 i ABM 2</t>
  </si>
  <si>
    <t>PROTOKÓŁ Z OSZACOWANIA WARTOŚCI USŁUGI SPRZĄTANIA  POW. WEWNĘTRZNYCH I ZEWNĘTRZNYCH  NA TERENIE  ABM 1</t>
  </si>
  <si>
    <t>brutto</t>
  </si>
  <si>
    <t>vat 1-m-c</t>
  </si>
  <si>
    <t>ABM 1</t>
  </si>
  <si>
    <t>ABM 2</t>
  </si>
  <si>
    <t>ABM 1 i 2</t>
  </si>
  <si>
    <t>vat 12 m-cy</t>
  </si>
  <si>
    <t>z Batorego 170</t>
  </si>
  <si>
    <t>Do przetargu na sprzątanie od 01.01.2021r do 31.12.2021r. – 12 miesięcy</t>
  </si>
  <si>
    <t>Sporz. dnia 17.11.2020r</t>
  </si>
  <si>
    <t xml:space="preserve">                                                                                                      NA PODSTAWIE ANALIZY KOSZTÓW ROKU 2020R.</t>
  </si>
  <si>
    <t xml:space="preserve">         Z UWZGLĘDNIENIEM INFLACJI 2,6%</t>
  </si>
  <si>
    <t>sprzątanie codzienne</t>
  </si>
  <si>
    <t>ul. Zjednoczenia</t>
  </si>
  <si>
    <t>ul. Zjednoczenia 110b</t>
  </si>
  <si>
    <t>sprzatanie okresowe</t>
  </si>
  <si>
    <t>ul. Zjednoczenia 110</t>
  </si>
  <si>
    <t>ul. Bohaterów Westerplatte 11</t>
  </si>
  <si>
    <t>Wartość usług do przetargu – 16 miesięcy: (netto)</t>
  </si>
  <si>
    <t>Wartość usług do przetargu – 16 miesięcy: (brutto)</t>
  </si>
  <si>
    <t>12 miesięcy</t>
  </si>
  <si>
    <t xml:space="preserve">zł/m-c </t>
  </si>
  <si>
    <t>NETTO</t>
  </si>
  <si>
    <t>BRUTTO</t>
  </si>
  <si>
    <t>ul. Zjednoczenia 110B</t>
  </si>
  <si>
    <t>zł.</t>
  </si>
  <si>
    <t xml:space="preserve"> 01.06.2023r do 31.05.2024r. – 12 miesięcy</t>
  </si>
  <si>
    <t>KOMPLEKSOWA USŁUGA SPRZĄTANIA - CENA USŁUGI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</si>
</sst>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0\ &quot;zł&quot;"/>
    <numFmt numFmtId="170" formatCode="#,##0.00\ _z_ł"/>
    <numFmt numFmtId="171" formatCode="0.0000"/>
  </numFmts>
  <fonts count="45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2"/>
    </font>
    <font>
      <b/>
      <u val="single"/>
      <sz val="12"/>
      <name val="Times New Roman"/>
      <family val="1"/>
    </font>
    <font>
      <u val="single"/>
      <sz val="10"/>
      <name val="Arial CE"/>
      <family val="0"/>
    </font>
    <font>
      <b/>
      <u val="sing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sz val="10"/>
      <color indexed="10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9C0006"/>
      <name val="Arial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6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2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165" fontId="3" fillId="0" borderId="16" xfId="0" applyNumberFormat="1" applyFont="1" applyBorder="1" applyAlignment="1">
      <alignment/>
    </xf>
    <xf numFmtId="165" fontId="3" fillId="0" borderId="17" xfId="0" applyNumberFormat="1" applyFont="1" applyBorder="1" applyAlignment="1">
      <alignment/>
    </xf>
    <xf numFmtId="165" fontId="0" fillId="0" borderId="0" xfId="0" applyNumberFormat="1" applyAlignment="1">
      <alignment/>
    </xf>
    <xf numFmtId="44" fontId="6" fillId="0" borderId="0" xfId="0" applyNumberFormat="1" applyFont="1" applyAlignment="1">
      <alignment/>
    </xf>
    <xf numFmtId="44" fontId="3" fillId="0" borderId="0" xfId="0" applyNumberFormat="1" applyFont="1" applyAlignment="1">
      <alignment/>
    </xf>
    <xf numFmtId="0" fontId="44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left"/>
    </xf>
    <xf numFmtId="0" fontId="4" fillId="0" borderId="20" xfId="0" applyFont="1" applyBorder="1" applyAlignment="1">
      <alignment/>
    </xf>
    <xf numFmtId="0" fontId="5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4" fontId="1" fillId="0" borderId="20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4" fontId="0" fillId="0" borderId="18" xfId="0" applyNumberFormat="1" applyBorder="1" applyAlignment="1">
      <alignment/>
    </xf>
    <xf numFmtId="2" fontId="0" fillId="0" borderId="0" xfId="0" applyNumberFormat="1" applyFont="1" applyAlignment="1">
      <alignment/>
    </xf>
    <xf numFmtId="0" fontId="0" fillId="0" borderId="21" xfId="0" applyBorder="1" applyAlignment="1">
      <alignment horizontal="right"/>
    </xf>
    <xf numFmtId="0" fontId="3" fillId="0" borderId="21" xfId="0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4" fontId="1" fillId="0" borderId="0" xfId="0" applyNumberFormat="1" applyFont="1" applyBorder="1" applyAlignment="1">
      <alignment/>
    </xf>
    <xf numFmtId="9" fontId="0" fillId="0" borderId="0" xfId="0" applyNumberForma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2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4" fontId="3" fillId="0" borderId="2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10.625" style="0" bestFit="1" customWidth="1"/>
    <col min="2" max="2" width="2.125" style="0" bestFit="1" customWidth="1"/>
    <col min="3" max="3" width="5.375" style="0" bestFit="1" customWidth="1"/>
    <col min="4" max="4" width="9.375" style="0" bestFit="1" customWidth="1"/>
    <col min="5" max="5" width="2.125" style="0" bestFit="1" customWidth="1"/>
    <col min="6" max="6" width="11.125" style="0" bestFit="1" customWidth="1"/>
    <col min="7" max="7" width="12.625" style="0" bestFit="1" customWidth="1"/>
    <col min="8" max="8" width="17.375" style="0" customWidth="1"/>
    <col min="9" max="9" width="19.25390625" style="0" customWidth="1"/>
    <col min="10" max="10" width="16.00390625" style="0" customWidth="1"/>
    <col min="11" max="11" width="12.75390625" style="0" customWidth="1"/>
    <col min="12" max="12" width="13.625" style="0" bestFit="1" customWidth="1"/>
  </cols>
  <sheetData>
    <row r="1" spans="1:9" ht="48" customHeight="1">
      <c r="A1" s="61" t="s">
        <v>18</v>
      </c>
      <c r="B1" s="61"/>
      <c r="C1" s="61"/>
      <c r="D1" s="61"/>
      <c r="E1" s="61"/>
      <c r="F1" s="61"/>
      <c r="G1" s="61"/>
      <c r="H1" s="61"/>
      <c r="I1" s="61"/>
    </row>
    <row r="2" spans="1:9" ht="22.5" customHeight="1">
      <c r="A2" s="31"/>
      <c r="B2" s="31"/>
      <c r="C2" s="32" t="s">
        <v>29</v>
      </c>
      <c r="D2" s="31"/>
      <c r="E2" s="31"/>
      <c r="F2" s="31"/>
      <c r="G2" s="31"/>
      <c r="H2" s="31"/>
      <c r="I2" s="31"/>
    </row>
    <row r="3" spans="1:9" ht="24" customHeight="1">
      <c r="A3" s="33"/>
      <c r="B3" s="34"/>
      <c r="C3" s="34"/>
      <c r="D3" s="34" t="s">
        <v>30</v>
      </c>
      <c r="E3" s="34"/>
      <c r="F3" s="34"/>
      <c r="G3" s="34"/>
      <c r="H3" s="34"/>
      <c r="I3" s="34"/>
    </row>
    <row r="4" ht="22.5" customHeight="1">
      <c r="A4" s="2" t="s">
        <v>27</v>
      </c>
    </row>
    <row r="5" ht="15.75">
      <c r="A5" s="2"/>
    </row>
    <row r="6" spans="1:10" ht="15.75">
      <c r="A6" s="2"/>
      <c r="H6" s="4" t="s">
        <v>22</v>
      </c>
      <c r="I6" s="4" t="s">
        <v>23</v>
      </c>
      <c r="J6" s="4" t="s">
        <v>24</v>
      </c>
    </row>
    <row r="7" spans="1:10" ht="15.75">
      <c r="A7" s="9" t="s">
        <v>15</v>
      </c>
      <c r="B7" s="10"/>
      <c r="C7" s="10"/>
      <c r="D7" s="10"/>
      <c r="E7" s="10"/>
      <c r="F7" s="10"/>
      <c r="G7" s="10"/>
      <c r="H7" s="28">
        <v>155679</v>
      </c>
      <c r="I7" s="28">
        <v>103284.36</v>
      </c>
      <c r="J7" s="28">
        <f>SUM(H7:I7)</f>
        <v>258963.36</v>
      </c>
    </row>
    <row r="8" spans="1:10" ht="15.75">
      <c r="A8" s="1"/>
      <c r="H8" s="28"/>
      <c r="I8" s="28"/>
      <c r="J8" s="29"/>
    </row>
    <row r="9" spans="1:10" ht="15.75">
      <c r="A9" s="9" t="s">
        <v>16</v>
      </c>
      <c r="B9" s="10"/>
      <c r="C9" s="10"/>
      <c r="D9" s="10"/>
      <c r="E9" s="10"/>
      <c r="F9" s="10"/>
      <c r="G9" s="10"/>
      <c r="H9" s="28">
        <v>21259.68</v>
      </c>
      <c r="I9" s="28">
        <v>14934</v>
      </c>
      <c r="J9" s="28">
        <f>SUM(H9:I9)</f>
        <v>36193.68</v>
      </c>
    </row>
    <row r="10" spans="8:10" ht="12.75">
      <c r="H10" s="28"/>
      <c r="I10" s="28"/>
      <c r="J10" s="29"/>
    </row>
    <row r="11" spans="1:10" ht="15.75">
      <c r="A11" s="9" t="s">
        <v>17</v>
      </c>
      <c r="B11" s="10"/>
      <c r="C11" s="10"/>
      <c r="D11" s="10"/>
      <c r="E11" s="10"/>
      <c r="F11" s="10"/>
      <c r="G11" s="10"/>
      <c r="H11" s="28">
        <v>176938.68</v>
      </c>
      <c r="I11" s="28">
        <v>118218.36</v>
      </c>
      <c r="J11" s="28">
        <f>SUM(J7:J10)</f>
        <v>295157.04</v>
      </c>
    </row>
    <row r="13" ht="15.75">
      <c r="A13" s="1" t="s">
        <v>28</v>
      </c>
    </row>
  </sheetData>
  <sheetProtection/>
  <mergeCells count="1">
    <mergeCell ref="A1:I1"/>
  </mergeCells>
  <printOptions/>
  <pageMargins left="0.287401575" right="0.2874015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0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9.875" style="0" bestFit="1" customWidth="1"/>
    <col min="2" max="2" width="2.125" style="0" bestFit="1" customWidth="1"/>
    <col min="3" max="3" width="5.25390625" style="0" bestFit="1" customWidth="1"/>
    <col min="4" max="4" width="9.25390625" style="0" bestFit="1" customWidth="1"/>
    <col min="5" max="5" width="2.125" style="0" bestFit="1" customWidth="1"/>
    <col min="6" max="6" width="11.00390625" style="0" bestFit="1" customWidth="1"/>
    <col min="7" max="7" width="12.625" style="0" bestFit="1" customWidth="1"/>
    <col min="8" max="8" width="11.00390625" style="0" bestFit="1" customWidth="1"/>
    <col min="10" max="10" width="12.125" style="0" customWidth="1"/>
    <col min="11" max="11" width="12.625" style="0" bestFit="1" customWidth="1"/>
    <col min="12" max="12" width="13.625" style="0" customWidth="1"/>
    <col min="13" max="13" width="13.375" style="0" bestFit="1" customWidth="1"/>
    <col min="14" max="14" width="12.25390625" style="0" bestFit="1" customWidth="1"/>
  </cols>
  <sheetData>
    <row r="1" spans="1:22" ht="30.75" customHeight="1">
      <c r="A1" s="62" t="s">
        <v>19</v>
      </c>
      <c r="B1" s="62"/>
      <c r="C1" s="62"/>
      <c r="D1" s="62"/>
      <c r="E1" s="62"/>
      <c r="F1" s="62"/>
      <c r="G1" s="62"/>
      <c r="H1" s="62"/>
      <c r="I1" s="62"/>
      <c r="U1" s="30"/>
      <c r="V1" s="30"/>
    </row>
    <row r="2" ht="15.75">
      <c r="A2" s="2"/>
    </row>
    <row r="3" ht="15.75">
      <c r="A3" s="2" t="s">
        <v>27</v>
      </c>
    </row>
    <row r="4" spans="1:12" ht="15.75">
      <c r="A4" s="2"/>
      <c r="K4" s="6"/>
      <c r="L4" s="6"/>
    </row>
    <row r="5" spans="1:14" ht="15.75">
      <c r="A5" s="2" t="s">
        <v>31</v>
      </c>
      <c r="K5" s="6"/>
      <c r="L5" s="6"/>
      <c r="M5" t="s">
        <v>21</v>
      </c>
      <c r="N5" t="s">
        <v>25</v>
      </c>
    </row>
    <row r="6" spans="1:14" ht="15.75" customHeight="1">
      <c r="A6" s="63" t="s">
        <v>32</v>
      </c>
      <c r="B6" s="64"/>
      <c r="C6" s="64"/>
      <c r="D6" s="64"/>
      <c r="E6" s="64"/>
      <c r="F6" s="65"/>
      <c r="I6" s="15" t="s">
        <v>9</v>
      </c>
      <c r="J6" s="16"/>
      <c r="K6" s="17" t="s">
        <v>10</v>
      </c>
      <c r="L6" s="18" t="s">
        <v>14</v>
      </c>
      <c r="M6" s="27"/>
      <c r="N6" s="27"/>
    </row>
    <row r="7" spans="1:14" ht="15.75">
      <c r="A7" s="2">
        <v>1166.26</v>
      </c>
      <c r="B7" t="s">
        <v>1</v>
      </c>
      <c r="C7" s="7">
        <v>4.21</v>
      </c>
      <c r="D7" t="s">
        <v>5</v>
      </c>
      <c r="E7" t="s">
        <v>2</v>
      </c>
      <c r="F7" s="6">
        <f>ROUND((A7*C7),2)</f>
        <v>4909.95</v>
      </c>
      <c r="G7" t="s">
        <v>6</v>
      </c>
      <c r="I7" s="19" t="s">
        <v>11</v>
      </c>
      <c r="J7" s="20"/>
      <c r="K7" s="21">
        <f>F7+F12</f>
        <v>5183.18</v>
      </c>
      <c r="L7" s="22">
        <f>K7*12</f>
        <v>62198.16</v>
      </c>
      <c r="M7" s="27">
        <f aca="true" t="shared" si="0" ref="M7:N9">K13-K7</f>
        <v>1192.1299999999992</v>
      </c>
      <c r="N7" s="27">
        <f t="shared" si="0"/>
        <v>14305.559999999998</v>
      </c>
    </row>
    <row r="8" spans="1:14" ht="15.75">
      <c r="A8" s="5">
        <f>F7</f>
        <v>4909.95</v>
      </c>
      <c r="B8" t="s">
        <v>4</v>
      </c>
      <c r="C8" s="3">
        <v>0.23</v>
      </c>
      <c r="D8" s="6">
        <f>F8-A8</f>
        <v>1129.29</v>
      </c>
      <c r="E8" t="s">
        <v>2</v>
      </c>
      <c r="F8" s="6">
        <f>ROUND((A8*1.23),2)</f>
        <v>6039.24</v>
      </c>
      <c r="G8" t="s">
        <v>3</v>
      </c>
      <c r="I8" s="19" t="s">
        <v>12</v>
      </c>
      <c r="J8" s="20"/>
      <c r="K8" s="21">
        <f>F19</f>
        <v>628.55</v>
      </c>
      <c r="L8" s="22">
        <f>K8*12</f>
        <v>7542.599999999999</v>
      </c>
      <c r="M8" s="27">
        <f t="shared" si="0"/>
        <v>-467.30999999999995</v>
      </c>
      <c r="N8" s="27">
        <f t="shared" si="0"/>
        <v>-5607.719999999999</v>
      </c>
    </row>
    <row r="9" spans="1:14" ht="15.75">
      <c r="A9" s="5"/>
      <c r="C9" s="3"/>
      <c r="D9" s="6"/>
      <c r="F9" s="6"/>
      <c r="I9" s="23" t="s">
        <v>13</v>
      </c>
      <c r="J9" s="24"/>
      <c r="K9" s="25">
        <f>SUM(K7:K8)</f>
        <v>5811.7300000000005</v>
      </c>
      <c r="L9" s="26">
        <f>SUM(L7:L8)</f>
        <v>69740.76000000001</v>
      </c>
      <c r="M9" s="27">
        <f t="shared" si="0"/>
        <v>724.8199999999988</v>
      </c>
      <c r="N9" s="27">
        <f t="shared" si="0"/>
        <v>8697.839999999997</v>
      </c>
    </row>
    <row r="10" spans="1:14" ht="15.75">
      <c r="A10" s="5"/>
      <c r="C10" s="3"/>
      <c r="D10" s="6"/>
      <c r="F10" s="6"/>
      <c r="K10" s="6"/>
      <c r="L10" s="6"/>
      <c r="M10" s="6"/>
      <c r="N10" s="6"/>
    </row>
    <row r="11" spans="1:14" ht="15.75">
      <c r="A11" s="66" t="s">
        <v>33</v>
      </c>
      <c r="B11" s="66"/>
      <c r="C11" s="66"/>
      <c r="D11" s="66"/>
      <c r="E11" s="66"/>
      <c r="F11" s="66"/>
      <c r="K11" s="6"/>
      <c r="L11" s="6"/>
      <c r="M11" s="6"/>
      <c r="N11" s="6"/>
    </row>
    <row r="12" spans="1:14" ht="15.75">
      <c r="A12" s="2">
        <v>64.9</v>
      </c>
      <c r="B12" t="s">
        <v>1</v>
      </c>
      <c r="C12" s="7">
        <v>4.21</v>
      </c>
      <c r="D12" t="s">
        <v>5</v>
      </c>
      <c r="E12" t="s">
        <v>2</v>
      </c>
      <c r="F12" s="6">
        <f>ROUND((A12*C12),2)</f>
        <v>273.23</v>
      </c>
      <c r="G12" t="s">
        <v>6</v>
      </c>
      <c r="I12" s="15" t="s">
        <v>20</v>
      </c>
      <c r="J12" s="16"/>
      <c r="K12" s="17" t="s">
        <v>10</v>
      </c>
      <c r="L12" s="18" t="s">
        <v>14</v>
      </c>
      <c r="M12" s="7"/>
      <c r="N12" s="7"/>
    </row>
    <row r="13" spans="1:12" ht="15.75">
      <c r="A13" s="5">
        <f>F12</f>
        <v>273.23</v>
      </c>
      <c r="B13" t="s">
        <v>4</v>
      </c>
      <c r="C13" s="3">
        <v>0.23</v>
      </c>
      <c r="D13" s="6">
        <f>F13-A13</f>
        <v>62.839999999999975</v>
      </c>
      <c r="E13" t="s">
        <v>2</v>
      </c>
      <c r="F13" s="6">
        <f>ROUND((A13*1.23),2)</f>
        <v>336.07</v>
      </c>
      <c r="G13" t="s">
        <v>3</v>
      </c>
      <c r="I13" s="19" t="s">
        <v>11</v>
      </c>
      <c r="J13" s="20"/>
      <c r="K13" s="21">
        <f>F8+F13</f>
        <v>6375.3099999999995</v>
      </c>
      <c r="L13" s="22">
        <f>K13*12</f>
        <v>76503.72</v>
      </c>
    </row>
    <row r="14" spans="1:13" ht="15.75">
      <c r="A14" s="5"/>
      <c r="C14" s="3"/>
      <c r="D14" s="6"/>
      <c r="F14" s="6"/>
      <c r="I14" s="19" t="s">
        <v>12</v>
      </c>
      <c r="J14" s="20"/>
      <c r="K14" s="21">
        <f>F20</f>
        <v>161.24</v>
      </c>
      <c r="L14" s="22">
        <f>K14*12</f>
        <v>1934.88</v>
      </c>
      <c r="M14" t="s">
        <v>26</v>
      </c>
    </row>
    <row r="15" spans="1:12" ht="15.75">
      <c r="A15" s="1"/>
      <c r="F15" s="6"/>
      <c r="I15" s="23" t="s">
        <v>13</v>
      </c>
      <c r="J15" s="24"/>
      <c r="K15" s="25">
        <f>SUM(K13:K14)</f>
        <v>6536.549999999999</v>
      </c>
      <c r="L15" s="26">
        <f>SUM(L13:L14)</f>
        <v>78438.6</v>
      </c>
    </row>
    <row r="16" spans="1:12" ht="15.75">
      <c r="A16" s="67" t="s">
        <v>34</v>
      </c>
      <c r="B16" s="68"/>
      <c r="C16" s="68"/>
      <c r="D16" s="68"/>
      <c r="E16" s="68"/>
      <c r="F16" s="69"/>
      <c r="K16" s="6"/>
      <c r="L16" s="6"/>
    </row>
    <row r="17" spans="1:12" ht="15.75">
      <c r="A17" s="70" t="s">
        <v>35</v>
      </c>
      <c r="B17" s="71"/>
      <c r="C17" s="71"/>
      <c r="D17" s="71"/>
      <c r="E17" s="71"/>
      <c r="F17" s="72"/>
      <c r="K17" s="6"/>
      <c r="L17" s="6"/>
    </row>
    <row r="18" spans="1:12" ht="15.75">
      <c r="A18" s="12"/>
      <c r="F18" s="6"/>
      <c r="K18" s="6"/>
      <c r="L18" s="6"/>
    </row>
    <row r="19" spans="1:12" ht="15.75">
      <c r="A19" s="35">
        <v>149.3</v>
      </c>
      <c r="B19" t="s">
        <v>1</v>
      </c>
      <c r="C19" s="7">
        <v>4.21</v>
      </c>
      <c r="D19" t="s">
        <v>5</v>
      </c>
      <c r="E19" t="s">
        <v>2</v>
      </c>
      <c r="F19" s="6">
        <f>ROUND((A19*C19),2)</f>
        <v>628.55</v>
      </c>
      <c r="G19" t="s">
        <v>6</v>
      </c>
      <c r="K19" s="6"/>
      <c r="L19" s="6"/>
    </row>
    <row r="20" spans="1:12" ht="15.75">
      <c r="A20" s="5">
        <v>149.3</v>
      </c>
      <c r="B20" t="s">
        <v>1</v>
      </c>
      <c r="C20" s="3">
        <v>0.23</v>
      </c>
      <c r="D20" s="6"/>
      <c r="E20" t="s">
        <v>2</v>
      </c>
      <c r="F20" s="6">
        <f>ROUND((A20*1.08),2)</f>
        <v>161.24</v>
      </c>
      <c r="G20" t="s">
        <v>3</v>
      </c>
      <c r="K20" s="6"/>
      <c r="L20" s="6"/>
    </row>
    <row r="21" spans="1:12" ht="15.75">
      <c r="A21" s="1"/>
      <c r="F21" s="6"/>
      <c r="K21" s="6"/>
      <c r="L21" s="6"/>
    </row>
    <row r="22" spans="1:12" ht="15.75">
      <c r="A22" s="2"/>
      <c r="K22" s="6"/>
      <c r="L22" s="6"/>
    </row>
    <row r="23" spans="1:12" ht="15.75">
      <c r="A23" s="9" t="s">
        <v>15</v>
      </c>
      <c r="B23" s="10"/>
      <c r="C23" s="10"/>
      <c r="D23" s="10"/>
      <c r="E23" s="10"/>
      <c r="F23" s="10"/>
      <c r="G23" s="10"/>
      <c r="H23" s="11">
        <f>SUM(F24:F27)</f>
        <v>63989.759999999995</v>
      </c>
      <c r="I23" s="4" t="s">
        <v>7</v>
      </c>
      <c r="J23" s="7"/>
      <c r="K23" s="6"/>
      <c r="L23" s="6"/>
    </row>
    <row r="24" spans="1:12" ht="15.75">
      <c r="A24" s="5">
        <f>A8</f>
        <v>4909.95</v>
      </c>
      <c r="B24" t="s">
        <v>1</v>
      </c>
      <c r="C24" s="8">
        <v>12</v>
      </c>
      <c r="D24" t="s">
        <v>8</v>
      </c>
      <c r="E24" t="s">
        <v>2</v>
      </c>
      <c r="F24" s="6">
        <f>A24*C24</f>
        <v>58919.399999999994</v>
      </c>
      <c r="G24" t="s">
        <v>7</v>
      </c>
      <c r="H24" s="4"/>
      <c r="I24" s="4"/>
      <c r="K24" s="6"/>
      <c r="L24" s="6"/>
    </row>
    <row r="25" spans="1:12" ht="15.75">
      <c r="A25" s="5">
        <f>A13</f>
        <v>273.23</v>
      </c>
      <c r="B25" t="s">
        <v>1</v>
      </c>
      <c r="C25" s="8">
        <v>12</v>
      </c>
      <c r="D25" t="s">
        <v>8</v>
      </c>
      <c r="E25" t="s">
        <v>2</v>
      </c>
      <c r="F25" s="6">
        <f>A25*C25</f>
        <v>3278.76</v>
      </c>
      <c r="G25" t="s">
        <v>7</v>
      </c>
      <c r="H25" s="4"/>
      <c r="I25" s="4"/>
      <c r="K25" s="6"/>
      <c r="L25" s="6"/>
    </row>
    <row r="26" spans="1:12" ht="15.75">
      <c r="A26" s="5">
        <f>A20</f>
        <v>149.3</v>
      </c>
      <c r="B26" t="s">
        <v>1</v>
      </c>
      <c r="C26" s="8">
        <v>12</v>
      </c>
      <c r="D26" t="s">
        <v>8</v>
      </c>
      <c r="E26" t="s">
        <v>2</v>
      </c>
      <c r="F26" s="6">
        <f>A26*C26</f>
        <v>1791.6000000000001</v>
      </c>
      <c r="G26" t="s">
        <v>7</v>
      </c>
      <c r="H26" s="4"/>
      <c r="I26" s="4"/>
      <c r="K26" s="6"/>
      <c r="L26" s="6"/>
    </row>
    <row r="27" spans="1:11" ht="15.75">
      <c r="A27" s="5"/>
      <c r="B27" t="s">
        <v>1</v>
      </c>
      <c r="C27" s="8"/>
      <c r="E27" t="s">
        <v>2</v>
      </c>
      <c r="F27" s="6"/>
      <c r="G27" t="s">
        <v>7</v>
      </c>
      <c r="H27" s="4"/>
      <c r="I27" s="4"/>
      <c r="K27" s="6"/>
    </row>
    <row r="28" spans="1:11" ht="15.75">
      <c r="A28" s="9" t="s">
        <v>16</v>
      </c>
      <c r="B28" s="10"/>
      <c r="C28" s="10"/>
      <c r="D28" s="10"/>
      <c r="E28" s="10"/>
      <c r="F28" s="10"/>
      <c r="G28" s="10"/>
      <c r="H28" s="11">
        <f>SUM(F29:F32)</f>
        <v>14305.56</v>
      </c>
      <c r="I28" s="4" t="s">
        <v>7</v>
      </c>
      <c r="J28" s="7"/>
      <c r="K28" s="6"/>
    </row>
    <row r="29" spans="1:11" ht="15.75">
      <c r="A29" s="5">
        <f>D8</f>
        <v>1129.29</v>
      </c>
      <c r="B29" t="s">
        <v>1</v>
      </c>
      <c r="C29" s="8">
        <v>12</v>
      </c>
      <c r="D29" t="s">
        <v>8</v>
      </c>
      <c r="E29" t="s">
        <v>2</v>
      </c>
      <c r="F29" s="6">
        <f>A29*C29</f>
        <v>13551.48</v>
      </c>
      <c r="G29" t="s">
        <v>7</v>
      </c>
      <c r="H29" s="4"/>
      <c r="I29" s="4"/>
      <c r="K29" s="6"/>
    </row>
    <row r="30" spans="1:11" ht="15.75">
      <c r="A30" s="5">
        <f>D13</f>
        <v>62.839999999999975</v>
      </c>
      <c r="B30" t="s">
        <v>1</v>
      </c>
      <c r="C30" s="8">
        <v>12</v>
      </c>
      <c r="D30" t="s">
        <v>8</v>
      </c>
      <c r="E30" t="s">
        <v>2</v>
      </c>
      <c r="F30" s="6">
        <f>A30*C30</f>
        <v>754.0799999999997</v>
      </c>
      <c r="G30" t="s">
        <v>7</v>
      </c>
      <c r="H30" s="4"/>
      <c r="I30" s="4"/>
      <c r="K30" s="6"/>
    </row>
    <row r="31" spans="1:11" ht="15.75">
      <c r="A31" s="5">
        <f>D20</f>
        <v>0</v>
      </c>
      <c r="B31" t="s">
        <v>1</v>
      </c>
      <c r="C31" s="8">
        <v>12</v>
      </c>
      <c r="D31" t="s">
        <v>8</v>
      </c>
      <c r="E31" t="s">
        <v>2</v>
      </c>
      <c r="F31" s="6">
        <f>A31*C31</f>
        <v>0</v>
      </c>
      <c r="G31" t="s">
        <v>7</v>
      </c>
      <c r="H31" s="4"/>
      <c r="I31" s="4"/>
      <c r="K31" s="6"/>
    </row>
    <row r="32" spans="1:11" ht="15.75">
      <c r="A32" s="5"/>
      <c r="B32" t="s">
        <v>1</v>
      </c>
      <c r="C32" s="8"/>
      <c r="E32" t="s">
        <v>2</v>
      </c>
      <c r="F32" s="6">
        <f>A32*C32</f>
        <v>0</v>
      </c>
      <c r="G32" t="s">
        <v>7</v>
      </c>
      <c r="H32" s="4"/>
      <c r="I32" s="4"/>
      <c r="K32" s="6"/>
    </row>
    <row r="33" spans="8:11" ht="12.75">
      <c r="H33" s="4"/>
      <c r="I33" s="4"/>
      <c r="K33" s="6"/>
    </row>
    <row r="34" spans="1:11" ht="15.75">
      <c r="A34" s="9" t="s">
        <v>17</v>
      </c>
      <c r="B34" s="10"/>
      <c r="C34" s="10"/>
      <c r="D34" s="10"/>
      <c r="E34" s="10"/>
      <c r="F34" s="10"/>
      <c r="G34" s="10"/>
      <c r="H34" s="11">
        <f>SUM(F35:F38)</f>
        <v>78438.6</v>
      </c>
      <c r="I34" s="4" t="s">
        <v>7</v>
      </c>
      <c r="J34" s="7"/>
      <c r="K34" s="6"/>
    </row>
    <row r="35" spans="1:7" ht="15.75">
      <c r="A35" s="5">
        <f>F8</f>
        <v>6039.24</v>
      </c>
      <c r="B35" t="s">
        <v>1</v>
      </c>
      <c r="C35" s="8">
        <v>12</v>
      </c>
      <c r="D35" t="s">
        <v>8</v>
      </c>
      <c r="E35" t="s">
        <v>2</v>
      </c>
      <c r="F35" s="6">
        <f>A35*C35</f>
        <v>72470.88</v>
      </c>
      <c r="G35" t="s">
        <v>7</v>
      </c>
    </row>
    <row r="36" spans="1:7" ht="15.75">
      <c r="A36" s="5">
        <f>F13</f>
        <v>336.07</v>
      </c>
      <c r="B36" t="s">
        <v>1</v>
      </c>
      <c r="C36" s="8">
        <v>12</v>
      </c>
      <c r="D36" t="s">
        <v>8</v>
      </c>
      <c r="E36" t="s">
        <v>2</v>
      </c>
      <c r="F36" s="6">
        <f>A36*C36</f>
        <v>4032.84</v>
      </c>
      <c r="G36" t="s">
        <v>7</v>
      </c>
    </row>
    <row r="37" spans="1:7" ht="15.75">
      <c r="A37" s="5">
        <f>F20</f>
        <v>161.24</v>
      </c>
      <c r="B37" t="s">
        <v>1</v>
      </c>
      <c r="C37" s="8">
        <v>12</v>
      </c>
      <c r="D37" t="s">
        <v>8</v>
      </c>
      <c r="E37" t="s">
        <v>2</v>
      </c>
      <c r="F37" s="6">
        <f>A37*C37</f>
        <v>1934.88</v>
      </c>
      <c r="G37" t="s">
        <v>7</v>
      </c>
    </row>
    <row r="38" spans="1:7" ht="15.75">
      <c r="A38" s="5"/>
      <c r="B38" t="s">
        <v>1</v>
      </c>
      <c r="C38" s="8"/>
      <c r="E38" t="s">
        <v>2</v>
      </c>
      <c r="F38" s="6">
        <f>A38*C38</f>
        <v>0</v>
      </c>
      <c r="G38" t="s">
        <v>7</v>
      </c>
    </row>
    <row r="40" ht="15.75">
      <c r="A40" s="1" t="s">
        <v>28</v>
      </c>
    </row>
  </sheetData>
  <sheetProtection/>
  <mergeCells count="5">
    <mergeCell ref="A1:I1"/>
    <mergeCell ref="A6:F6"/>
    <mergeCell ref="A11:F11"/>
    <mergeCell ref="A16:F16"/>
    <mergeCell ref="A17:F17"/>
  </mergeCells>
  <printOptions/>
  <pageMargins left="0.287401575" right="0.287401575" top="0.734251969" bottom="0.734251969" header="0.5" footer="0.5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3"/>
  <sheetViews>
    <sheetView tabSelected="1" zoomScalePageLayoutView="0" workbookViewId="0" topLeftCell="A1">
      <selection activeCell="H31" sqref="H31"/>
    </sheetView>
  </sheetViews>
  <sheetFormatPr defaultColWidth="9.00390625" defaultRowHeight="12.75"/>
  <cols>
    <col min="1" max="1" width="9.875" style="0" bestFit="1" customWidth="1"/>
    <col min="2" max="2" width="2.125" style="0" bestFit="1" customWidth="1"/>
    <col min="3" max="3" width="5.25390625" style="0" bestFit="1" customWidth="1"/>
    <col min="4" max="4" width="9.25390625" style="0" bestFit="1" customWidth="1"/>
    <col min="5" max="5" width="2.125" style="0" bestFit="1" customWidth="1"/>
    <col min="6" max="6" width="11.00390625" style="0" bestFit="1" customWidth="1"/>
    <col min="7" max="7" width="12.625" style="0" bestFit="1" customWidth="1"/>
    <col min="8" max="8" width="11.00390625" style="0" bestFit="1" customWidth="1"/>
    <col min="10" max="10" width="11.375" style="0" customWidth="1"/>
    <col min="11" max="11" width="12.75390625" style="0" bestFit="1" customWidth="1"/>
    <col min="12" max="12" width="13.625" style="0" bestFit="1" customWidth="1"/>
    <col min="13" max="13" width="11.25390625" style="0" bestFit="1" customWidth="1"/>
    <col min="14" max="14" width="12.25390625" style="0" bestFit="1" customWidth="1"/>
  </cols>
  <sheetData>
    <row r="1" spans="1:23" ht="48" customHeight="1">
      <c r="A1" s="82" t="s">
        <v>46</v>
      </c>
      <c r="B1" s="83"/>
      <c r="C1" s="83"/>
      <c r="D1" s="83"/>
      <c r="E1" s="83"/>
      <c r="F1" s="83"/>
      <c r="G1" s="83"/>
      <c r="H1" s="83"/>
      <c r="I1" s="84"/>
      <c r="V1" s="30"/>
      <c r="W1" s="30"/>
    </row>
    <row r="2" ht="15.75">
      <c r="A2" s="2"/>
    </row>
    <row r="3" spans="1:9" ht="15.75">
      <c r="A3" s="76" t="s">
        <v>45</v>
      </c>
      <c r="B3" s="77"/>
      <c r="C3" s="77"/>
      <c r="D3" s="77"/>
      <c r="E3" s="77"/>
      <c r="F3" s="77"/>
      <c r="G3" s="77"/>
      <c r="H3" s="77"/>
      <c r="I3" s="78"/>
    </row>
    <row r="4" ht="15.75">
      <c r="A4" s="2"/>
    </row>
    <row r="5" spans="1:11" ht="15.75">
      <c r="A5" s="76" t="s">
        <v>0</v>
      </c>
      <c r="B5" s="77"/>
      <c r="C5" s="77"/>
      <c r="D5" s="77"/>
      <c r="E5" s="77"/>
      <c r="F5" s="77"/>
      <c r="G5" s="78"/>
      <c r="K5" s="6"/>
    </row>
    <row r="6" spans="1:14" ht="15.75">
      <c r="A6" s="70" t="s">
        <v>35</v>
      </c>
      <c r="B6" s="71"/>
      <c r="C6" s="71"/>
      <c r="D6" s="71"/>
      <c r="E6" s="71"/>
      <c r="F6" s="71"/>
      <c r="G6" s="72"/>
      <c r="I6" s="43"/>
      <c r="J6" s="20"/>
      <c r="K6" s="43"/>
      <c r="L6" s="43"/>
      <c r="M6" s="27"/>
      <c r="N6" s="27"/>
    </row>
    <row r="7" spans="1:14" ht="15.75">
      <c r="A7" s="46"/>
      <c r="B7" s="36" t="s">
        <v>1</v>
      </c>
      <c r="C7" s="47"/>
      <c r="D7" s="36" t="s">
        <v>5</v>
      </c>
      <c r="E7" s="36" t="s">
        <v>2</v>
      </c>
      <c r="F7" s="48">
        <f>ROUND((A7*C7),2)</f>
        <v>0</v>
      </c>
      <c r="G7" s="37" t="s">
        <v>6</v>
      </c>
      <c r="H7" s="50" t="s">
        <v>9</v>
      </c>
      <c r="I7" s="43"/>
      <c r="J7" s="20"/>
      <c r="K7" s="21"/>
      <c r="L7" s="21"/>
      <c r="M7" s="27"/>
      <c r="N7" s="27"/>
    </row>
    <row r="8" spans="1:14" ht="15.75">
      <c r="A8" s="38">
        <f>F7</f>
        <v>0</v>
      </c>
      <c r="B8" t="s">
        <v>4</v>
      </c>
      <c r="C8" s="3">
        <v>0.23</v>
      </c>
      <c r="D8" s="39"/>
      <c r="E8" t="s">
        <v>2</v>
      </c>
      <c r="F8" s="39">
        <f>ROUND((A8*1.23),2)</f>
        <v>0</v>
      </c>
      <c r="G8" t="s">
        <v>40</v>
      </c>
      <c r="H8" s="50" t="s">
        <v>20</v>
      </c>
      <c r="I8" s="43"/>
      <c r="J8" s="20"/>
      <c r="K8" s="21"/>
      <c r="L8" s="21"/>
      <c r="M8" s="27"/>
      <c r="N8" s="27"/>
    </row>
    <row r="9" spans="1:14" ht="15.75">
      <c r="A9" s="5"/>
      <c r="C9" s="3"/>
      <c r="D9" s="6"/>
      <c r="F9" s="6"/>
      <c r="I9" s="43"/>
      <c r="J9" s="43"/>
      <c r="K9" s="21"/>
      <c r="L9" s="21"/>
      <c r="M9" s="27"/>
      <c r="N9" s="27"/>
    </row>
    <row r="10" spans="1:12" s="44" customFormat="1" ht="15.75">
      <c r="A10" s="5"/>
      <c r="B10"/>
      <c r="C10" s="3"/>
      <c r="D10" s="6"/>
      <c r="E10"/>
      <c r="F10" s="6"/>
      <c r="G10"/>
      <c r="H10"/>
      <c r="K10" s="45"/>
      <c r="L10" s="45"/>
    </row>
    <row r="11" spans="1:255" s="44" customFormat="1" ht="15.75">
      <c r="A11" s="70" t="s">
        <v>43</v>
      </c>
      <c r="B11" s="71"/>
      <c r="C11" s="71"/>
      <c r="D11" s="71"/>
      <c r="E11" s="71"/>
      <c r="F11" s="71"/>
      <c r="G11" s="72"/>
      <c r="H11"/>
      <c r="I11" s="75"/>
      <c r="J11" s="75"/>
      <c r="K11" s="75"/>
      <c r="L11" s="75"/>
      <c r="M11" s="75"/>
      <c r="N11" s="75"/>
      <c r="O11" s="75"/>
      <c r="Q11" s="75"/>
      <c r="R11" s="75"/>
      <c r="S11" s="75"/>
      <c r="T11" s="75"/>
      <c r="U11" s="75"/>
      <c r="V11" s="75"/>
      <c r="W11" s="75"/>
      <c r="Y11" s="75"/>
      <c r="Z11" s="75"/>
      <c r="AA11" s="75"/>
      <c r="AB11" s="75"/>
      <c r="AC11" s="75"/>
      <c r="AD11" s="75"/>
      <c r="AE11" s="75"/>
      <c r="AG11" s="75"/>
      <c r="AH11" s="75"/>
      <c r="AI11" s="75"/>
      <c r="AJ11" s="75"/>
      <c r="AK11" s="75"/>
      <c r="AL11" s="75"/>
      <c r="AM11" s="75"/>
      <c r="AO11" s="75"/>
      <c r="AP11" s="75"/>
      <c r="AQ11" s="75"/>
      <c r="AR11" s="75"/>
      <c r="AS11" s="75"/>
      <c r="AT11" s="75"/>
      <c r="AU11" s="75"/>
      <c r="AW11" s="75"/>
      <c r="AX11" s="75"/>
      <c r="AY11" s="75"/>
      <c r="AZ11" s="75"/>
      <c r="BA11" s="75"/>
      <c r="BB11" s="75"/>
      <c r="BC11" s="75"/>
      <c r="BE11" s="75"/>
      <c r="BF11" s="75"/>
      <c r="BG11" s="75"/>
      <c r="BH11" s="75"/>
      <c r="BI11" s="75"/>
      <c r="BJ11" s="75"/>
      <c r="BK11" s="75"/>
      <c r="BM11" s="75"/>
      <c r="BN11" s="75"/>
      <c r="BO11" s="75"/>
      <c r="BP11" s="75"/>
      <c r="BQ11" s="75"/>
      <c r="BR11" s="75"/>
      <c r="BS11" s="75"/>
      <c r="BU11" s="75"/>
      <c r="BV11" s="75"/>
      <c r="BW11" s="75"/>
      <c r="BX11" s="75"/>
      <c r="BY11" s="75"/>
      <c r="BZ11" s="75"/>
      <c r="CA11" s="75"/>
      <c r="CC11" s="75"/>
      <c r="CD11" s="75"/>
      <c r="CE11" s="75"/>
      <c r="CF11" s="75"/>
      <c r="CG11" s="75"/>
      <c r="CH11" s="75"/>
      <c r="CI11" s="75"/>
      <c r="CK11" s="75"/>
      <c r="CL11" s="75"/>
      <c r="CM11" s="75"/>
      <c r="CN11" s="75"/>
      <c r="CO11" s="75"/>
      <c r="CP11" s="75"/>
      <c r="CQ11" s="75"/>
      <c r="CS11" s="75"/>
      <c r="CT11" s="75"/>
      <c r="CU11" s="75"/>
      <c r="CV11" s="75"/>
      <c r="CW11" s="75"/>
      <c r="CX11" s="75"/>
      <c r="CY11" s="75"/>
      <c r="DA11" s="75"/>
      <c r="DB11" s="75"/>
      <c r="DC11" s="75"/>
      <c r="DD11" s="75"/>
      <c r="DE11" s="75"/>
      <c r="DF11" s="75"/>
      <c r="DG11" s="75"/>
      <c r="DI11" s="75"/>
      <c r="DJ11" s="75"/>
      <c r="DK11" s="75"/>
      <c r="DL11" s="75"/>
      <c r="DM11" s="75"/>
      <c r="DN11" s="75"/>
      <c r="DO11" s="75"/>
      <c r="DQ11" s="75"/>
      <c r="DR11" s="75"/>
      <c r="DS11" s="75"/>
      <c r="DT11" s="75"/>
      <c r="DU11" s="75"/>
      <c r="DV11" s="75"/>
      <c r="DW11" s="75"/>
      <c r="DY11" s="75"/>
      <c r="DZ11" s="75"/>
      <c r="EA11" s="75"/>
      <c r="EB11" s="75"/>
      <c r="EC11" s="75"/>
      <c r="ED11" s="75"/>
      <c r="EE11" s="75"/>
      <c r="EG11" s="75"/>
      <c r="EH11" s="75"/>
      <c r="EI11" s="75"/>
      <c r="EJ11" s="75"/>
      <c r="EK11" s="75"/>
      <c r="EL11" s="75"/>
      <c r="EM11" s="75"/>
      <c r="EO11" s="75"/>
      <c r="EP11" s="75"/>
      <c r="EQ11" s="75"/>
      <c r="ER11" s="75"/>
      <c r="ES11" s="75"/>
      <c r="ET11" s="75"/>
      <c r="EU11" s="75"/>
      <c r="EW11" s="75"/>
      <c r="EX11" s="75"/>
      <c r="EY11" s="75"/>
      <c r="EZ11" s="75"/>
      <c r="FA11" s="75"/>
      <c r="FB11" s="75"/>
      <c r="FC11" s="75"/>
      <c r="FE11" s="75"/>
      <c r="FF11" s="75"/>
      <c r="FG11" s="75"/>
      <c r="FH11" s="75"/>
      <c r="FI11" s="75"/>
      <c r="FJ11" s="75"/>
      <c r="FK11" s="75"/>
      <c r="FM11" s="75"/>
      <c r="FN11" s="75"/>
      <c r="FO11" s="75"/>
      <c r="FP11" s="75"/>
      <c r="FQ11" s="75"/>
      <c r="FR11" s="75"/>
      <c r="FS11" s="75"/>
      <c r="FU11" s="75"/>
      <c r="FV11" s="75"/>
      <c r="FW11" s="75"/>
      <c r="FX11" s="75"/>
      <c r="FY11" s="75"/>
      <c r="FZ11" s="75"/>
      <c r="GA11" s="75"/>
      <c r="GC11" s="75"/>
      <c r="GD11" s="75"/>
      <c r="GE11" s="75"/>
      <c r="GF11" s="75"/>
      <c r="GG11" s="75"/>
      <c r="GH11" s="75"/>
      <c r="GI11" s="75"/>
      <c r="GK11" s="75"/>
      <c r="GL11" s="75"/>
      <c r="GM11" s="75"/>
      <c r="GN11" s="75"/>
      <c r="GO11" s="75"/>
      <c r="GP11" s="75"/>
      <c r="GQ11" s="75"/>
      <c r="GS11" s="75"/>
      <c r="GT11" s="75"/>
      <c r="GU11" s="75"/>
      <c r="GV11" s="75"/>
      <c r="GW11" s="75"/>
      <c r="GX11" s="75"/>
      <c r="GY11" s="75"/>
      <c r="HA11" s="75"/>
      <c r="HB11" s="75"/>
      <c r="HC11" s="75"/>
      <c r="HD11" s="75"/>
      <c r="HE11" s="75"/>
      <c r="HF11" s="75"/>
      <c r="HG11" s="75"/>
      <c r="HI11" s="75"/>
      <c r="HJ11" s="75"/>
      <c r="HK11" s="75"/>
      <c r="HL11" s="75"/>
      <c r="HM11" s="75"/>
      <c r="HN11" s="75"/>
      <c r="HO11" s="75"/>
      <c r="HQ11" s="75"/>
      <c r="HR11" s="75"/>
      <c r="HS11" s="75"/>
      <c r="HT11" s="75"/>
      <c r="HU11" s="75"/>
      <c r="HV11" s="75"/>
      <c r="HW11" s="75"/>
      <c r="HY11" s="75"/>
      <c r="HZ11" s="75"/>
      <c r="IA11" s="75"/>
      <c r="IB11" s="75"/>
      <c r="IC11" s="75"/>
      <c r="ID11" s="75"/>
      <c r="IE11" s="75"/>
      <c r="IG11" s="75"/>
      <c r="IH11" s="75"/>
      <c r="II11" s="75"/>
      <c r="IJ11" s="75"/>
      <c r="IK11" s="75"/>
      <c r="IL11" s="75"/>
      <c r="IM11" s="75"/>
      <c r="IO11" s="75"/>
      <c r="IP11" s="75"/>
      <c r="IQ11" s="75"/>
      <c r="IR11" s="75"/>
      <c r="IS11" s="75"/>
      <c r="IT11" s="75"/>
      <c r="IU11" s="75"/>
    </row>
    <row r="12" spans="1:256" s="44" customFormat="1" ht="15.75">
      <c r="A12" s="46"/>
      <c r="B12" s="36" t="s">
        <v>1</v>
      </c>
      <c r="C12" s="47"/>
      <c r="D12" s="36" t="s">
        <v>5</v>
      </c>
      <c r="E12" s="36" t="s">
        <v>2</v>
      </c>
      <c r="F12" s="48">
        <f>ROUND((A12*C12),2)</f>
        <v>0</v>
      </c>
      <c r="G12" s="37" t="s">
        <v>6</v>
      </c>
      <c r="H12" s="50" t="s">
        <v>9</v>
      </c>
      <c r="I12" s="52"/>
      <c r="K12" s="53"/>
      <c r="N12" s="54"/>
      <c r="P12" s="55"/>
      <c r="Q12" s="52"/>
      <c r="S12" s="53"/>
      <c r="V12" s="54"/>
      <c r="X12" s="55"/>
      <c r="Y12" s="52"/>
      <c r="AA12" s="53"/>
      <c r="AD12" s="54"/>
      <c r="AF12" s="55"/>
      <c r="AG12" s="52"/>
      <c r="AI12" s="53"/>
      <c r="AL12" s="54"/>
      <c r="AN12" s="55"/>
      <c r="AO12" s="52"/>
      <c r="AQ12" s="53"/>
      <c r="AT12" s="54"/>
      <c r="AV12" s="55"/>
      <c r="AW12" s="52"/>
      <c r="AY12" s="53"/>
      <c r="BB12" s="54"/>
      <c r="BD12" s="55"/>
      <c r="BE12" s="52"/>
      <c r="BG12" s="53"/>
      <c r="BJ12" s="54"/>
      <c r="BL12" s="55"/>
      <c r="BM12" s="52"/>
      <c r="BO12" s="53"/>
      <c r="BR12" s="54"/>
      <c r="BT12" s="55"/>
      <c r="BU12" s="52"/>
      <c r="BW12" s="53"/>
      <c r="BZ12" s="54"/>
      <c r="CB12" s="55"/>
      <c r="CC12" s="52"/>
      <c r="CE12" s="53"/>
      <c r="CH12" s="54"/>
      <c r="CJ12" s="55"/>
      <c r="CK12" s="52"/>
      <c r="CM12" s="53"/>
      <c r="CP12" s="54"/>
      <c r="CR12" s="55"/>
      <c r="CS12" s="52"/>
      <c r="CU12" s="53"/>
      <c r="CX12" s="54"/>
      <c r="CZ12" s="55"/>
      <c r="DA12" s="52"/>
      <c r="DC12" s="53"/>
      <c r="DF12" s="54"/>
      <c r="DH12" s="55"/>
      <c r="DI12" s="52"/>
      <c r="DK12" s="53"/>
      <c r="DN12" s="54"/>
      <c r="DP12" s="55"/>
      <c r="DQ12" s="52"/>
      <c r="DS12" s="53"/>
      <c r="DV12" s="54"/>
      <c r="DX12" s="55"/>
      <c r="DY12" s="52"/>
      <c r="EA12" s="53"/>
      <c r="ED12" s="54"/>
      <c r="EF12" s="55"/>
      <c r="EG12" s="52"/>
      <c r="EI12" s="53"/>
      <c r="EL12" s="54"/>
      <c r="EN12" s="55"/>
      <c r="EO12" s="52"/>
      <c r="EQ12" s="53"/>
      <c r="ET12" s="54"/>
      <c r="EV12" s="55"/>
      <c r="EW12" s="52"/>
      <c r="EY12" s="53"/>
      <c r="FB12" s="54"/>
      <c r="FD12" s="55"/>
      <c r="FE12" s="52"/>
      <c r="FG12" s="53"/>
      <c r="FJ12" s="54"/>
      <c r="FL12" s="55"/>
      <c r="FM12" s="52"/>
      <c r="FO12" s="53"/>
      <c r="FR12" s="54"/>
      <c r="FT12" s="55"/>
      <c r="FU12" s="52"/>
      <c r="FW12" s="53"/>
      <c r="FZ12" s="54"/>
      <c r="GB12" s="55"/>
      <c r="GC12" s="52"/>
      <c r="GE12" s="53"/>
      <c r="GH12" s="54"/>
      <c r="GJ12" s="55"/>
      <c r="GK12" s="52"/>
      <c r="GM12" s="53"/>
      <c r="GP12" s="54"/>
      <c r="GR12" s="55"/>
      <c r="GS12" s="52"/>
      <c r="GU12" s="53"/>
      <c r="GX12" s="54"/>
      <c r="GZ12" s="55"/>
      <c r="HA12" s="52"/>
      <c r="HC12" s="53"/>
      <c r="HF12" s="54"/>
      <c r="HH12" s="55"/>
      <c r="HI12" s="52"/>
      <c r="HK12" s="53"/>
      <c r="HN12" s="54"/>
      <c r="HP12" s="55"/>
      <c r="HQ12" s="52"/>
      <c r="HS12" s="53"/>
      <c r="HV12" s="54"/>
      <c r="HX12" s="55"/>
      <c r="HY12" s="52"/>
      <c r="IA12" s="53"/>
      <c r="ID12" s="54"/>
      <c r="IF12" s="55"/>
      <c r="IG12" s="52"/>
      <c r="II12" s="53"/>
      <c r="IL12" s="54"/>
      <c r="IN12" s="55"/>
      <c r="IO12" s="52"/>
      <c r="IQ12" s="53"/>
      <c r="IT12" s="54"/>
      <c r="IV12" s="55"/>
    </row>
    <row r="13" spans="1:256" s="44" customFormat="1" ht="15.75">
      <c r="A13" s="38">
        <f>F12</f>
        <v>0</v>
      </c>
      <c r="B13" t="s">
        <v>4</v>
      </c>
      <c r="C13" s="3">
        <v>0.23</v>
      </c>
      <c r="D13" s="39"/>
      <c r="E13" t="s">
        <v>2</v>
      </c>
      <c r="F13" s="39">
        <f>ROUND((A13*1.23),2)</f>
        <v>0</v>
      </c>
      <c r="G13" t="s">
        <v>40</v>
      </c>
      <c r="H13" s="50" t="s">
        <v>20</v>
      </c>
      <c r="I13" s="56"/>
      <c r="K13" s="57"/>
      <c r="L13" s="54"/>
      <c r="N13" s="54"/>
      <c r="P13" s="55"/>
      <c r="Q13" s="56"/>
      <c r="S13" s="57"/>
      <c r="T13" s="54"/>
      <c r="V13" s="54"/>
      <c r="X13" s="55"/>
      <c r="Y13" s="56"/>
      <c r="AA13" s="57"/>
      <c r="AB13" s="54"/>
      <c r="AD13" s="54"/>
      <c r="AF13" s="55"/>
      <c r="AG13" s="56"/>
      <c r="AI13" s="57"/>
      <c r="AJ13" s="54"/>
      <c r="AL13" s="54"/>
      <c r="AN13" s="55"/>
      <c r="AO13" s="56"/>
      <c r="AQ13" s="57"/>
      <c r="AR13" s="54"/>
      <c r="AT13" s="54"/>
      <c r="AV13" s="55"/>
      <c r="AW13" s="56"/>
      <c r="AY13" s="57"/>
      <c r="AZ13" s="54"/>
      <c r="BB13" s="54"/>
      <c r="BD13" s="55"/>
      <c r="BE13" s="56"/>
      <c r="BG13" s="57"/>
      <c r="BH13" s="54"/>
      <c r="BJ13" s="54"/>
      <c r="BL13" s="55"/>
      <c r="BM13" s="56"/>
      <c r="BO13" s="57"/>
      <c r="BP13" s="54"/>
      <c r="BR13" s="54"/>
      <c r="BT13" s="55"/>
      <c r="BU13" s="56"/>
      <c r="BW13" s="57"/>
      <c r="BX13" s="54"/>
      <c r="BZ13" s="54"/>
      <c r="CB13" s="55"/>
      <c r="CC13" s="56"/>
      <c r="CE13" s="57"/>
      <c r="CF13" s="54"/>
      <c r="CH13" s="54"/>
      <c r="CJ13" s="55"/>
      <c r="CK13" s="56"/>
      <c r="CM13" s="57"/>
      <c r="CN13" s="54"/>
      <c r="CP13" s="54"/>
      <c r="CR13" s="55"/>
      <c r="CS13" s="56"/>
      <c r="CU13" s="57"/>
      <c r="CV13" s="54"/>
      <c r="CX13" s="54"/>
      <c r="CZ13" s="55"/>
      <c r="DA13" s="56"/>
      <c r="DC13" s="57"/>
      <c r="DD13" s="54"/>
      <c r="DF13" s="54"/>
      <c r="DH13" s="55"/>
      <c r="DI13" s="56"/>
      <c r="DK13" s="57"/>
      <c r="DL13" s="54"/>
      <c r="DN13" s="54"/>
      <c r="DP13" s="55"/>
      <c r="DQ13" s="56"/>
      <c r="DS13" s="57"/>
      <c r="DT13" s="54"/>
      <c r="DV13" s="54"/>
      <c r="DX13" s="55"/>
      <c r="DY13" s="56"/>
      <c r="EA13" s="57"/>
      <c r="EB13" s="54"/>
      <c r="ED13" s="54"/>
      <c r="EF13" s="55"/>
      <c r="EG13" s="56"/>
      <c r="EI13" s="57"/>
      <c r="EJ13" s="54"/>
      <c r="EL13" s="54"/>
      <c r="EN13" s="55"/>
      <c r="EO13" s="56"/>
      <c r="EQ13" s="57"/>
      <c r="ER13" s="54"/>
      <c r="ET13" s="54"/>
      <c r="EV13" s="55"/>
      <c r="EW13" s="56"/>
      <c r="EY13" s="57"/>
      <c r="EZ13" s="54"/>
      <c r="FB13" s="54"/>
      <c r="FD13" s="55"/>
      <c r="FE13" s="56"/>
      <c r="FG13" s="57"/>
      <c r="FH13" s="54"/>
      <c r="FJ13" s="54"/>
      <c r="FL13" s="55"/>
      <c r="FM13" s="56"/>
      <c r="FO13" s="57"/>
      <c r="FP13" s="54"/>
      <c r="FR13" s="54"/>
      <c r="FT13" s="55"/>
      <c r="FU13" s="56"/>
      <c r="FW13" s="57"/>
      <c r="FX13" s="54"/>
      <c r="FZ13" s="54"/>
      <c r="GB13" s="55"/>
      <c r="GC13" s="56"/>
      <c r="GE13" s="57"/>
      <c r="GF13" s="54"/>
      <c r="GH13" s="54"/>
      <c r="GJ13" s="55"/>
      <c r="GK13" s="56"/>
      <c r="GM13" s="57"/>
      <c r="GN13" s="54"/>
      <c r="GP13" s="54"/>
      <c r="GR13" s="55"/>
      <c r="GS13" s="56"/>
      <c r="GU13" s="57"/>
      <c r="GV13" s="54"/>
      <c r="GX13" s="54"/>
      <c r="GZ13" s="55"/>
      <c r="HA13" s="56"/>
      <c r="HC13" s="57"/>
      <c r="HD13" s="54"/>
      <c r="HF13" s="54"/>
      <c r="HH13" s="55"/>
      <c r="HI13" s="56"/>
      <c r="HK13" s="57"/>
      <c r="HL13" s="54"/>
      <c r="HN13" s="54"/>
      <c r="HP13" s="55"/>
      <c r="HQ13" s="56"/>
      <c r="HS13" s="57"/>
      <c r="HT13" s="54"/>
      <c r="HV13" s="54"/>
      <c r="HX13" s="55"/>
      <c r="HY13" s="56"/>
      <c r="IA13" s="57"/>
      <c r="IB13" s="54"/>
      <c r="ID13" s="54"/>
      <c r="IF13" s="55"/>
      <c r="IG13" s="56"/>
      <c r="II13" s="57"/>
      <c r="IJ13" s="54"/>
      <c r="IL13" s="54"/>
      <c r="IN13" s="55"/>
      <c r="IO13" s="56"/>
      <c r="IQ13" s="57"/>
      <c r="IR13" s="54"/>
      <c r="IT13" s="54"/>
      <c r="IV13" s="55"/>
    </row>
    <row r="14" spans="1:12" s="44" customFormat="1" ht="15.75">
      <c r="A14" s="2"/>
      <c r="B14"/>
      <c r="C14"/>
      <c r="D14"/>
      <c r="E14"/>
      <c r="F14"/>
      <c r="G14"/>
      <c r="H14"/>
      <c r="K14" s="45"/>
      <c r="L14" s="45"/>
    </row>
    <row r="15" spans="1:12" ht="15.75">
      <c r="A15" s="2"/>
      <c r="C15" s="7"/>
      <c r="F15" s="6"/>
      <c r="I15" s="43"/>
      <c r="J15" s="20"/>
      <c r="K15" s="43"/>
      <c r="L15" s="43"/>
    </row>
    <row r="16" spans="1:12" ht="15.75">
      <c r="A16" s="5"/>
      <c r="C16" s="3"/>
      <c r="D16" s="6"/>
      <c r="F16" s="6"/>
      <c r="I16" s="43"/>
      <c r="J16" s="20"/>
      <c r="K16" s="21"/>
      <c r="L16" s="21"/>
    </row>
    <row r="17" spans="1:12" ht="15.75">
      <c r="A17" s="5"/>
      <c r="C17" s="3"/>
      <c r="D17" s="6"/>
      <c r="F17" s="6"/>
      <c r="I17" s="43"/>
      <c r="J17" s="20"/>
      <c r="K17" s="21"/>
      <c r="L17" s="21"/>
    </row>
    <row r="18" spans="1:12" ht="15.75">
      <c r="A18" s="67" t="s">
        <v>0</v>
      </c>
      <c r="B18" s="68"/>
      <c r="C18" s="68"/>
      <c r="D18" s="68"/>
      <c r="E18" s="68"/>
      <c r="F18" s="68"/>
      <c r="G18" s="69"/>
      <c r="I18" s="43"/>
      <c r="J18" s="43"/>
      <c r="K18" s="21"/>
      <c r="L18" s="21"/>
    </row>
    <row r="19" spans="1:7" ht="15.75">
      <c r="A19" s="70" t="s">
        <v>36</v>
      </c>
      <c r="B19" s="68"/>
      <c r="C19" s="68"/>
      <c r="D19" s="68"/>
      <c r="E19" s="68"/>
      <c r="F19" s="68"/>
      <c r="G19" s="69"/>
    </row>
    <row r="20" spans="1:6" ht="3" customHeight="1" hidden="1">
      <c r="A20" s="2"/>
      <c r="F20" s="6"/>
    </row>
    <row r="21" spans="1:6" ht="15.75" hidden="1">
      <c r="A21" s="12"/>
      <c r="F21" s="6"/>
    </row>
    <row r="22" spans="1:11" ht="15.75">
      <c r="A22" s="40"/>
      <c r="B22" t="s">
        <v>1</v>
      </c>
      <c r="C22" s="49"/>
      <c r="D22" t="s">
        <v>5</v>
      </c>
      <c r="E22" t="s">
        <v>2</v>
      </c>
      <c r="F22" s="39">
        <f>ROUND((A22*C22),2)</f>
        <v>0</v>
      </c>
      <c r="G22" t="s">
        <v>6</v>
      </c>
      <c r="H22" s="50" t="s">
        <v>9</v>
      </c>
      <c r="K22" s="14"/>
    </row>
    <row r="23" spans="1:11" ht="15.75">
      <c r="A23" s="60">
        <v>0</v>
      </c>
      <c r="B23" t="s">
        <v>4</v>
      </c>
      <c r="C23" s="3">
        <v>0.23</v>
      </c>
      <c r="D23" s="6"/>
      <c r="E23" t="s">
        <v>2</v>
      </c>
      <c r="F23" s="39">
        <v>0</v>
      </c>
      <c r="G23" t="s">
        <v>6</v>
      </c>
      <c r="H23" s="50" t="s">
        <v>20</v>
      </c>
      <c r="K23" s="14"/>
    </row>
    <row r="24" spans="1:11" ht="15.75">
      <c r="A24" s="1"/>
      <c r="F24" s="6"/>
      <c r="K24" s="14"/>
    </row>
    <row r="25" spans="1:11" ht="15.75">
      <c r="A25" s="2"/>
      <c r="K25" s="13"/>
    </row>
    <row r="26" spans="1:10" ht="15.75">
      <c r="A26" s="9" t="s">
        <v>37</v>
      </c>
      <c r="B26" s="10"/>
      <c r="C26" s="10"/>
      <c r="D26" s="10"/>
      <c r="E26" s="10"/>
      <c r="F26" s="59" t="s">
        <v>39</v>
      </c>
      <c r="G26" s="51" t="s">
        <v>41</v>
      </c>
      <c r="H26" s="73"/>
      <c r="I26" s="74"/>
      <c r="J26" s="7"/>
    </row>
    <row r="27" spans="1:9" ht="15.75">
      <c r="A27" s="38">
        <v>0</v>
      </c>
      <c r="B27" t="s">
        <v>1</v>
      </c>
      <c r="C27" s="8">
        <v>12</v>
      </c>
      <c r="D27" t="s">
        <v>8</v>
      </c>
      <c r="E27" t="s">
        <v>2</v>
      </c>
      <c r="F27" s="39">
        <v>0</v>
      </c>
      <c r="G27" t="s">
        <v>7</v>
      </c>
      <c r="H27" s="4"/>
      <c r="I27" s="4"/>
    </row>
    <row r="28" spans="1:9" ht="15.75">
      <c r="A28" s="38">
        <v>0</v>
      </c>
      <c r="B28" t="s">
        <v>1</v>
      </c>
      <c r="C28" s="8">
        <v>12</v>
      </c>
      <c r="D28" t="s">
        <v>8</v>
      </c>
      <c r="E28" t="s">
        <v>2</v>
      </c>
      <c r="F28" s="39">
        <v>0</v>
      </c>
      <c r="G28" t="s">
        <v>7</v>
      </c>
      <c r="H28" s="4"/>
      <c r="I28" s="4"/>
    </row>
    <row r="29" spans="1:9" ht="15.75">
      <c r="A29" s="5">
        <f>A23</f>
        <v>0</v>
      </c>
      <c r="B29" t="s">
        <v>1</v>
      </c>
      <c r="C29" s="8">
        <v>12</v>
      </c>
      <c r="D29" t="s">
        <v>8</v>
      </c>
      <c r="E29" t="s">
        <v>2</v>
      </c>
      <c r="F29" s="39">
        <f>A29*C29</f>
        <v>0</v>
      </c>
      <c r="G29" t="s">
        <v>7</v>
      </c>
      <c r="H29" s="4"/>
      <c r="I29" s="4"/>
    </row>
    <row r="30" spans="1:9" ht="15.75">
      <c r="A30" s="5"/>
      <c r="C30" s="8"/>
      <c r="F30" s="6"/>
      <c r="H30" s="4"/>
      <c r="I30" s="4"/>
    </row>
    <row r="31" spans="1:10" ht="15.75">
      <c r="A31" s="9"/>
      <c r="B31" s="10"/>
      <c r="C31" s="10"/>
      <c r="D31" s="10"/>
      <c r="E31" s="10"/>
      <c r="F31" s="10"/>
      <c r="G31" s="10"/>
      <c r="H31" s="11"/>
      <c r="I31" s="4"/>
      <c r="J31" s="7"/>
    </row>
    <row r="32" spans="1:9" ht="15.75">
      <c r="A32" s="5"/>
      <c r="C32" s="8"/>
      <c r="F32" s="6"/>
      <c r="H32" s="4"/>
      <c r="I32" s="4"/>
    </row>
    <row r="33" spans="1:9" ht="8.25" customHeight="1">
      <c r="A33" s="5"/>
      <c r="C33" s="8"/>
      <c r="F33" s="6"/>
      <c r="H33" s="4"/>
      <c r="I33" s="4"/>
    </row>
    <row r="34" spans="1:9" ht="15.75" hidden="1">
      <c r="A34" s="5"/>
      <c r="C34" s="8"/>
      <c r="F34" s="6"/>
      <c r="H34" s="4"/>
      <c r="I34" s="4"/>
    </row>
    <row r="35" spans="1:9" ht="15.75" hidden="1">
      <c r="A35" s="5"/>
      <c r="C35" s="8"/>
      <c r="F35" s="6"/>
      <c r="H35" s="4"/>
      <c r="I35" s="4"/>
    </row>
    <row r="36" spans="8:9" ht="12.75" hidden="1">
      <c r="H36" s="4"/>
      <c r="I36" s="4"/>
    </row>
    <row r="37" spans="1:10" ht="15.75">
      <c r="A37" s="41" t="s">
        <v>38</v>
      </c>
      <c r="B37" s="42"/>
      <c r="C37" s="42"/>
      <c r="D37" s="42"/>
      <c r="E37" s="42"/>
      <c r="F37" s="58" t="s">
        <v>39</v>
      </c>
      <c r="G37" s="51" t="s">
        <v>42</v>
      </c>
      <c r="H37" s="73"/>
      <c r="I37" s="74"/>
      <c r="J37" s="7"/>
    </row>
    <row r="38" spans="1:7" ht="15.75">
      <c r="A38" s="38">
        <f>F8</f>
        <v>0</v>
      </c>
      <c r="B38" t="s">
        <v>1</v>
      </c>
      <c r="C38" s="8">
        <v>12</v>
      </c>
      <c r="D38" t="s">
        <v>8</v>
      </c>
      <c r="E38" t="s">
        <v>2</v>
      </c>
      <c r="F38" s="6">
        <v>0</v>
      </c>
      <c r="G38" t="s">
        <v>7</v>
      </c>
    </row>
    <row r="39" spans="1:7" ht="15.75">
      <c r="A39" s="5">
        <v>0</v>
      </c>
      <c r="B39" t="s">
        <v>1</v>
      </c>
      <c r="C39" s="8">
        <v>12</v>
      </c>
      <c r="D39" t="s">
        <v>8</v>
      </c>
      <c r="F39" s="6">
        <v>0</v>
      </c>
      <c r="G39" t="s">
        <v>44</v>
      </c>
    </row>
    <row r="40" spans="1:7" ht="15.75">
      <c r="A40" s="5">
        <f>F23</f>
        <v>0</v>
      </c>
      <c r="B40" t="s">
        <v>1</v>
      </c>
      <c r="C40" s="8">
        <v>12</v>
      </c>
      <c r="D40" t="s">
        <v>8</v>
      </c>
      <c r="E40" t="s">
        <v>2</v>
      </c>
      <c r="F40" s="39">
        <v>0</v>
      </c>
      <c r="G40" t="s">
        <v>7</v>
      </c>
    </row>
    <row r="41" spans="1:6" ht="15.75">
      <c r="A41" s="5"/>
      <c r="C41" s="8"/>
      <c r="F41" s="6"/>
    </row>
    <row r="43" spans="1:7" ht="15.75">
      <c r="A43" s="79"/>
      <c r="B43" s="80"/>
      <c r="C43" s="80"/>
      <c r="D43" s="80"/>
      <c r="E43" s="80"/>
      <c r="F43" s="80"/>
      <c r="G43" s="81"/>
    </row>
  </sheetData>
  <sheetProtection/>
  <mergeCells count="41">
    <mergeCell ref="A1:I1"/>
    <mergeCell ref="A3:I3"/>
    <mergeCell ref="A6:G6"/>
    <mergeCell ref="A19:G19"/>
    <mergeCell ref="A43:G43"/>
    <mergeCell ref="A5:G5"/>
    <mergeCell ref="A18:G18"/>
    <mergeCell ref="A11:G11"/>
    <mergeCell ref="I11:O11"/>
    <mergeCell ref="H37:I37"/>
    <mergeCell ref="Q11:W11"/>
    <mergeCell ref="Y11:AE11"/>
    <mergeCell ref="AG11:AM11"/>
    <mergeCell ref="AO11:AU11"/>
    <mergeCell ref="AW11:BC11"/>
    <mergeCell ref="BE11:BK11"/>
    <mergeCell ref="EO11:EU11"/>
    <mergeCell ref="EW11:FC11"/>
    <mergeCell ref="BM11:BS11"/>
    <mergeCell ref="BU11:CA11"/>
    <mergeCell ref="CC11:CI11"/>
    <mergeCell ref="CK11:CQ11"/>
    <mergeCell ref="CS11:CY11"/>
    <mergeCell ref="DA11:DG11"/>
    <mergeCell ref="IO11:IU11"/>
    <mergeCell ref="FE11:FK11"/>
    <mergeCell ref="FM11:FS11"/>
    <mergeCell ref="FU11:GA11"/>
    <mergeCell ref="GC11:GI11"/>
    <mergeCell ref="GK11:GQ11"/>
    <mergeCell ref="GS11:GY11"/>
    <mergeCell ref="H26:I26"/>
    <mergeCell ref="HA11:HG11"/>
    <mergeCell ref="HI11:HO11"/>
    <mergeCell ref="HQ11:HW11"/>
    <mergeCell ref="HY11:IE11"/>
    <mergeCell ref="IG11:IM11"/>
    <mergeCell ref="DI11:DO11"/>
    <mergeCell ref="DQ11:DW11"/>
    <mergeCell ref="DY11:EE11"/>
    <mergeCell ref="EG11:EM11"/>
  </mergeCells>
  <printOptions/>
  <pageMargins left="0.287401575" right="0.287401575" top="0.484251969" bottom="0.484251969" header="0.5" footer="0.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oem</cp:lastModifiedBy>
  <cp:lastPrinted>2023-03-23T05:59:21Z</cp:lastPrinted>
  <dcterms:created xsi:type="dcterms:W3CDTF">2010-07-02T07:57:03Z</dcterms:created>
  <dcterms:modified xsi:type="dcterms:W3CDTF">2023-03-31T06:43:57Z</dcterms:modified>
  <cp:category/>
  <cp:version/>
  <cp:contentType/>
  <cp:contentStatus/>
</cp:coreProperties>
</file>