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Z:\SZP\Przetargi_2022\1(PN)2022 dostawa żywności 2022\"/>
    </mc:Choice>
  </mc:AlternateContent>
  <bookViews>
    <workbookView xWindow="0" yWindow="0" windowWidth="20490" windowHeight="7620"/>
  </bookViews>
  <sheets>
    <sheet name="Część 1; pieczywo świeże " sheetId="1" r:id="rId1"/>
    <sheet name="Część 2; mleko i przetwory ml" sheetId="2" r:id="rId2"/>
    <sheet name="Część 3; mięso czerwone " sheetId="3" r:id="rId3"/>
    <sheet name="Część 4; mięso drobiowe" sheetId="4" r:id="rId4"/>
    <sheet name="Część 5- jaja " sheetId="6" r:id="rId5"/>
    <sheet name="Część 6 - kawa,przyprawy i tłus" sheetId="7" r:id="rId6"/>
    <sheet name="Część 7 - ryby, produkty mrożni" sheetId="5" r:id="rId7"/>
    <sheet name="Część 8 - warzywa i owoce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7" l="1"/>
  <c r="N18" i="7" s="1"/>
  <c r="O18" i="7"/>
  <c r="I22" i="7"/>
  <c r="K22" i="7" s="1"/>
  <c r="L22" i="7"/>
  <c r="O22" i="7" s="1"/>
  <c r="M22" i="7"/>
  <c r="N22" i="7" s="1"/>
  <c r="I23" i="7"/>
  <c r="K23" i="7" s="1"/>
  <c r="L23" i="7"/>
  <c r="O23" i="7" s="1"/>
  <c r="M23" i="7"/>
  <c r="N23" i="7" s="1"/>
  <c r="I27" i="7"/>
  <c r="H46" i="3"/>
  <c r="J46" i="3" s="1"/>
  <c r="K46" i="3"/>
  <c r="N46" i="3" s="1"/>
  <c r="L46" i="3"/>
  <c r="M46" i="3" s="1"/>
  <c r="L65" i="8"/>
  <c r="M65" i="8" s="1"/>
  <c r="H65" i="8"/>
  <c r="O65" i="8" s="1"/>
  <c r="L45" i="8"/>
  <c r="M45" i="8" s="1"/>
  <c r="L46" i="8"/>
  <c r="M46" i="8" s="1"/>
  <c r="L47" i="8"/>
  <c r="M47" i="8" s="1"/>
  <c r="L48" i="8"/>
  <c r="M48" i="8" s="1"/>
  <c r="L49" i="8"/>
  <c r="L50" i="8"/>
  <c r="M50" i="8" s="1"/>
  <c r="L51" i="8"/>
  <c r="M51" i="8" s="1"/>
  <c r="L52" i="8"/>
  <c r="M52" i="8" s="1"/>
  <c r="L53" i="8"/>
  <c r="M53" i="8" s="1"/>
  <c r="L54" i="8"/>
  <c r="M54" i="8" s="1"/>
  <c r="L55" i="8"/>
  <c r="M55" i="8" s="1"/>
  <c r="L56" i="8"/>
  <c r="M56" i="8" s="1"/>
  <c r="L57" i="8"/>
  <c r="M57" i="8" s="1"/>
  <c r="L58" i="8"/>
  <c r="M58" i="8" s="1"/>
  <c r="H45" i="8"/>
  <c r="H46" i="8"/>
  <c r="H47" i="8"/>
  <c r="J47" i="8" s="1"/>
  <c r="H48" i="8"/>
  <c r="O48" i="8" s="1"/>
  <c r="H49" i="8"/>
  <c r="H50" i="8"/>
  <c r="H51" i="8"/>
  <c r="J51" i="8" s="1"/>
  <c r="H52" i="8"/>
  <c r="O52" i="8" s="1"/>
  <c r="H53" i="8"/>
  <c r="H54" i="8"/>
  <c r="H55" i="8"/>
  <c r="J55" i="8" s="1"/>
  <c r="H56" i="8"/>
  <c r="O56" i="8" s="1"/>
  <c r="H57" i="8"/>
  <c r="J57" i="8" s="1"/>
  <c r="H58" i="8"/>
  <c r="O38" i="5"/>
  <c r="L21" i="5"/>
  <c r="M21" i="5" s="1"/>
  <c r="L22" i="5"/>
  <c r="M22" i="5" s="1"/>
  <c r="L23" i="5"/>
  <c r="M23" i="5" s="1"/>
  <c r="L24" i="5"/>
  <c r="M24" i="5" s="1"/>
  <c r="L25" i="5"/>
  <c r="M25" i="5" s="1"/>
  <c r="L26" i="5"/>
  <c r="M26" i="5" s="1"/>
  <c r="L27" i="5"/>
  <c r="M27" i="5" s="1"/>
  <c r="L28" i="5"/>
  <c r="M28" i="5" s="1"/>
  <c r="L29" i="5"/>
  <c r="M29" i="5" s="1"/>
  <c r="L30" i="5"/>
  <c r="M30" i="5" s="1"/>
  <c r="L31" i="5"/>
  <c r="M31" i="5" s="1"/>
  <c r="L32" i="5"/>
  <c r="M32" i="5" s="1"/>
  <c r="L33" i="5"/>
  <c r="M33" i="5" s="1"/>
  <c r="L34" i="5"/>
  <c r="M34" i="5" s="1"/>
  <c r="L35" i="5"/>
  <c r="M35" i="5" s="1"/>
  <c r="L36" i="5"/>
  <c r="M36" i="5" s="1"/>
  <c r="L37" i="5"/>
  <c r="M37" i="5" s="1"/>
  <c r="L38" i="5"/>
  <c r="M38" i="5"/>
  <c r="L39" i="5"/>
  <c r="M39" i="5" s="1"/>
  <c r="L40" i="5"/>
  <c r="M40" i="5" s="1"/>
  <c r="L41" i="5"/>
  <c r="M41" i="5" s="1"/>
  <c r="L42" i="5"/>
  <c r="M42" i="5" s="1"/>
  <c r="L43" i="5"/>
  <c r="M43" i="5" s="1"/>
  <c r="L44" i="5"/>
  <c r="M44" i="5" s="1"/>
  <c r="L45" i="5"/>
  <c r="M45" i="5" s="1"/>
  <c r="L46" i="5"/>
  <c r="L47" i="5"/>
  <c r="M47" i="5" s="1"/>
  <c r="L48" i="5"/>
  <c r="M48" i="5" s="1"/>
  <c r="L49" i="5"/>
  <c r="M49" i="5" s="1"/>
  <c r="H21" i="5"/>
  <c r="O21" i="5" s="1"/>
  <c r="H22" i="5"/>
  <c r="J22" i="5" s="1"/>
  <c r="H23" i="5"/>
  <c r="H24" i="5"/>
  <c r="H25" i="5"/>
  <c r="O25" i="5" s="1"/>
  <c r="H26" i="5"/>
  <c r="J26" i="5" s="1"/>
  <c r="H27" i="5"/>
  <c r="O27" i="5" s="1"/>
  <c r="H28" i="5"/>
  <c r="H29" i="5"/>
  <c r="O29" i="5" s="1"/>
  <c r="H30" i="5"/>
  <c r="J30" i="5" s="1"/>
  <c r="P30" i="5" s="1"/>
  <c r="H31" i="5"/>
  <c r="O31" i="5" s="1"/>
  <c r="H32" i="5"/>
  <c r="H33" i="5"/>
  <c r="O33" i="5" s="1"/>
  <c r="H34" i="5"/>
  <c r="J34" i="5" s="1"/>
  <c r="H35" i="5"/>
  <c r="H36" i="5"/>
  <c r="H37" i="5"/>
  <c r="O37" i="5" s="1"/>
  <c r="H38" i="5"/>
  <c r="J38" i="5" s="1"/>
  <c r="H39" i="5"/>
  <c r="H40" i="5"/>
  <c r="H41" i="5"/>
  <c r="O41" i="5" s="1"/>
  <c r="H42" i="5"/>
  <c r="J42" i="5" s="1"/>
  <c r="H43" i="5"/>
  <c r="O43" i="5" s="1"/>
  <c r="H44" i="5"/>
  <c r="J44" i="5" s="1"/>
  <c r="P44" i="5" s="1"/>
  <c r="H45" i="5"/>
  <c r="H46" i="5"/>
  <c r="H47" i="5"/>
  <c r="O47" i="5" s="1"/>
  <c r="H48" i="5"/>
  <c r="O48" i="5" s="1"/>
  <c r="H49" i="5"/>
  <c r="O49" i="5" s="1"/>
  <c r="N10" i="5"/>
  <c r="L12" i="5"/>
  <c r="M12" i="5" s="1"/>
  <c r="L13" i="5"/>
  <c r="M13" i="5" s="1"/>
  <c r="L14" i="5"/>
  <c r="M14" i="5" s="1"/>
  <c r="L15" i="5"/>
  <c r="M15" i="5" s="1"/>
  <c r="L16" i="5"/>
  <c r="M16" i="5" s="1"/>
  <c r="L17" i="5"/>
  <c r="M17" i="5" s="1"/>
  <c r="L18" i="5"/>
  <c r="M18" i="5" s="1"/>
  <c r="H11" i="5"/>
  <c r="J11" i="5" s="1"/>
  <c r="H12" i="5"/>
  <c r="J12" i="5" s="1"/>
  <c r="P12" i="5" s="1"/>
  <c r="H13" i="5"/>
  <c r="J13" i="5" s="1"/>
  <c r="H14" i="5"/>
  <c r="J14" i="5" s="1"/>
  <c r="H15" i="5"/>
  <c r="J15" i="5" s="1"/>
  <c r="P15" i="5" s="1"/>
  <c r="H16" i="5"/>
  <c r="J16" i="5" s="1"/>
  <c r="P16" i="5" s="1"/>
  <c r="H17" i="5"/>
  <c r="J17" i="5" s="1"/>
  <c r="H18" i="5"/>
  <c r="J18" i="5" s="1"/>
  <c r="I60" i="7"/>
  <c r="I61" i="7"/>
  <c r="I62" i="7"/>
  <c r="I63" i="7"/>
  <c r="M59" i="7"/>
  <c r="N59" i="7" s="1"/>
  <c r="M60" i="7"/>
  <c r="M61" i="7"/>
  <c r="N61" i="7" s="1"/>
  <c r="M62" i="7"/>
  <c r="P62" i="7" s="1"/>
  <c r="M54" i="7"/>
  <c r="N54" i="7" s="1"/>
  <c r="M55" i="7"/>
  <c r="N55" i="7" s="1"/>
  <c r="M56" i="7"/>
  <c r="N56" i="7" s="1"/>
  <c r="M57" i="7"/>
  <c r="N57" i="7" s="1"/>
  <c r="I55" i="7"/>
  <c r="P55" i="7" s="1"/>
  <c r="I56" i="7"/>
  <c r="P56" i="7" s="1"/>
  <c r="I57" i="7"/>
  <c r="K57" i="7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H29" i="1"/>
  <c r="J29" i="1" s="1"/>
  <c r="H28" i="1"/>
  <c r="J28" i="1" s="1"/>
  <c r="H27" i="1"/>
  <c r="J27" i="1" s="1"/>
  <c r="P27" i="1" s="1"/>
  <c r="H26" i="1"/>
  <c r="J26" i="1" s="1"/>
  <c r="H25" i="1"/>
  <c r="J25" i="1" s="1"/>
  <c r="H24" i="1"/>
  <c r="J24" i="1" s="1"/>
  <c r="H23" i="1"/>
  <c r="J23" i="1" s="1"/>
  <c r="P23" i="1" s="1"/>
  <c r="H22" i="1"/>
  <c r="J22" i="1" s="1"/>
  <c r="P22" i="1" s="1"/>
  <c r="H21" i="1"/>
  <c r="J21" i="1" s="1"/>
  <c r="H20" i="1"/>
  <c r="J20" i="1" s="1"/>
  <c r="H19" i="1"/>
  <c r="J19" i="1" s="1"/>
  <c r="P19" i="1" s="1"/>
  <c r="H18" i="1"/>
  <c r="J18" i="1" s="1"/>
  <c r="P18" i="1" s="1"/>
  <c r="H17" i="1"/>
  <c r="J17" i="1" s="1"/>
  <c r="H16" i="1"/>
  <c r="J16" i="1" s="1"/>
  <c r="H15" i="1"/>
  <c r="J15" i="1" s="1"/>
  <c r="P15" i="1" s="1"/>
  <c r="H14" i="1"/>
  <c r="J14" i="1" s="1"/>
  <c r="P14" i="1" s="1"/>
  <c r="H13" i="1"/>
  <c r="J13" i="1" s="1"/>
  <c r="H12" i="1"/>
  <c r="J12" i="1" s="1"/>
  <c r="H11" i="1"/>
  <c r="J11" i="1" s="1"/>
  <c r="P11" i="1" s="1"/>
  <c r="H10" i="1"/>
  <c r="J10" i="1" s="1"/>
  <c r="P10" i="1" s="1"/>
  <c r="H9" i="1"/>
  <c r="H30" i="1" s="1"/>
  <c r="O45" i="5" l="1"/>
  <c r="P26" i="1"/>
  <c r="M49" i="8"/>
  <c r="J49" i="8"/>
  <c r="M46" i="5"/>
  <c r="J46" i="5"/>
  <c r="O23" i="5"/>
  <c r="N60" i="7"/>
  <c r="K60" i="7"/>
  <c r="Q60" i="7" s="1"/>
  <c r="K56" i="7"/>
  <c r="Q56" i="7" s="1"/>
  <c r="P12" i="1"/>
  <c r="P16" i="1"/>
  <c r="P20" i="1"/>
  <c r="P24" i="1"/>
  <c r="P28" i="1"/>
  <c r="M9" i="1"/>
  <c r="M30" i="1" s="1"/>
  <c r="L30" i="1"/>
  <c r="J9" i="1"/>
  <c r="P13" i="1"/>
  <c r="P17" i="1"/>
  <c r="P21" i="1"/>
  <c r="P29" i="1"/>
  <c r="P25" i="1"/>
  <c r="O29" i="1"/>
  <c r="O27" i="1"/>
  <c r="O25" i="1"/>
  <c r="O23" i="1"/>
  <c r="O21" i="1"/>
  <c r="O19" i="1"/>
  <c r="O17" i="1"/>
  <c r="O15" i="1"/>
  <c r="O13" i="1"/>
  <c r="O11" i="1"/>
  <c r="O28" i="1"/>
  <c r="O26" i="1"/>
  <c r="O24" i="1"/>
  <c r="O22" i="1"/>
  <c r="O20" i="1"/>
  <c r="O18" i="1"/>
  <c r="O16" i="1"/>
  <c r="O14" i="1"/>
  <c r="O12" i="1"/>
  <c r="O10" i="1"/>
  <c r="O58" i="8"/>
  <c r="O54" i="8"/>
  <c r="O50" i="8"/>
  <c r="O46" i="8"/>
  <c r="P51" i="8"/>
  <c r="O51" i="8"/>
  <c r="J54" i="8"/>
  <c r="P54" i="8" s="1"/>
  <c r="J46" i="8"/>
  <c r="P46" i="8" s="1"/>
  <c r="O47" i="8"/>
  <c r="P47" i="8"/>
  <c r="O57" i="8"/>
  <c r="O53" i="8"/>
  <c r="O49" i="8"/>
  <c r="O45" i="8"/>
  <c r="J53" i="8"/>
  <c r="P53" i="8" s="1"/>
  <c r="J45" i="8"/>
  <c r="P45" i="8" s="1"/>
  <c r="P55" i="8"/>
  <c r="J58" i="8"/>
  <c r="P58" i="8" s="1"/>
  <c r="J50" i="8"/>
  <c r="P50" i="8" s="1"/>
  <c r="O55" i="8"/>
  <c r="O40" i="5"/>
  <c r="O32" i="5"/>
  <c r="O28" i="5"/>
  <c r="O24" i="5"/>
  <c r="J43" i="5"/>
  <c r="P43" i="5" s="1"/>
  <c r="O35" i="5"/>
  <c r="J35" i="5"/>
  <c r="P35" i="5" s="1"/>
  <c r="J27" i="5"/>
  <c r="P27" i="5" s="1"/>
  <c r="O36" i="5"/>
  <c r="J49" i="5"/>
  <c r="P49" i="5" s="1"/>
  <c r="J41" i="5"/>
  <c r="P41" i="5" s="1"/>
  <c r="J33" i="5"/>
  <c r="P33" i="5" s="1"/>
  <c r="J25" i="5"/>
  <c r="P25" i="5" s="1"/>
  <c r="O34" i="5"/>
  <c r="O39" i="5"/>
  <c r="J47" i="5"/>
  <c r="P47" i="5" s="1"/>
  <c r="J39" i="5"/>
  <c r="P39" i="5" s="1"/>
  <c r="J31" i="5"/>
  <c r="P31" i="5" s="1"/>
  <c r="J23" i="5"/>
  <c r="P23" i="5" s="1"/>
  <c r="O46" i="5"/>
  <c r="O30" i="5"/>
  <c r="O22" i="5"/>
  <c r="P46" i="5"/>
  <c r="P42" i="5"/>
  <c r="P26" i="5"/>
  <c r="P22" i="5"/>
  <c r="J45" i="5"/>
  <c r="P45" i="5" s="1"/>
  <c r="J37" i="5"/>
  <c r="P37" i="5" s="1"/>
  <c r="J29" i="5"/>
  <c r="P29" i="5" s="1"/>
  <c r="J21" i="5"/>
  <c r="O42" i="5"/>
  <c r="O26" i="5"/>
  <c r="P14" i="5"/>
  <c r="O15" i="5"/>
  <c r="N62" i="7"/>
  <c r="P60" i="7"/>
  <c r="P61" i="7"/>
  <c r="Q23" i="7"/>
  <c r="K55" i="7"/>
  <c r="Q55" i="7" s="1"/>
  <c r="Q22" i="7"/>
  <c r="P23" i="7"/>
  <c r="P22" i="7"/>
  <c r="Q57" i="7"/>
  <c r="P57" i="7"/>
  <c r="P46" i="3"/>
  <c r="O46" i="3"/>
  <c r="O9" i="1"/>
  <c r="P57" i="8"/>
  <c r="J56" i="8"/>
  <c r="P56" i="8" s="1"/>
  <c r="J52" i="8"/>
  <c r="P52" i="8" s="1"/>
  <c r="J48" i="8"/>
  <c r="J65" i="8"/>
  <c r="P65" i="8" s="1"/>
  <c r="P48" i="8"/>
  <c r="P38" i="5"/>
  <c r="P34" i="5"/>
  <c r="P21" i="5"/>
  <c r="O44" i="5"/>
  <c r="J48" i="5"/>
  <c r="P48" i="5" s="1"/>
  <c r="J40" i="5"/>
  <c r="P40" i="5" s="1"/>
  <c r="J36" i="5"/>
  <c r="P36" i="5" s="1"/>
  <c r="J32" i="5"/>
  <c r="P32" i="5" s="1"/>
  <c r="J28" i="5"/>
  <c r="P28" i="5" s="1"/>
  <c r="J24" i="5"/>
  <c r="P24" i="5" s="1"/>
  <c r="P13" i="5"/>
  <c r="O14" i="5"/>
  <c r="O13" i="5"/>
  <c r="O16" i="5"/>
  <c r="O12" i="5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9" i="8"/>
  <c r="K49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20" i="5"/>
  <c r="K11" i="5"/>
  <c r="K12" i="5"/>
  <c r="K13" i="5"/>
  <c r="K14" i="5"/>
  <c r="K15" i="5"/>
  <c r="K16" i="5"/>
  <c r="K17" i="5"/>
  <c r="K18" i="5"/>
  <c r="K10" i="5"/>
  <c r="L60" i="7"/>
  <c r="L61" i="7"/>
  <c r="L62" i="7"/>
  <c r="L63" i="7"/>
  <c r="L59" i="7"/>
  <c r="L19" i="7"/>
  <c r="L20" i="7"/>
  <c r="L21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18" i="7"/>
  <c r="L11" i="7"/>
  <c r="L12" i="7"/>
  <c r="L13" i="7"/>
  <c r="L14" i="7"/>
  <c r="L15" i="7"/>
  <c r="L16" i="7"/>
  <c r="L10" i="7"/>
  <c r="J9" i="6"/>
  <c r="K10" i="4"/>
  <c r="K11" i="4"/>
  <c r="K12" i="4"/>
  <c r="K13" i="4"/>
  <c r="K14" i="4"/>
  <c r="K15" i="4"/>
  <c r="K16" i="4"/>
  <c r="K17" i="4"/>
  <c r="K18" i="4"/>
  <c r="K19" i="4"/>
  <c r="K20" i="4"/>
  <c r="K21" i="4"/>
  <c r="K9" i="4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7" i="3"/>
  <c r="K48" i="3"/>
  <c r="K49" i="3"/>
  <c r="K50" i="3"/>
  <c r="K9" i="3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9" i="2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9" i="1"/>
  <c r="P49" i="8" l="1"/>
  <c r="P9" i="1"/>
  <c r="P30" i="1" s="1"/>
  <c r="J30" i="1"/>
  <c r="O30" i="1"/>
  <c r="N9" i="6"/>
  <c r="K9" i="6"/>
  <c r="M9" i="6" s="1"/>
  <c r="G9" i="6"/>
  <c r="G10" i="6" s="1"/>
  <c r="D9" i="6"/>
  <c r="C9" i="6"/>
  <c r="M10" i="6" l="1"/>
  <c r="K10" i="6"/>
  <c r="O9" i="6"/>
  <c r="O10" i="6" s="1"/>
  <c r="I9" i="6"/>
  <c r="N49" i="5"/>
  <c r="E49" i="5"/>
  <c r="D49" i="5"/>
  <c r="N48" i="5"/>
  <c r="E48" i="5"/>
  <c r="D48" i="5"/>
  <c r="N47" i="5"/>
  <c r="E47" i="5"/>
  <c r="D47" i="5"/>
  <c r="N46" i="5"/>
  <c r="E46" i="5"/>
  <c r="D46" i="5"/>
  <c r="N45" i="5"/>
  <c r="E45" i="5"/>
  <c r="D45" i="5"/>
  <c r="N44" i="5"/>
  <c r="E44" i="5"/>
  <c r="D44" i="5"/>
  <c r="N43" i="5"/>
  <c r="E43" i="5"/>
  <c r="D43" i="5"/>
  <c r="N42" i="5"/>
  <c r="E42" i="5"/>
  <c r="D42" i="5"/>
  <c r="N41" i="5"/>
  <c r="E41" i="5"/>
  <c r="D41" i="5"/>
  <c r="N40" i="5"/>
  <c r="E40" i="5"/>
  <c r="D40" i="5"/>
  <c r="N39" i="5"/>
  <c r="E39" i="5"/>
  <c r="D39" i="5"/>
  <c r="N38" i="5"/>
  <c r="E38" i="5"/>
  <c r="D38" i="5"/>
  <c r="N37" i="5"/>
  <c r="E37" i="5"/>
  <c r="D37" i="5"/>
  <c r="N36" i="5"/>
  <c r="E36" i="5"/>
  <c r="D36" i="5"/>
  <c r="N35" i="5"/>
  <c r="E35" i="5"/>
  <c r="D35" i="5"/>
  <c r="N34" i="5"/>
  <c r="E34" i="5"/>
  <c r="D34" i="5"/>
  <c r="N33" i="5"/>
  <c r="E33" i="5"/>
  <c r="D33" i="5"/>
  <c r="N32" i="5"/>
  <c r="E32" i="5"/>
  <c r="D32" i="5"/>
  <c r="N31" i="5"/>
  <c r="E31" i="5"/>
  <c r="D31" i="5"/>
  <c r="N30" i="5"/>
  <c r="E30" i="5"/>
  <c r="D30" i="5"/>
  <c r="N29" i="5"/>
  <c r="E29" i="5"/>
  <c r="D29" i="5"/>
  <c r="N28" i="5"/>
  <c r="E28" i="5"/>
  <c r="D28" i="5"/>
  <c r="N27" i="5"/>
  <c r="E27" i="5"/>
  <c r="D27" i="5"/>
  <c r="N26" i="5"/>
  <c r="E26" i="5"/>
  <c r="D26" i="5"/>
  <c r="N25" i="5"/>
  <c r="E25" i="5"/>
  <c r="D25" i="5"/>
  <c r="N24" i="5"/>
  <c r="E24" i="5"/>
  <c r="D24" i="5"/>
  <c r="N23" i="5"/>
  <c r="E23" i="5"/>
  <c r="D23" i="5"/>
  <c r="N22" i="5"/>
  <c r="E22" i="5"/>
  <c r="D22" i="5"/>
  <c r="N21" i="5"/>
  <c r="E21" i="5"/>
  <c r="D21" i="5"/>
  <c r="N20" i="5"/>
  <c r="L20" i="5"/>
  <c r="M20" i="5" s="1"/>
  <c r="H20" i="5"/>
  <c r="E20" i="5"/>
  <c r="D20" i="5"/>
  <c r="N65" i="8"/>
  <c r="E65" i="8"/>
  <c r="D65" i="8"/>
  <c r="N64" i="8"/>
  <c r="L64" i="8"/>
  <c r="M64" i="8" s="1"/>
  <c r="H64" i="8"/>
  <c r="O64" i="8" s="1"/>
  <c r="E64" i="8"/>
  <c r="D64" i="8"/>
  <c r="N63" i="8"/>
  <c r="L63" i="8"/>
  <c r="M63" i="8" s="1"/>
  <c r="H63" i="8"/>
  <c r="J63" i="8" s="1"/>
  <c r="E63" i="8"/>
  <c r="D63" i="8"/>
  <c r="N62" i="8"/>
  <c r="L62" i="8"/>
  <c r="M62" i="8" s="1"/>
  <c r="H62" i="8"/>
  <c r="E62" i="8"/>
  <c r="D62" i="8"/>
  <c r="N61" i="8"/>
  <c r="L61" i="8"/>
  <c r="M61" i="8" s="1"/>
  <c r="H61" i="8"/>
  <c r="E61" i="8"/>
  <c r="D61" i="8"/>
  <c r="N60" i="8"/>
  <c r="L60" i="8"/>
  <c r="M60" i="8" s="1"/>
  <c r="H60" i="8"/>
  <c r="E60" i="8"/>
  <c r="D60" i="8"/>
  <c r="N59" i="8"/>
  <c r="L59" i="8"/>
  <c r="M59" i="8" s="1"/>
  <c r="H59" i="8"/>
  <c r="E59" i="8"/>
  <c r="D59" i="8"/>
  <c r="N58" i="8"/>
  <c r="E58" i="8"/>
  <c r="D58" i="8"/>
  <c r="N57" i="8"/>
  <c r="E57" i="8"/>
  <c r="D57" i="8"/>
  <c r="N56" i="8"/>
  <c r="E56" i="8"/>
  <c r="D56" i="8"/>
  <c r="N55" i="8"/>
  <c r="E55" i="8"/>
  <c r="D55" i="8"/>
  <c r="N54" i="8"/>
  <c r="E54" i="8"/>
  <c r="D54" i="8"/>
  <c r="N53" i="8"/>
  <c r="E53" i="8"/>
  <c r="D53" i="8"/>
  <c r="N52" i="8"/>
  <c r="E52" i="8"/>
  <c r="D52" i="8"/>
  <c r="N51" i="8"/>
  <c r="E51" i="8"/>
  <c r="D51" i="8"/>
  <c r="N50" i="8"/>
  <c r="E50" i="8"/>
  <c r="D50" i="8"/>
  <c r="N49" i="8"/>
  <c r="E49" i="8"/>
  <c r="D49" i="8"/>
  <c r="N48" i="8"/>
  <c r="E48" i="8"/>
  <c r="D48" i="8"/>
  <c r="N47" i="8"/>
  <c r="E47" i="8"/>
  <c r="D47" i="8"/>
  <c r="N46" i="8"/>
  <c r="E46" i="8"/>
  <c r="D46" i="8"/>
  <c r="N45" i="8"/>
  <c r="E45" i="8"/>
  <c r="D45" i="8"/>
  <c r="N44" i="8"/>
  <c r="L44" i="8"/>
  <c r="M44" i="8" s="1"/>
  <c r="H44" i="8"/>
  <c r="E44" i="8"/>
  <c r="D44" i="8"/>
  <c r="N43" i="8"/>
  <c r="L43" i="8"/>
  <c r="M43" i="8" s="1"/>
  <c r="H43" i="8"/>
  <c r="E43" i="8"/>
  <c r="D43" i="8"/>
  <c r="N42" i="8"/>
  <c r="L42" i="8"/>
  <c r="M42" i="8" s="1"/>
  <c r="H42" i="8"/>
  <c r="E42" i="8"/>
  <c r="D42" i="8"/>
  <c r="N41" i="8"/>
  <c r="L41" i="8"/>
  <c r="M41" i="8" s="1"/>
  <c r="H41" i="8"/>
  <c r="E41" i="8"/>
  <c r="D41" i="8"/>
  <c r="N40" i="8"/>
  <c r="L40" i="8"/>
  <c r="M40" i="8" s="1"/>
  <c r="H40" i="8"/>
  <c r="E40" i="8"/>
  <c r="D40" i="8"/>
  <c r="N39" i="8"/>
  <c r="L39" i="8"/>
  <c r="M39" i="8" s="1"/>
  <c r="H39" i="8"/>
  <c r="J39" i="8" s="1"/>
  <c r="E39" i="8"/>
  <c r="D39" i="8"/>
  <c r="N38" i="8"/>
  <c r="L38" i="8"/>
  <c r="M38" i="8" s="1"/>
  <c r="H38" i="8"/>
  <c r="E38" i="8"/>
  <c r="D38" i="8"/>
  <c r="N37" i="8"/>
  <c r="L37" i="8"/>
  <c r="M37" i="8" s="1"/>
  <c r="H37" i="8"/>
  <c r="E37" i="8"/>
  <c r="D37" i="8"/>
  <c r="N36" i="8"/>
  <c r="L36" i="8"/>
  <c r="M36" i="8" s="1"/>
  <c r="H36" i="8"/>
  <c r="O36" i="8" s="1"/>
  <c r="E36" i="8"/>
  <c r="D36" i="8"/>
  <c r="N35" i="8"/>
  <c r="M35" i="8"/>
  <c r="L35" i="8"/>
  <c r="H35" i="8"/>
  <c r="E35" i="8"/>
  <c r="D35" i="8"/>
  <c r="N34" i="8"/>
  <c r="L34" i="8"/>
  <c r="M34" i="8" s="1"/>
  <c r="H34" i="8"/>
  <c r="E34" i="8"/>
  <c r="D34" i="8"/>
  <c r="N33" i="8"/>
  <c r="L33" i="8"/>
  <c r="M33" i="8" s="1"/>
  <c r="H33" i="8"/>
  <c r="O33" i="8" s="1"/>
  <c r="E33" i="8"/>
  <c r="D33" i="8"/>
  <c r="N32" i="8"/>
  <c r="L32" i="8"/>
  <c r="M32" i="8" s="1"/>
  <c r="H32" i="8"/>
  <c r="E32" i="8"/>
  <c r="D32" i="8"/>
  <c r="N31" i="8"/>
  <c r="L31" i="8"/>
  <c r="M31" i="8" s="1"/>
  <c r="H31" i="8"/>
  <c r="J31" i="8" s="1"/>
  <c r="E31" i="8"/>
  <c r="D31" i="8"/>
  <c r="N30" i="8"/>
  <c r="L30" i="8"/>
  <c r="M30" i="8" s="1"/>
  <c r="H30" i="8"/>
  <c r="E30" i="8"/>
  <c r="D30" i="8"/>
  <c r="N29" i="8"/>
  <c r="L29" i="8"/>
  <c r="M29" i="8" s="1"/>
  <c r="H29" i="8"/>
  <c r="O29" i="8" s="1"/>
  <c r="E29" i="8"/>
  <c r="D29" i="8"/>
  <c r="N28" i="8"/>
  <c r="L28" i="8"/>
  <c r="M28" i="8" s="1"/>
  <c r="H28" i="8"/>
  <c r="E28" i="8"/>
  <c r="D28" i="8"/>
  <c r="N27" i="8"/>
  <c r="L27" i="8"/>
  <c r="M27" i="8" s="1"/>
  <c r="H27" i="8"/>
  <c r="O27" i="8" s="1"/>
  <c r="E27" i="8"/>
  <c r="D27" i="8"/>
  <c r="N26" i="8"/>
  <c r="L26" i="8"/>
  <c r="M26" i="8" s="1"/>
  <c r="H26" i="8"/>
  <c r="E26" i="8"/>
  <c r="D26" i="8"/>
  <c r="N25" i="8"/>
  <c r="L25" i="8"/>
  <c r="M25" i="8" s="1"/>
  <c r="H25" i="8"/>
  <c r="E25" i="8"/>
  <c r="D25" i="8"/>
  <c r="N24" i="8"/>
  <c r="L24" i="8"/>
  <c r="M24" i="8" s="1"/>
  <c r="H24" i="8"/>
  <c r="E24" i="8"/>
  <c r="D24" i="8"/>
  <c r="N23" i="8"/>
  <c r="L23" i="8"/>
  <c r="M23" i="8" s="1"/>
  <c r="H23" i="8"/>
  <c r="O23" i="8" s="1"/>
  <c r="E23" i="8"/>
  <c r="D23" i="8"/>
  <c r="N22" i="8"/>
  <c r="L22" i="8"/>
  <c r="M22" i="8" s="1"/>
  <c r="H22" i="8"/>
  <c r="E22" i="8"/>
  <c r="D22" i="8"/>
  <c r="N21" i="8"/>
  <c r="L21" i="8"/>
  <c r="M21" i="8" s="1"/>
  <c r="H21" i="8"/>
  <c r="E21" i="8"/>
  <c r="D21" i="8"/>
  <c r="N20" i="8"/>
  <c r="L20" i="8"/>
  <c r="M20" i="8" s="1"/>
  <c r="H20" i="8"/>
  <c r="E20" i="8"/>
  <c r="D20" i="8"/>
  <c r="N19" i="8"/>
  <c r="L19" i="8"/>
  <c r="M19" i="8" s="1"/>
  <c r="H19" i="8"/>
  <c r="E19" i="8"/>
  <c r="D19" i="8"/>
  <c r="N18" i="8"/>
  <c r="L18" i="8"/>
  <c r="M18" i="8" s="1"/>
  <c r="H18" i="8"/>
  <c r="E18" i="8"/>
  <c r="D18" i="8"/>
  <c r="N17" i="8"/>
  <c r="L17" i="8"/>
  <c r="M17" i="8" s="1"/>
  <c r="H17" i="8"/>
  <c r="E17" i="8"/>
  <c r="D17" i="8"/>
  <c r="N16" i="8"/>
  <c r="L16" i="8"/>
  <c r="M16" i="8" s="1"/>
  <c r="H16" i="8"/>
  <c r="E16" i="8"/>
  <c r="D16" i="8"/>
  <c r="N15" i="8"/>
  <c r="L15" i="8"/>
  <c r="M15" i="8" s="1"/>
  <c r="H15" i="8"/>
  <c r="J15" i="8" s="1"/>
  <c r="E15" i="8"/>
  <c r="D15" i="8"/>
  <c r="N14" i="8"/>
  <c r="L14" i="8"/>
  <c r="M14" i="8" s="1"/>
  <c r="H14" i="8"/>
  <c r="E14" i="8"/>
  <c r="D14" i="8"/>
  <c r="N13" i="8"/>
  <c r="L13" i="8"/>
  <c r="M13" i="8" s="1"/>
  <c r="H13" i="8"/>
  <c r="E13" i="8"/>
  <c r="D13" i="8"/>
  <c r="N12" i="8"/>
  <c r="L12" i="8"/>
  <c r="H12" i="8"/>
  <c r="E12" i="8"/>
  <c r="D12" i="8"/>
  <c r="N11" i="8"/>
  <c r="L11" i="8"/>
  <c r="M11" i="8" s="1"/>
  <c r="H11" i="8"/>
  <c r="O11" i="8" s="1"/>
  <c r="E11" i="8"/>
  <c r="D11" i="8"/>
  <c r="N10" i="8"/>
  <c r="L10" i="8"/>
  <c r="M10" i="8" s="1"/>
  <c r="H10" i="8"/>
  <c r="E10" i="8"/>
  <c r="D10" i="8"/>
  <c r="N9" i="8"/>
  <c r="L9" i="8"/>
  <c r="M9" i="8" s="1"/>
  <c r="H9" i="8"/>
  <c r="E9" i="8"/>
  <c r="D9" i="8"/>
  <c r="O63" i="7"/>
  <c r="M63" i="7"/>
  <c r="N63" i="7" s="1"/>
  <c r="K63" i="7"/>
  <c r="F63" i="7"/>
  <c r="E63" i="7"/>
  <c r="O62" i="7"/>
  <c r="K62" i="7"/>
  <c r="Q62" i="7" s="1"/>
  <c r="F62" i="7"/>
  <c r="E62" i="7"/>
  <c r="O61" i="7"/>
  <c r="K61" i="7"/>
  <c r="Q61" i="7" s="1"/>
  <c r="F61" i="7"/>
  <c r="E61" i="7"/>
  <c r="O60" i="7"/>
  <c r="F60" i="7"/>
  <c r="E60" i="7"/>
  <c r="O59" i="7"/>
  <c r="I59" i="7"/>
  <c r="F59" i="7"/>
  <c r="E59" i="7"/>
  <c r="O57" i="7"/>
  <c r="F57" i="7"/>
  <c r="E57" i="7"/>
  <c r="O56" i="7"/>
  <c r="F56" i="7"/>
  <c r="E56" i="7"/>
  <c r="O55" i="7"/>
  <c r="F55" i="7"/>
  <c r="E55" i="7"/>
  <c r="O54" i="7"/>
  <c r="I54" i="7"/>
  <c r="F54" i="7"/>
  <c r="E54" i="7"/>
  <c r="O53" i="7"/>
  <c r="M53" i="7"/>
  <c r="N53" i="7" s="1"/>
  <c r="I53" i="7"/>
  <c r="F53" i="7"/>
  <c r="E53" i="7"/>
  <c r="O52" i="7"/>
  <c r="M52" i="7"/>
  <c r="N52" i="7" s="1"/>
  <c r="I52" i="7"/>
  <c r="F52" i="7"/>
  <c r="E52" i="7"/>
  <c r="O51" i="7"/>
  <c r="M51" i="7"/>
  <c r="N51" i="7" s="1"/>
  <c r="I51" i="7"/>
  <c r="K51" i="7" s="1"/>
  <c r="F51" i="7"/>
  <c r="E51" i="7"/>
  <c r="O50" i="7"/>
  <c r="M50" i="7"/>
  <c r="N50" i="7" s="1"/>
  <c r="I50" i="7"/>
  <c r="F50" i="7"/>
  <c r="E50" i="7"/>
  <c r="O49" i="7"/>
  <c r="M49" i="7"/>
  <c r="N49" i="7" s="1"/>
  <c r="I49" i="7"/>
  <c r="F49" i="7"/>
  <c r="E49" i="7"/>
  <c r="O48" i="7"/>
  <c r="M48" i="7"/>
  <c r="N48" i="7" s="1"/>
  <c r="I48" i="7"/>
  <c r="F48" i="7"/>
  <c r="E48" i="7"/>
  <c r="O47" i="7"/>
  <c r="M47" i="7"/>
  <c r="N47" i="7" s="1"/>
  <c r="I47" i="7"/>
  <c r="F47" i="7"/>
  <c r="E47" i="7"/>
  <c r="O46" i="7"/>
  <c r="M46" i="7"/>
  <c r="N46" i="7" s="1"/>
  <c r="I46" i="7"/>
  <c r="F46" i="7"/>
  <c r="E46" i="7"/>
  <c r="O45" i="7"/>
  <c r="M45" i="7"/>
  <c r="N45" i="7" s="1"/>
  <c r="I45" i="7"/>
  <c r="F45" i="7"/>
  <c r="E45" i="7"/>
  <c r="O44" i="7"/>
  <c r="M44" i="7"/>
  <c r="N44" i="7" s="1"/>
  <c r="I44" i="7"/>
  <c r="F44" i="7"/>
  <c r="E44" i="7"/>
  <c r="O43" i="7"/>
  <c r="M43" i="7"/>
  <c r="N43" i="7" s="1"/>
  <c r="I43" i="7"/>
  <c r="F43" i="7"/>
  <c r="E43" i="7"/>
  <c r="O42" i="7"/>
  <c r="M42" i="7"/>
  <c r="N42" i="7" s="1"/>
  <c r="I42" i="7"/>
  <c r="F42" i="7"/>
  <c r="E42" i="7"/>
  <c r="O41" i="7"/>
  <c r="M41" i="7"/>
  <c r="N41" i="7" s="1"/>
  <c r="I41" i="7"/>
  <c r="F41" i="7"/>
  <c r="E41" i="7"/>
  <c r="O40" i="7"/>
  <c r="M40" i="7"/>
  <c r="N40" i="7" s="1"/>
  <c r="I40" i="7"/>
  <c r="F40" i="7"/>
  <c r="E40" i="7"/>
  <c r="O39" i="7"/>
  <c r="M39" i="7"/>
  <c r="N39" i="7" s="1"/>
  <c r="I39" i="7"/>
  <c r="F39" i="7"/>
  <c r="E39" i="7"/>
  <c r="O38" i="7"/>
  <c r="M38" i="7"/>
  <c r="N38" i="7" s="1"/>
  <c r="I38" i="7"/>
  <c r="F38" i="7"/>
  <c r="E38" i="7"/>
  <c r="O37" i="7"/>
  <c r="M37" i="7"/>
  <c r="N37" i="7" s="1"/>
  <c r="I37" i="7"/>
  <c r="F37" i="7"/>
  <c r="E37" i="7"/>
  <c r="O36" i="7"/>
  <c r="M36" i="7"/>
  <c r="N36" i="7" s="1"/>
  <c r="I36" i="7"/>
  <c r="F36" i="7"/>
  <c r="E36" i="7"/>
  <c r="O35" i="7"/>
  <c r="M35" i="7"/>
  <c r="N35" i="7" s="1"/>
  <c r="I35" i="7"/>
  <c r="F35" i="7"/>
  <c r="E35" i="7"/>
  <c r="O34" i="7"/>
  <c r="M34" i="7"/>
  <c r="N34" i="7" s="1"/>
  <c r="I34" i="7"/>
  <c r="F34" i="7"/>
  <c r="E34" i="7"/>
  <c r="O33" i="7"/>
  <c r="M33" i="7"/>
  <c r="N33" i="7" s="1"/>
  <c r="I33" i="7"/>
  <c r="F33" i="7"/>
  <c r="E33" i="7"/>
  <c r="O32" i="7"/>
  <c r="M32" i="7"/>
  <c r="N32" i="7" s="1"/>
  <c r="I32" i="7"/>
  <c r="F32" i="7"/>
  <c r="E32" i="7"/>
  <c r="O31" i="7"/>
  <c r="M31" i="7"/>
  <c r="I31" i="7"/>
  <c r="K31" i="7" s="1"/>
  <c r="F31" i="7"/>
  <c r="E31" i="7"/>
  <c r="O30" i="7"/>
  <c r="M30" i="7"/>
  <c r="N30" i="7" s="1"/>
  <c r="I30" i="7"/>
  <c r="F30" i="7"/>
  <c r="E30" i="7"/>
  <c r="O29" i="7"/>
  <c r="M29" i="7"/>
  <c r="N29" i="7" s="1"/>
  <c r="I29" i="7"/>
  <c r="F29" i="7"/>
  <c r="E29" i="7"/>
  <c r="O28" i="7"/>
  <c r="M28" i="7"/>
  <c r="N28" i="7" s="1"/>
  <c r="I28" i="7"/>
  <c r="F28" i="7"/>
  <c r="E28" i="7"/>
  <c r="O27" i="7"/>
  <c r="M27" i="7"/>
  <c r="N27" i="7" s="1"/>
  <c r="K27" i="7"/>
  <c r="F27" i="7"/>
  <c r="E27" i="7"/>
  <c r="O26" i="7"/>
  <c r="M26" i="7"/>
  <c r="N26" i="7" s="1"/>
  <c r="I26" i="7"/>
  <c r="F26" i="7"/>
  <c r="E26" i="7"/>
  <c r="O25" i="7"/>
  <c r="M25" i="7"/>
  <c r="N25" i="7" s="1"/>
  <c r="I25" i="7"/>
  <c r="F25" i="7"/>
  <c r="E25" i="7"/>
  <c r="O24" i="7"/>
  <c r="M24" i="7"/>
  <c r="N24" i="7" s="1"/>
  <c r="I24" i="7"/>
  <c r="F24" i="7"/>
  <c r="E24" i="7"/>
  <c r="F23" i="7"/>
  <c r="E23" i="7"/>
  <c r="F22" i="7"/>
  <c r="E22" i="7"/>
  <c r="O21" i="7"/>
  <c r="M21" i="7"/>
  <c r="N21" i="7" s="1"/>
  <c r="I21" i="7"/>
  <c r="P21" i="7" s="1"/>
  <c r="F21" i="7"/>
  <c r="E21" i="7"/>
  <c r="O20" i="7"/>
  <c r="M20" i="7"/>
  <c r="N20" i="7" s="1"/>
  <c r="I20" i="7"/>
  <c r="F20" i="7"/>
  <c r="E20" i="7"/>
  <c r="O19" i="7"/>
  <c r="M19" i="7"/>
  <c r="N19" i="7" s="1"/>
  <c r="I19" i="7"/>
  <c r="F19" i="7"/>
  <c r="E19" i="7"/>
  <c r="I18" i="7"/>
  <c r="F18" i="7"/>
  <c r="E18" i="7"/>
  <c r="O16" i="7"/>
  <c r="M16" i="7"/>
  <c r="N16" i="7" s="1"/>
  <c r="I16" i="7"/>
  <c r="F16" i="7"/>
  <c r="E16" i="7"/>
  <c r="O15" i="7"/>
  <c r="M15" i="7"/>
  <c r="N15" i="7" s="1"/>
  <c r="I15" i="7"/>
  <c r="F15" i="7"/>
  <c r="E15" i="7"/>
  <c r="O14" i="7"/>
  <c r="M14" i="7"/>
  <c r="N14" i="7" s="1"/>
  <c r="I14" i="7"/>
  <c r="K14" i="7" s="1"/>
  <c r="F14" i="7"/>
  <c r="E14" i="7"/>
  <c r="O13" i="7"/>
  <c r="M13" i="7"/>
  <c r="I13" i="7"/>
  <c r="K13" i="7" s="1"/>
  <c r="F13" i="7"/>
  <c r="E13" i="7"/>
  <c r="O12" i="7"/>
  <c r="M12" i="7"/>
  <c r="N12" i="7" s="1"/>
  <c r="I12" i="7"/>
  <c r="F12" i="7"/>
  <c r="E12" i="7"/>
  <c r="O11" i="7"/>
  <c r="M11" i="7"/>
  <c r="N11" i="7" s="1"/>
  <c r="I11" i="7"/>
  <c r="K11" i="7" s="1"/>
  <c r="F11" i="7"/>
  <c r="E11" i="7"/>
  <c r="O10" i="7"/>
  <c r="M10" i="7"/>
  <c r="I10" i="7"/>
  <c r="F10" i="7"/>
  <c r="E10" i="7"/>
  <c r="N18" i="5"/>
  <c r="P18" i="5"/>
  <c r="E18" i="5"/>
  <c r="D18" i="5"/>
  <c r="N17" i="5"/>
  <c r="P17" i="5"/>
  <c r="E17" i="5"/>
  <c r="D17" i="5"/>
  <c r="N16" i="5"/>
  <c r="E16" i="5"/>
  <c r="D16" i="5"/>
  <c r="N15" i="5"/>
  <c r="E15" i="5"/>
  <c r="D15" i="5"/>
  <c r="N14" i="5"/>
  <c r="E14" i="5"/>
  <c r="D14" i="5"/>
  <c r="N13" i="5"/>
  <c r="E13" i="5"/>
  <c r="D13" i="5"/>
  <c r="N12" i="5"/>
  <c r="E12" i="5"/>
  <c r="D12" i="5"/>
  <c r="N11" i="5"/>
  <c r="L11" i="5"/>
  <c r="M11" i="5" s="1"/>
  <c r="P11" i="5"/>
  <c r="E11" i="5"/>
  <c r="D11" i="5"/>
  <c r="L10" i="5"/>
  <c r="H10" i="5"/>
  <c r="H50" i="5" s="1"/>
  <c r="E10" i="5"/>
  <c r="D10" i="5"/>
  <c r="N21" i="4"/>
  <c r="L21" i="4"/>
  <c r="M21" i="4" s="1"/>
  <c r="H21" i="4"/>
  <c r="E21" i="4"/>
  <c r="D21" i="4"/>
  <c r="N20" i="4"/>
  <c r="L20" i="4"/>
  <c r="M20" i="4" s="1"/>
  <c r="H20" i="4"/>
  <c r="E20" i="4"/>
  <c r="D20" i="4"/>
  <c r="N19" i="4"/>
  <c r="L19" i="4"/>
  <c r="M19" i="4" s="1"/>
  <c r="H19" i="4"/>
  <c r="J19" i="4" s="1"/>
  <c r="E19" i="4"/>
  <c r="D19" i="4"/>
  <c r="N18" i="4"/>
  <c r="L18" i="4"/>
  <c r="M18" i="4" s="1"/>
  <c r="H18" i="4"/>
  <c r="E18" i="4"/>
  <c r="D18" i="4"/>
  <c r="N17" i="4"/>
  <c r="L17" i="4"/>
  <c r="M17" i="4" s="1"/>
  <c r="H17" i="4"/>
  <c r="E17" i="4"/>
  <c r="D17" i="4"/>
  <c r="N16" i="4"/>
  <c r="L16" i="4"/>
  <c r="M16" i="4" s="1"/>
  <c r="H16" i="4"/>
  <c r="J16" i="4" s="1"/>
  <c r="P16" i="4" s="1"/>
  <c r="E16" i="4"/>
  <c r="D16" i="4"/>
  <c r="N15" i="4"/>
  <c r="L15" i="4"/>
  <c r="M15" i="4" s="1"/>
  <c r="H15" i="4"/>
  <c r="J15" i="4" s="1"/>
  <c r="E15" i="4"/>
  <c r="D15" i="4"/>
  <c r="N14" i="4"/>
  <c r="L14" i="4"/>
  <c r="M14" i="4" s="1"/>
  <c r="H14" i="4"/>
  <c r="E14" i="4"/>
  <c r="D14" i="4"/>
  <c r="N13" i="4"/>
  <c r="L13" i="4"/>
  <c r="M13" i="4" s="1"/>
  <c r="H13" i="4"/>
  <c r="E13" i="4"/>
  <c r="D13" i="4"/>
  <c r="N12" i="4"/>
  <c r="L12" i="4"/>
  <c r="M12" i="4" s="1"/>
  <c r="H12" i="4"/>
  <c r="J12" i="4" s="1"/>
  <c r="E12" i="4"/>
  <c r="D12" i="4"/>
  <c r="N11" i="4"/>
  <c r="L11" i="4"/>
  <c r="M11" i="4" s="1"/>
  <c r="H11" i="4"/>
  <c r="J11" i="4" s="1"/>
  <c r="E11" i="4"/>
  <c r="D11" i="4"/>
  <c r="N10" i="4"/>
  <c r="L10" i="4"/>
  <c r="M10" i="4" s="1"/>
  <c r="H10" i="4"/>
  <c r="E10" i="4"/>
  <c r="D10" i="4"/>
  <c r="N9" i="4"/>
  <c r="L9" i="4"/>
  <c r="H9" i="4"/>
  <c r="E9" i="4"/>
  <c r="D9" i="4"/>
  <c r="N50" i="3"/>
  <c r="L50" i="3"/>
  <c r="M50" i="3" s="1"/>
  <c r="H50" i="3"/>
  <c r="E50" i="3"/>
  <c r="D50" i="3"/>
  <c r="N49" i="3"/>
  <c r="L49" i="3"/>
  <c r="M49" i="3" s="1"/>
  <c r="H49" i="3"/>
  <c r="E49" i="3"/>
  <c r="D49" i="3"/>
  <c r="N48" i="3"/>
  <c r="L48" i="3"/>
  <c r="M48" i="3" s="1"/>
  <c r="H48" i="3"/>
  <c r="E48" i="3"/>
  <c r="D48" i="3"/>
  <c r="N47" i="3"/>
  <c r="L47" i="3"/>
  <c r="M47" i="3" s="1"/>
  <c r="H47" i="3"/>
  <c r="E47" i="3"/>
  <c r="D47" i="3"/>
  <c r="E46" i="3"/>
  <c r="D46" i="3"/>
  <c r="N45" i="3"/>
  <c r="L45" i="3"/>
  <c r="M45" i="3" s="1"/>
  <c r="H45" i="3"/>
  <c r="E45" i="3"/>
  <c r="D45" i="3"/>
  <c r="N44" i="3"/>
  <c r="L44" i="3"/>
  <c r="M44" i="3" s="1"/>
  <c r="H44" i="3"/>
  <c r="J44" i="3" s="1"/>
  <c r="E44" i="3"/>
  <c r="D44" i="3"/>
  <c r="N43" i="3"/>
  <c r="L43" i="3"/>
  <c r="M43" i="3" s="1"/>
  <c r="H43" i="3"/>
  <c r="E43" i="3"/>
  <c r="D43" i="3"/>
  <c r="N42" i="3"/>
  <c r="L42" i="3"/>
  <c r="M42" i="3" s="1"/>
  <c r="H42" i="3"/>
  <c r="E42" i="3"/>
  <c r="D42" i="3"/>
  <c r="N41" i="3"/>
  <c r="L41" i="3"/>
  <c r="M41" i="3" s="1"/>
  <c r="H41" i="3"/>
  <c r="E41" i="3"/>
  <c r="D41" i="3"/>
  <c r="N40" i="3"/>
  <c r="L40" i="3"/>
  <c r="M40" i="3" s="1"/>
  <c r="H40" i="3"/>
  <c r="O40" i="3" s="1"/>
  <c r="E40" i="3"/>
  <c r="D40" i="3"/>
  <c r="N39" i="3"/>
  <c r="L39" i="3"/>
  <c r="M39" i="3" s="1"/>
  <c r="H39" i="3"/>
  <c r="E39" i="3"/>
  <c r="D39" i="3"/>
  <c r="N38" i="3"/>
  <c r="L38" i="3"/>
  <c r="M38" i="3" s="1"/>
  <c r="H38" i="3"/>
  <c r="E38" i="3"/>
  <c r="D38" i="3"/>
  <c r="N37" i="3"/>
  <c r="L37" i="3"/>
  <c r="M37" i="3" s="1"/>
  <c r="H37" i="3"/>
  <c r="E37" i="3"/>
  <c r="D37" i="3"/>
  <c r="N36" i="3"/>
  <c r="L36" i="3"/>
  <c r="M36" i="3" s="1"/>
  <c r="H36" i="3"/>
  <c r="E36" i="3"/>
  <c r="D36" i="3"/>
  <c r="N35" i="3"/>
  <c r="L35" i="3"/>
  <c r="M35" i="3" s="1"/>
  <c r="H35" i="3"/>
  <c r="E35" i="3"/>
  <c r="D35" i="3"/>
  <c r="N34" i="3"/>
  <c r="L34" i="3"/>
  <c r="M34" i="3" s="1"/>
  <c r="H34" i="3"/>
  <c r="O34" i="3" s="1"/>
  <c r="E34" i="3"/>
  <c r="D34" i="3"/>
  <c r="N33" i="3"/>
  <c r="L33" i="3"/>
  <c r="M33" i="3" s="1"/>
  <c r="H33" i="3"/>
  <c r="E33" i="3"/>
  <c r="D33" i="3"/>
  <c r="N32" i="3"/>
  <c r="M32" i="3"/>
  <c r="L32" i="3"/>
  <c r="H32" i="3"/>
  <c r="O32" i="3" s="1"/>
  <c r="E32" i="3"/>
  <c r="D32" i="3"/>
  <c r="N31" i="3"/>
  <c r="L31" i="3"/>
  <c r="M31" i="3" s="1"/>
  <c r="H31" i="3"/>
  <c r="O31" i="3" s="1"/>
  <c r="E31" i="3"/>
  <c r="D31" i="3"/>
  <c r="N30" i="3"/>
  <c r="L30" i="3"/>
  <c r="M30" i="3" s="1"/>
  <c r="H30" i="3"/>
  <c r="E30" i="3"/>
  <c r="D30" i="3"/>
  <c r="N29" i="3"/>
  <c r="L29" i="3"/>
  <c r="M29" i="3" s="1"/>
  <c r="H29" i="3"/>
  <c r="E29" i="3"/>
  <c r="D29" i="3"/>
  <c r="N28" i="3"/>
  <c r="L28" i="3"/>
  <c r="M28" i="3" s="1"/>
  <c r="H28" i="3"/>
  <c r="O28" i="3" s="1"/>
  <c r="E28" i="3"/>
  <c r="D28" i="3"/>
  <c r="N27" i="3"/>
  <c r="L27" i="3"/>
  <c r="M27" i="3" s="1"/>
  <c r="H27" i="3"/>
  <c r="E27" i="3"/>
  <c r="D27" i="3"/>
  <c r="N26" i="3"/>
  <c r="L26" i="3"/>
  <c r="M26" i="3" s="1"/>
  <c r="H26" i="3"/>
  <c r="J26" i="3" s="1"/>
  <c r="E26" i="3"/>
  <c r="D26" i="3"/>
  <c r="N25" i="3"/>
  <c r="L25" i="3"/>
  <c r="M25" i="3" s="1"/>
  <c r="H25" i="3"/>
  <c r="E25" i="3"/>
  <c r="D25" i="3"/>
  <c r="N24" i="3"/>
  <c r="L24" i="3"/>
  <c r="M24" i="3" s="1"/>
  <c r="H24" i="3"/>
  <c r="E24" i="3"/>
  <c r="D24" i="3"/>
  <c r="N23" i="3"/>
  <c r="L23" i="3"/>
  <c r="M23" i="3" s="1"/>
  <c r="H23" i="3"/>
  <c r="E23" i="3"/>
  <c r="D23" i="3"/>
  <c r="N22" i="3"/>
  <c r="L22" i="3"/>
  <c r="M22" i="3" s="1"/>
  <c r="H22" i="3"/>
  <c r="O22" i="3" s="1"/>
  <c r="E22" i="3"/>
  <c r="D22" i="3"/>
  <c r="N21" i="3"/>
  <c r="L21" i="3"/>
  <c r="M21" i="3" s="1"/>
  <c r="H21" i="3"/>
  <c r="E21" i="3"/>
  <c r="D21" i="3"/>
  <c r="N20" i="3"/>
  <c r="L20" i="3"/>
  <c r="M20" i="3" s="1"/>
  <c r="H20" i="3"/>
  <c r="E20" i="3"/>
  <c r="D20" i="3"/>
  <c r="N19" i="3"/>
  <c r="L19" i="3"/>
  <c r="M19" i="3" s="1"/>
  <c r="H19" i="3"/>
  <c r="O19" i="3" s="1"/>
  <c r="E19" i="3"/>
  <c r="D19" i="3"/>
  <c r="N18" i="3"/>
  <c r="M18" i="3"/>
  <c r="L18" i="3"/>
  <c r="H18" i="3"/>
  <c r="O18" i="3" s="1"/>
  <c r="E18" i="3"/>
  <c r="D18" i="3"/>
  <c r="N17" i="3"/>
  <c r="L17" i="3"/>
  <c r="M17" i="3" s="1"/>
  <c r="H17" i="3"/>
  <c r="O17" i="3" s="1"/>
  <c r="E17" i="3"/>
  <c r="D17" i="3"/>
  <c r="N16" i="3"/>
  <c r="L16" i="3"/>
  <c r="M16" i="3" s="1"/>
  <c r="H16" i="3"/>
  <c r="E16" i="3"/>
  <c r="D16" i="3"/>
  <c r="N15" i="3"/>
  <c r="L15" i="3"/>
  <c r="M15" i="3" s="1"/>
  <c r="H15" i="3"/>
  <c r="O15" i="3" s="1"/>
  <c r="E15" i="3"/>
  <c r="D15" i="3"/>
  <c r="N14" i="3"/>
  <c r="L14" i="3"/>
  <c r="M14" i="3" s="1"/>
  <c r="H14" i="3"/>
  <c r="E14" i="3"/>
  <c r="D14" i="3"/>
  <c r="N13" i="3"/>
  <c r="L13" i="3"/>
  <c r="M13" i="3" s="1"/>
  <c r="H13" i="3"/>
  <c r="E13" i="3"/>
  <c r="D13" i="3"/>
  <c r="N12" i="3"/>
  <c r="L12" i="3"/>
  <c r="M12" i="3" s="1"/>
  <c r="H12" i="3"/>
  <c r="E12" i="3"/>
  <c r="D12" i="3"/>
  <c r="N11" i="3"/>
  <c r="L11" i="3"/>
  <c r="M11" i="3" s="1"/>
  <c r="H11" i="3"/>
  <c r="E11" i="3"/>
  <c r="D11" i="3"/>
  <c r="N10" i="3"/>
  <c r="L10" i="3"/>
  <c r="M10" i="3" s="1"/>
  <c r="H10" i="3"/>
  <c r="O10" i="3" s="1"/>
  <c r="E10" i="3"/>
  <c r="D10" i="3"/>
  <c r="N9" i="3"/>
  <c r="L9" i="3"/>
  <c r="H9" i="3"/>
  <c r="E9" i="3"/>
  <c r="D9" i="3"/>
  <c r="H66" i="8" l="1"/>
  <c r="H22" i="4"/>
  <c r="H51" i="3"/>
  <c r="M12" i="8"/>
  <c r="M66" i="8" s="1"/>
  <c r="L66" i="8"/>
  <c r="M10" i="5"/>
  <c r="M50" i="5" s="1"/>
  <c r="L50" i="5"/>
  <c r="K10" i="7"/>
  <c r="I64" i="7"/>
  <c r="N10" i="7"/>
  <c r="N64" i="7" s="1"/>
  <c r="M64" i="7"/>
  <c r="P9" i="6"/>
  <c r="P10" i="6" s="1"/>
  <c r="I10" i="6"/>
  <c r="M9" i="4"/>
  <c r="M22" i="4" s="1"/>
  <c r="L22" i="4"/>
  <c r="M9" i="3"/>
  <c r="M51" i="3" s="1"/>
  <c r="L51" i="3"/>
  <c r="O9" i="8"/>
  <c r="O26" i="8"/>
  <c r="O30" i="8"/>
  <c r="O34" i="8"/>
  <c r="O37" i="8"/>
  <c r="O61" i="8"/>
  <c r="O35" i="8"/>
  <c r="O38" i="8"/>
  <c r="O62" i="8"/>
  <c r="Q63" i="7"/>
  <c r="K59" i="7"/>
  <c r="Q59" i="7" s="1"/>
  <c r="P59" i="7"/>
  <c r="K18" i="7"/>
  <c r="Q18" i="7" s="1"/>
  <c r="P18" i="7"/>
  <c r="P30" i="7"/>
  <c r="P46" i="7"/>
  <c r="K54" i="7"/>
  <c r="Q54" i="7" s="1"/>
  <c r="P54" i="7"/>
  <c r="O13" i="4"/>
  <c r="O10" i="4"/>
  <c r="J10" i="3"/>
  <c r="O42" i="3"/>
  <c r="O21" i="3"/>
  <c r="O25" i="3"/>
  <c r="O35" i="3"/>
  <c r="J42" i="3"/>
  <c r="O26" i="3"/>
  <c r="J34" i="3"/>
  <c r="P34" i="3" s="1"/>
  <c r="O12" i="3"/>
  <c r="O16" i="3"/>
  <c r="J18" i="3"/>
  <c r="P18" i="3" s="1"/>
  <c r="O29" i="3"/>
  <c r="O37" i="3"/>
  <c r="O49" i="3"/>
  <c r="O24" i="3"/>
  <c r="O33" i="3"/>
  <c r="O38" i="3"/>
  <c r="O42" i="8"/>
  <c r="O44" i="8"/>
  <c r="J44" i="8"/>
  <c r="O12" i="8"/>
  <c r="O66" i="8" s="1"/>
  <c r="O20" i="8"/>
  <c r="O59" i="8"/>
  <c r="J23" i="8"/>
  <c r="P23" i="8" s="1"/>
  <c r="O60" i="8"/>
  <c r="O20" i="5"/>
  <c r="Q10" i="7"/>
  <c r="O10" i="5"/>
  <c r="O50" i="5" s="1"/>
  <c r="O10" i="8"/>
  <c r="O13" i="8"/>
  <c r="O17" i="8"/>
  <c r="O41" i="8"/>
  <c r="O14" i="8"/>
  <c r="O18" i="8"/>
  <c r="O21" i="8"/>
  <c r="O19" i="8"/>
  <c r="O22" i="8"/>
  <c r="O25" i="8"/>
  <c r="O28" i="8"/>
  <c r="O43" i="8"/>
  <c r="O39" i="8"/>
  <c r="O31" i="8"/>
  <c r="O15" i="8"/>
  <c r="P41" i="7"/>
  <c r="P53" i="7"/>
  <c r="O17" i="4"/>
  <c r="O14" i="4"/>
  <c r="O19" i="4"/>
  <c r="O21" i="4"/>
  <c r="P12" i="4"/>
  <c r="P15" i="4"/>
  <c r="P19" i="4"/>
  <c r="P26" i="3"/>
  <c r="P42" i="3"/>
  <c r="P44" i="3"/>
  <c r="O13" i="3"/>
  <c r="O20" i="3"/>
  <c r="O36" i="3"/>
  <c r="O41" i="3"/>
  <c r="O45" i="3"/>
  <c r="O47" i="3"/>
  <c r="O50" i="3"/>
  <c r="P10" i="3"/>
  <c r="O11" i="3"/>
  <c r="O14" i="3"/>
  <c r="O23" i="3"/>
  <c r="O27" i="3"/>
  <c r="O30" i="3"/>
  <c r="O39" i="3"/>
  <c r="O43" i="3"/>
  <c r="O48" i="3"/>
  <c r="O9" i="3"/>
  <c r="O51" i="3" s="1"/>
  <c r="J36" i="3"/>
  <c r="P36" i="3" s="1"/>
  <c r="O44" i="3"/>
  <c r="J14" i="3"/>
  <c r="P14" i="3" s="1"/>
  <c r="J22" i="3"/>
  <c r="P22" i="3" s="1"/>
  <c r="J30" i="3"/>
  <c r="P30" i="3" s="1"/>
  <c r="J38" i="3"/>
  <c r="P38" i="3" s="1"/>
  <c r="J48" i="3"/>
  <c r="P48" i="3" s="1"/>
  <c r="J12" i="3"/>
  <c r="P12" i="3" s="1"/>
  <c r="J20" i="3"/>
  <c r="P20" i="3" s="1"/>
  <c r="J28" i="3"/>
  <c r="P28" i="3" s="1"/>
  <c r="J16" i="3"/>
  <c r="P16" i="3" s="1"/>
  <c r="J24" i="3"/>
  <c r="P24" i="3" s="1"/>
  <c r="J32" i="3"/>
  <c r="P32" i="3" s="1"/>
  <c r="J40" i="3"/>
  <c r="P40" i="3" s="1"/>
  <c r="P19" i="7"/>
  <c r="P29" i="7"/>
  <c r="P31" i="7"/>
  <c r="J20" i="5"/>
  <c r="P20" i="5" s="1"/>
  <c r="P15" i="8"/>
  <c r="P63" i="8"/>
  <c r="J9" i="8"/>
  <c r="P9" i="8" s="1"/>
  <c r="J17" i="8"/>
  <c r="P17" i="8" s="1"/>
  <c r="J41" i="8"/>
  <c r="P41" i="8" s="1"/>
  <c r="J11" i="8"/>
  <c r="P11" i="8" s="1"/>
  <c r="J19" i="8"/>
  <c r="P19" i="8" s="1"/>
  <c r="J27" i="8"/>
  <c r="P27" i="8" s="1"/>
  <c r="J35" i="8"/>
  <c r="P35" i="8" s="1"/>
  <c r="J43" i="8"/>
  <c r="P43" i="8" s="1"/>
  <c r="J59" i="8"/>
  <c r="P59" i="8" s="1"/>
  <c r="P31" i="8"/>
  <c r="P39" i="8"/>
  <c r="J25" i="8"/>
  <c r="P25" i="8" s="1"/>
  <c r="J33" i="8"/>
  <c r="P33" i="8" s="1"/>
  <c r="J13" i="8"/>
  <c r="P13" i="8" s="1"/>
  <c r="O16" i="8"/>
  <c r="J21" i="8"/>
  <c r="P21" i="8" s="1"/>
  <c r="O24" i="8"/>
  <c r="J29" i="8"/>
  <c r="P29" i="8" s="1"/>
  <c r="O32" i="8"/>
  <c r="J37" i="8"/>
  <c r="P37" i="8" s="1"/>
  <c r="O40" i="8"/>
  <c r="J61" i="8"/>
  <c r="P61" i="8" s="1"/>
  <c r="O63" i="8"/>
  <c r="J12" i="8"/>
  <c r="J16" i="8"/>
  <c r="P16" i="8" s="1"/>
  <c r="J20" i="8"/>
  <c r="P20" i="8" s="1"/>
  <c r="J24" i="8"/>
  <c r="P24" i="8" s="1"/>
  <c r="J28" i="8"/>
  <c r="P28" i="8" s="1"/>
  <c r="J32" i="8"/>
  <c r="P32" i="8" s="1"/>
  <c r="J36" i="8"/>
  <c r="P36" i="8" s="1"/>
  <c r="J40" i="8"/>
  <c r="P40" i="8" s="1"/>
  <c r="P44" i="8"/>
  <c r="J62" i="8"/>
  <c r="P62" i="8" s="1"/>
  <c r="J10" i="8"/>
  <c r="P10" i="8" s="1"/>
  <c r="J14" i="8"/>
  <c r="P14" i="8" s="1"/>
  <c r="J18" i="8"/>
  <c r="P18" i="8" s="1"/>
  <c r="J22" i="8"/>
  <c r="P22" i="8" s="1"/>
  <c r="J26" i="8"/>
  <c r="P26" i="8" s="1"/>
  <c r="J30" i="8"/>
  <c r="P30" i="8" s="1"/>
  <c r="J34" i="8"/>
  <c r="P34" i="8" s="1"/>
  <c r="J38" i="8"/>
  <c r="P38" i="8" s="1"/>
  <c r="J42" i="8"/>
  <c r="P42" i="8" s="1"/>
  <c r="J60" i="8"/>
  <c r="P60" i="8" s="1"/>
  <c r="J64" i="8"/>
  <c r="P64" i="8" s="1"/>
  <c r="P63" i="7"/>
  <c r="P15" i="7"/>
  <c r="P35" i="7"/>
  <c r="P39" i="7"/>
  <c r="K19" i="7"/>
  <c r="P27" i="7"/>
  <c r="P43" i="7"/>
  <c r="P50" i="7"/>
  <c r="P25" i="7"/>
  <c r="P34" i="7"/>
  <c r="K43" i="7"/>
  <c r="Q43" i="7" s="1"/>
  <c r="P47" i="7"/>
  <c r="Q27" i="7"/>
  <c r="N31" i="7"/>
  <c r="Q31" i="7" s="1"/>
  <c r="K39" i="7"/>
  <c r="Q39" i="7" s="1"/>
  <c r="P14" i="7"/>
  <c r="P16" i="7"/>
  <c r="P26" i="7"/>
  <c r="K35" i="7"/>
  <c r="Q35" i="7" s="1"/>
  <c r="P37" i="7"/>
  <c r="P42" i="7"/>
  <c r="K47" i="7"/>
  <c r="Q47" i="7" s="1"/>
  <c r="Q14" i="7"/>
  <c r="P33" i="7"/>
  <c r="P38" i="7"/>
  <c r="P45" i="7"/>
  <c r="P48" i="7"/>
  <c r="P52" i="7"/>
  <c r="Q11" i="7"/>
  <c r="P20" i="7"/>
  <c r="P24" i="7"/>
  <c r="K29" i="7"/>
  <c r="Q29" i="7" s="1"/>
  <c r="P32" i="7"/>
  <c r="K37" i="7"/>
  <c r="Q37" i="7" s="1"/>
  <c r="P40" i="7"/>
  <c r="Q19" i="7"/>
  <c r="P51" i="7"/>
  <c r="P12" i="7"/>
  <c r="P13" i="7"/>
  <c r="K21" i="7"/>
  <c r="Q21" i="7" s="1"/>
  <c r="K25" i="7"/>
  <c r="Q25" i="7" s="1"/>
  <c r="P28" i="7"/>
  <c r="K33" i="7"/>
  <c r="Q33" i="7" s="1"/>
  <c r="P36" i="7"/>
  <c r="K41" i="7"/>
  <c r="Q41" i="7" s="1"/>
  <c r="P44" i="7"/>
  <c r="P49" i="7"/>
  <c r="Q51" i="7"/>
  <c r="K24" i="7"/>
  <c r="Q24" i="7" s="1"/>
  <c r="K28" i="7"/>
  <c r="Q28" i="7" s="1"/>
  <c r="K32" i="7"/>
  <c r="Q32" i="7" s="1"/>
  <c r="K36" i="7"/>
  <c r="Q36" i="7" s="1"/>
  <c r="K40" i="7"/>
  <c r="Q40" i="7" s="1"/>
  <c r="K44" i="7"/>
  <c r="Q44" i="7" s="1"/>
  <c r="K48" i="7"/>
  <c r="Q48" i="7" s="1"/>
  <c r="K52" i="7"/>
  <c r="Q52" i="7" s="1"/>
  <c r="K45" i="7"/>
  <c r="Q45" i="7" s="1"/>
  <c r="K49" i="7"/>
  <c r="Q49" i="7" s="1"/>
  <c r="K53" i="7"/>
  <c r="Q53" i="7" s="1"/>
  <c r="K20" i="7"/>
  <c r="Q20" i="7" s="1"/>
  <c r="K26" i="7"/>
  <c r="Q26" i="7" s="1"/>
  <c r="K30" i="7"/>
  <c r="Q30" i="7" s="1"/>
  <c r="K34" i="7"/>
  <c r="Q34" i="7" s="1"/>
  <c r="K38" i="7"/>
  <c r="Q38" i="7" s="1"/>
  <c r="K42" i="7"/>
  <c r="Q42" i="7" s="1"/>
  <c r="K46" i="7"/>
  <c r="Q46" i="7" s="1"/>
  <c r="K50" i="7"/>
  <c r="Q50" i="7" s="1"/>
  <c r="P10" i="7"/>
  <c r="P64" i="7" s="1"/>
  <c r="P11" i="7"/>
  <c r="N13" i="7"/>
  <c r="Q13" i="7" s="1"/>
  <c r="K15" i="7"/>
  <c r="Q15" i="7" s="1"/>
  <c r="K12" i="7"/>
  <c r="Q12" i="7" s="1"/>
  <c r="K16" i="7"/>
  <c r="Q16" i="7" s="1"/>
  <c r="J10" i="5"/>
  <c r="J50" i="5" s="1"/>
  <c r="O11" i="5"/>
  <c r="O17" i="5"/>
  <c r="O18" i="5"/>
  <c r="O15" i="4"/>
  <c r="O11" i="4"/>
  <c r="O9" i="4"/>
  <c r="O22" i="4" s="1"/>
  <c r="O18" i="4"/>
  <c r="O20" i="4"/>
  <c r="P11" i="4"/>
  <c r="O12" i="4"/>
  <c r="O16" i="4"/>
  <c r="J20" i="4"/>
  <c r="P20" i="4" s="1"/>
  <c r="J9" i="4"/>
  <c r="J13" i="4"/>
  <c r="P13" i="4" s="1"/>
  <c r="J17" i="4"/>
  <c r="P17" i="4" s="1"/>
  <c r="J21" i="4"/>
  <c r="P21" i="4" s="1"/>
  <c r="J10" i="4"/>
  <c r="P10" i="4" s="1"/>
  <c r="J14" i="4"/>
  <c r="P14" i="4" s="1"/>
  <c r="J18" i="4"/>
  <c r="P18" i="4" s="1"/>
  <c r="J11" i="3"/>
  <c r="P11" i="3" s="1"/>
  <c r="J15" i="3"/>
  <c r="P15" i="3" s="1"/>
  <c r="J19" i="3"/>
  <c r="P19" i="3" s="1"/>
  <c r="J23" i="3"/>
  <c r="P23" i="3" s="1"/>
  <c r="J27" i="3"/>
  <c r="P27" i="3" s="1"/>
  <c r="J31" i="3"/>
  <c r="P31" i="3" s="1"/>
  <c r="J35" i="3"/>
  <c r="P35" i="3" s="1"/>
  <c r="J39" i="3"/>
  <c r="P39" i="3" s="1"/>
  <c r="J43" i="3"/>
  <c r="P43" i="3" s="1"/>
  <c r="J49" i="3"/>
  <c r="P49" i="3" s="1"/>
  <c r="J50" i="3"/>
  <c r="P50" i="3" s="1"/>
  <c r="J9" i="3"/>
  <c r="J13" i="3"/>
  <c r="P13" i="3" s="1"/>
  <c r="J17" i="3"/>
  <c r="P17" i="3" s="1"/>
  <c r="J21" i="3"/>
  <c r="P21" i="3" s="1"/>
  <c r="J25" i="3"/>
  <c r="P25" i="3" s="1"/>
  <c r="J29" i="3"/>
  <c r="P29" i="3" s="1"/>
  <c r="J33" i="3"/>
  <c r="P33" i="3" s="1"/>
  <c r="J37" i="3"/>
  <c r="P37" i="3" s="1"/>
  <c r="J41" i="3"/>
  <c r="P41" i="3" s="1"/>
  <c r="J45" i="3"/>
  <c r="P45" i="3" s="1"/>
  <c r="J47" i="3"/>
  <c r="P47" i="3" s="1"/>
  <c r="N34" i="2"/>
  <c r="L34" i="2"/>
  <c r="M34" i="2" s="1"/>
  <c r="H34" i="2"/>
  <c r="E34" i="2"/>
  <c r="D34" i="2"/>
  <c r="N33" i="2"/>
  <c r="L33" i="2"/>
  <c r="M33" i="2" s="1"/>
  <c r="H33" i="2"/>
  <c r="E33" i="2"/>
  <c r="D33" i="2"/>
  <c r="N32" i="2"/>
  <c r="L32" i="2"/>
  <c r="M32" i="2" s="1"/>
  <c r="H32" i="2"/>
  <c r="J32" i="2" s="1"/>
  <c r="P32" i="2" s="1"/>
  <c r="E32" i="2"/>
  <c r="D32" i="2"/>
  <c r="N31" i="2"/>
  <c r="L31" i="2"/>
  <c r="H31" i="2"/>
  <c r="J31" i="2" s="1"/>
  <c r="E31" i="2"/>
  <c r="D31" i="2"/>
  <c r="N30" i="2"/>
  <c r="L30" i="2"/>
  <c r="M30" i="2" s="1"/>
  <c r="H30" i="2"/>
  <c r="E30" i="2"/>
  <c r="D30" i="2"/>
  <c r="N29" i="2"/>
  <c r="L29" i="2"/>
  <c r="M29" i="2" s="1"/>
  <c r="H29" i="2"/>
  <c r="E29" i="2"/>
  <c r="D29" i="2"/>
  <c r="N28" i="2"/>
  <c r="L28" i="2"/>
  <c r="M28" i="2" s="1"/>
  <c r="H28" i="2"/>
  <c r="J28" i="2" s="1"/>
  <c r="E28" i="2"/>
  <c r="D28" i="2"/>
  <c r="N27" i="2"/>
  <c r="L27" i="2"/>
  <c r="H27" i="2"/>
  <c r="J27" i="2" s="1"/>
  <c r="E27" i="2"/>
  <c r="D27" i="2"/>
  <c r="N26" i="2"/>
  <c r="L26" i="2"/>
  <c r="M26" i="2" s="1"/>
  <c r="H26" i="2"/>
  <c r="E26" i="2"/>
  <c r="D26" i="2"/>
  <c r="N25" i="2"/>
  <c r="L25" i="2"/>
  <c r="M25" i="2" s="1"/>
  <c r="H25" i="2"/>
  <c r="E25" i="2"/>
  <c r="D25" i="2"/>
  <c r="N24" i="2"/>
  <c r="L24" i="2"/>
  <c r="M24" i="2" s="1"/>
  <c r="H24" i="2"/>
  <c r="J24" i="2" s="1"/>
  <c r="E24" i="2"/>
  <c r="D24" i="2"/>
  <c r="N23" i="2"/>
  <c r="L23" i="2"/>
  <c r="H23" i="2"/>
  <c r="J23" i="2" s="1"/>
  <c r="E23" i="2"/>
  <c r="D23" i="2"/>
  <c r="N22" i="2"/>
  <c r="L22" i="2"/>
  <c r="M22" i="2" s="1"/>
  <c r="H22" i="2"/>
  <c r="E22" i="2"/>
  <c r="D22" i="2"/>
  <c r="N21" i="2"/>
  <c r="L21" i="2"/>
  <c r="M21" i="2" s="1"/>
  <c r="H21" i="2"/>
  <c r="E21" i="2"/>
  <c r="D21" i="2"/>
  <c r="N20" i="2"/>
  <c r="L20" i="2"/>
  <c r="M20" i="2" s="1"/>
  <c r="H20" i="2"/>
  <c r="J20" i="2" s="1"/>
  <c r="E20" i="2"/>
  <c r="D20" i="2"/>
  <c r="N19" i="2"/>
  <c r="L19" i="2"/>
  <c r="H19" i="2"/>
  <c r="J19" i="2" s="1"/>
  <c r="E19" i="2"/>
  <c r="D19" i="2"/>
  <c r="N18" i="2"/>
  <c r="L18" i="2"/>
  <c r="M18" i="2" s="1"/>
  <c r="H18" i="2"/>
  <c r="E18" i="2"/>
  <c r="D18" i="2"/>
  <c r="N17" i="2"/>
  <c r="L17" i="2"/>
  <c r="M17" i="2" s="1"/>
  <c r="H17" i="2"/>
  <c r="E17" i="2"/>
  <c r="D17" i="2"/>
  <c r="N16" i="2"/>
  <c r="L16" i="2"/>
  <c r="M16" i="2" s="1"/>
  <c r="H16" i="2"/>
  <c r="E16" i="2"/>
  <c r="D16" i="2"/>
  <c r="N15" i="2"/>
  <c r="L15" i="2"/>
  <c r="H15" i="2"/>
  <c r="J15" i="2" s="1"/>
  <c r="E15" i="2"/>
  <c r="D15" i="2"/>
  <c r="N14" i="2"/>
  <c r="L14" i="2"/>
  <c r="M14" i="2" s="1"/>
  <c r="H14" i="2"/>
  <c r="E14" i="2"/>
  <c r="D14" i="2"/>
  <c r="N13" i="2"/>
  <c r="L13" i="2"/>
  <c r="M13" i="2" s="1"/>
  <c r="H13" i="2"/>
  <c r="E13" i="2"/>
  <c r="D13" i="2"/>
  <c r="N12" i="2"/>
  <c r="L12" i="2"/>
  <c r="M12" i="2" s="1"/>
  <c r="H12" i="2"/>
  <c r="J12" i="2" s="1"/>
  <c r="E12" i="2"/>
  <c r="D12" i="2"/>
  <c r="N11" i="2"/>
  <c r="L11" i="2"/>
  <c r="H11" i="2"/>
  <c r="J11" i="2" s="1"/>
  <c r="E11" i="2"/>
  <c r="D11" i="2"/>
  <c r="N10" i="2"/>
  <c r="M10" i="2"/>
  <c r="L10" i="2"/>
  <c r="H10" i="2"/>
  <c r="O10" i="2" s="1"/>
  <c r="E10" i="2"/>
  <c r="D10" i="2"/>
  <c r="N9" i="2"/>
  <c r="L9" i="2"/>
  <c r="H9" i="2"/>
  <c r="H35" i="2" s="1"/>
  <c r="E9" i="2"/>
  <c r="D9" i="2"/>
  <c r="D9" i="1"/>
  <c r="E9" i="1"/>
  <c r="N9" i="1"/>
  <c r="D10" i="1"/>
  <c r="E10" i="1"/>
  <c r="N10" i="1"/>
  <c r="D11" i="1"/>
  <c r="E11" i="1"/>
  <c r="N11" i="1"/>
  <c r="D12" i="1"/>
  <c r="E12" i="1"/>
  <c r="N12" i="1"/>
  <c r="D13" i="1"/>
  <c r="E13" i="1"/>
  <c r="N13" i="1"/>
  <c r="D14" i="1"/>
  <c r="E14" i="1"/>
  <c r="N14" i="1"/>
  <c r="D15" i="1"/>
  <c r="E15" i="1"/>
  <c r="N15" i="1"/>
  <c r="D16" i="1"/>
  <c r="E16" i="1"/>
  <c r="N16" i="1"/>
  <c r="D17" i="1"/>
  <c r="E17" i="1"/>
  <c r="N17" i="1"/>
  <c r="D18" i="1"/>
  <c r="E18" i="1"/>
  <c r="N18" i="1"/>
  <c r="D19" i="1"/>
  <c r="E19" i="1"/>
  <c r="N19" i="1"/>
  <c r="D20" i="1"/>
  <c r="E20" i="1"/>
  <c r="N20" i="1"/>
  <c r="D21" i="1"/>
  <c r="E21" i="1"/>
  <c r="N21" i="1"/>
  <c r="D22" i="1"/>
  <c r="E22" i="1"/>
  <c r="N22" i="1"/>
  <c r="D23" i="1"/>
  <c r="E23" i="1"/>
  <c r="N23" i="1"/>
  <c r="D24" i="1"/>
  <c r="E24" i="1"/>
  <c r="N24" i="1"/>
  <c r="D25" i="1"/>
  <c r="E25" i="1"/>
  <c r="N25" i="1"/>
  <c r="D26" i="1"/>
  <c r="E26" i="1"/>
  <c r="N26" i="1"/>
  <c r="D27" i="1"/>
  <c r="E27" i="1"/>
  <c r="N27" i="1"/>
  <c r="D28" i="1"/>
  <c r="E28" i="1"/>
  <c r="N28" i="1"/>
  <c r="D29" i="1"/>
  <c r="E29" i="1"/>
  <c r="N29" i="1"/>
  <c r="Q64" i="7" l="1"/>
  <c r="K64" i="7"/>
  <c r="P12" i="8"/>
  <c r="P66" i="8" s="1"/>
  <c r="J66" i="8"/>
  <c r="P9" i="4"/>
  <c r="P22" i="4" s="1"/>
  <c r="J22" i="4"/>
  <c r="P9" i="3"/>
  <c r="P51" i="3" s="1"/>
  <c r="J51" i="3"/>
  <c r="M9" i="2"/>
  <c r="L35" i="2"/>
  <c r="O13" i="2"/>
  <c r="O29" i="2"/>
  <c r="O18" i="2"/>
  <c r="O22" i="2"/>
  <c r="O26" i="2"/>
  <c r="O33" i="2"/>
  <c r="O16" i="2"/>
  <c r="O9" i="2"/>
  <c r="O17" i="2"/>
  <c r="P20" i="2"/>
  <c r="P24" i="2"/>
  <c r="O25" i="2"/>
  <c r="O32" i="2"/>
  <c r="O34" i="2"/>
  <c r="J16" i="2"/>
  <c r="P16" i="2" s="1"/>
  <c r="O19" i="2"/>
  <c r="O23" i="2"/>
  <c r="O20" i="2"/>
  <c r="O24" i="2"/>
  <c r="O11" i="2"/>
  <c r="O12" i="2"/>
  <c r="O27" i="2"/>
  <c r="O28" i="2"/>
  <c r="O14" i="2"/>
  <c r="O15" i="2"/>
  <c r="O21" i="2"/>
  <c r="O30" i="2"/>
  <c r="O31" i="2"/>
  <c r="P12" i="2"/>
  <c r="P28" i="2"/>
  <c r="J9" i="2"/>
  <c r="P9" i="2" s="1"/>
  <c r="M11" i="2"/>
  <c r="P11" i="2" s="1"/>
  <c r="J13" i="2"/>
  <c r="P13" i="2" s="1"/>
  <c r="M15" i="2"/>
  <c r="P15" i="2" s="1"/>
  <c r="J17" i="2"/>
  <c r="P17" i="2" s="1"/>
  <c r="M19" i="2"/>
  <c r="P19" i="2" s="1"/>
  <c r="J21" i="2"/>
  <c r="P21" i="2" s="1"/>
  <c r="M23" i="2"/>
  <c r="J25" i="2"/>
  <c r="M27" i="2"/>
  <c r="P27" i="2" s="1"/>
  <c r="J29" i="2"/>
  <c r="P29" i="2" s="1"/>
  <c r="M31" i="2"/>
  <c r="P31" i="2" s="1"/>
  <c r="J33" i="2"/>
  <c r="P33" i="2" s="1"/>
  <c r="J10" i="2"/>
  <c r="P10" i="2" s="1"/>
  <c r="J14" i="2"/>
  <c r="P14" i="2" s="1"/>
  <c r="J18" i="2"/>
  <c r="P18" i="2" s="1"/>
  <c r="J22" i="2"/>
  <c r="P22" i="2" s="1"/>
  <c r="J26" i="2"/>
  <c r="P26" i="2" s="1"/>
  <c r="J30" i="2"/>
  <c r="P30" i="2" s="1"/>
  <c r="J34" i="2"/>
  <c r="P34" i="2" s="1"/>
  <c r="P10" i="5"/>
  <c r="P50" i="5" s="1"/>
  <c r="O35" i="2" l="1"/>
  <c r="P23" i="2"/>
  <c r="M35" i="2"/>
  <c r="P25" i="2"/>
  <c r="P35" i="2" s="1"/>
  <c r="J35" i="2"/>
</calcChain>
</file>

<file path=xl/sharedStrings.xml><?xml version="1.0" encoding="utf-8"?>
<sst xmlns="http://schemas.openxmlformats.org/spreadsheetml/2006/main" count="1106" uniqueCount="373">
  <si>
    <t>Lp.</t>
  </si>
  <si>
    <t>Opis przedmiotu zamówienia</t>
  </si>
  <si>
    <t>Jm.</t>
  </si>
  <si>
    <t>ilość</t>
  </si>
  <si>
    <t>Ilość</t>
  </si>
  <si>
    <t>Cena jednostkowa</t>
  </si>
  <si>
    <t>Wartość</t>
  </si>
  <si>
    <t xml:space="preserve">Podatek </t>
  </si>
  <si>
    <t xml:space="preserve">Wartość </t>
  </si>
  <si>
    <t>Wartość netto</t>
  </si>
  <si>
    <t>Wartość brutto</t>
  </si>
  <si>
    <t>Zamówienie podstawowe +</t>
  </si>
  <si>
    <t>CPV</t>
  </si>
  <si>
    <t>Łask Gucin 58a</t>
  </si>
  <si>
    <t>Sieradz             ul. Wojska Polskiego 78</t>
  </si>
  <si>
    <t>zam. podst.</t>
  </si>
  <si>
    <t>netto zam.podst.</t>
  </si>
  <si>
    <t>VAT %</t>
  </si>
  <si>
    <t>brutto                     zam. podst.</t>
  </si>
  <si>
    <t>prawa opcji</t>
  </si>
  <si>
    <t>zakres prawa opcji</t>
  </si>
  <si>
    <t>zam.podst. + prawo opcji</t>
  </si>
  <si>
    <t>Bułka pszenna zwykła</t>
  </si>
  <si>
    <t>kg</t>
  </si>
  <si>
    <t>15811000-6</t>
  </si>
  <si>
    <t>Bułka graham</t>
  </si>
  <si>
    <t>Chałka</t>
  </si>
  <si>
    <t>Rogal pszenny</t>
  </si>
  <si>
    <t>Bułka tarta</t>
  </si>
  <si>
    <t>15612500-6</t>
  </si>
  <si>
    <t>Chleb żytni razowy</t>
  </si>
  <si>
    <t>15811100-7</t>
  </si>
  <si>
    <t>Chleb zwykły krojony w foli</t>
  </si>
  <si>
    <t>Chleb mieszany słonecznikowy</t>
  </si>
  <si>
    <t>Chleb wieloziarnisty</t>
  </si>
  <si>
    <t>Chleb zwykły</t>
  </si>
  <si>
    <t>15812100-4</t>
  </si>
  <si>
    <t>Drożdżówka z nadzieniem</t>
  </si>
  <si>
    <t>15812200-5</t>
  </si>
  <si>
    <t>Ciasto drożdżowe z owocami</t>
  </si>
  <si>
    <t>Placek drożdżowy</t>
  </si>
  <si>
    <t>Pączek</t>
  </si>
  <si>
    <t>Makowiec</t>
  </si>
  <si>
    <t>Mazurek</t>
  </si>
  <si>
    <t>Sernik</t>
  </si>
  <si>
    <t>Babka w polewie</t>
  </si>
  <si>
    <t>Jabłecznik</t>
  </si>
  <si>
    <t>Piernik w polewie</t>
  </si>
  <si>
    <t>Keks</t>
  </si>
  <si>
    <t>OGÓŁEM</t>
  </si>
  <si>
    <t>Mleko spożywcze pasteryz. 2% tł.</t>
  </si>
  <si>
    <t>l</t>
  </si>
  <si>
    <t>15511100-4</t>
  </si>
  <si>
    <t>Mleko spozywcze  UHT 2% tł.</t>
  </si>
  <si>
    <t>15511210-8</t>
  </si>
  <si>
    <t>Śmietana 18% tł.</t>
  </si>
  <si>
    <t>15512000-0</t>
  </si>
  <si>
    <t>Śmietana kremowa 30% tł.</t>
  </si>
  <si>
    <t xml:space="preserve">Jogurt naturalny </t>
  </si>
  <si>
    <t>kg.</t>
  </si>
  <si>
    <t xml:space="preserve">Jogurt owocowy </t>
  </si>
  <si>
    <t>15551310-1</t>
  </si>
  <si>
    <t>Deser mleczny z czekoladą</t>
  </si>
  <si>
    <t>15551320-4</t>
  </si>
  <si>
    <t>Serek homogenizowany waniliowy</t>
  </si>
  <si>
    <t>15500000-3</t>
  </si>
  <si>
    <t>Serek naturalny do smarowania</t>
  </si>
  <si>
    <t>15542100-0</t>
  </si>
  <si>
    <t xml:space="preserve">Kefir </t>
  </si>
  <si>
    <t>Ser twarogowy półtłusty</t>
  </si>
  <si>
    <t>Ser twarogowy ziarnisty</t>
  </si>
  <si>
    <t>15551000-5</t>
  </si>
  <si>
    <t>Ser typu fromage</t>
  </si>
  <si>
    <t>Ser edamski pełnotłusty</t>
  </si>
  <si>
    <t>Ser gouda pełnotłusty</t>
  </si>
  <si>
    <t>Ser salami pełnotłusty</t>
  </si>
  <si>
    <t>15544000-3</t>
  </si>
  <si>
    <t xml:space="preserve">Ser camembert </t>
  </si>
  <si>
    <t>Ser topiony z szynką</t>
  </si>
  <si>
    <t>Ser topiony z papryką</t>
  </si>
  <si>
    <t>15543000-6</t>
  </si>
  <si>
    <t>Ser topiony pełnotłusty</t>
  </si>
  <si>
    <t>15540000-5</t>
  </si>
  <si>
    <t>Ser topiony tłusty plasterkowany</t>
  </si>
  <si>
    <t>Ser wędzony</t>
  </si>
  <si>
    <t>Ser typu mozarela</t>
  </si>
  <si>
    <t>Ser typu feta</t>
  </si>
  <si>
    <t>Masło ekstra jednoporcjowe</t>
  </si>
  <si>
    <t xml:space="preserve">Masło ekstra </t>
  </si>
  <si>
    <t>Antrykot wołowy b/k kręg.</t>
  </si>
  <si>
    <t>15111100-0</t>
  </si>
  <si>
    <t>Polędwica wołowa</t>
  </si>
  <si>
    <t>Wołowina zrazowa b/k</t>
  </si>
  <si>
    <t>Udziec cielęcy b/k</t>
  </si>
  <si>
    <t>15111200-1</t>
  </si>
  <si>
    <t>Karkówka wieprzowa b/k</t>
  </si>
  <si>
    <t>15113000-3</t>
  </si>
  <si>
    <t>Łopatka wieprzowa b/k</t>
  </si>
  <si>
    <t>Schab wieprzowy b/k</t>
  </si>
  <si>
    <t>Żeberka wieprzowe</t>
  </si>
  <si>
    <t>Szynka wieprzowa b/k</t>
  </si>
  <si>
    <t>Wątroba wieprzowa</t>
  </si>
  <si>
    <t>15114000-0</t>
  </si>
  <si>
    <t>Pasztetowa</t>
  </si>
  <si>
    <t>15131130-5</t>
  </si>
  <si>
    <t>Salceson włoski</t>
  </si>
  <si>
    <t>15131134-3</t>
  </si>
  <si>
    <t>Salceson ozorkowy</t>
  </si>
  <si>
    <t>Kaszanka z kaszy gryczanej</t>
  </si>
  <si>
    <t>15131230-6</t>
  </si>
  <si>
    <t>Kiełbasa salami</t>
  </si>
  <si>
    <t>Kiełbasa myśliwska</t>
  </si>
  <si>
    <t>Kiełbasa jałowcowa</t>
  </si>
  <si>
    <t>Kiełbasa parówkowa</t>
  </si>
  <si>
    <t>Parówki z szynki</t>
  </si>
  <si>
    <t>Mortadela</t>
  </si>
  <si>
    <t>Kiełbasa biała parzona</t>
  </si>
  <si>
    <t>Kiełbasa podlaska</t>
  </si>
  <si>
    <t>Kiełbasa wiejska</t>
  </si>
  <si>
    <t>Kiełbasa śląska</t>
  </si>
  <si>
    <t>Kiełbasa toruńska</t>
  </si>
  <si>
    <t>Kiełbasa zwyczajna</t>
  </si>
  <si>
    <t>Kiełbasa krakowska parzona</t>
  </si>
  <si>
    <t>Kiełbasa szynkowa wieprzowa</t>
  </si>
  <si>
    <t xml:space="preserve">Kiełbasa krakowska sucha </t>
  </si>
  <si>
    <t>Kiełbasa żywiecka</t>
  </si>
  <si>
    <t>Kabanosy</t>
  </si>
  <si>
    <t>Baleron</t>
  </si>
  <si>
    <t>15131210-0</t>
  </si>
  <si>
    <t>Polędwica wędzona wieprzowa</t>
  </si>
  <si>
    <t>Szynka wieprzowa wędzona</t>
  </si>
  <si>
    <t>15131000-5</t>
  </si>
  <si>
    <t>Szynka wieprzowa gotowana</t>
  </si>
  <si>
    <t>15131200-7</t>
  </si>
  <si>
    <t>Szynka wieprzowa konserwowa</t>
  </si>
  <si>
    <t>15131310-1</t>
  </si>
  <si>
    <t>Boczek wędzony parzony b/k</t>
  </si>
  <si>
    <t>Rolada z boczku</t>
  </si>
  <si>
    <t>Ogonówka</t>
  </si>
  <si>
    <t>Schab pieczony</t>
  </si>
  <si>
    <t>Smalec wieprzowy</t>
  </si>
  <si>
    <t>15412100-0</t>
  </si>
  <si>
    <t xml:space="preserve">Słonina </t>
  </si>
  <si>
    <t>Noga z kurczaka</t>
  </si>
  <si>
    <t>15112000-6</t>
  </si>
  <si>
    <t>Filet z piersi kurczaka</t>
  </si>
  <si>
    <t>Filet z piersi indyka</t>
  </si>
  <si>
    <t>Kurczak tuszka</t>
  </si>
  <si>
    <t>Wątroba z kurczaka</t>
  </si>
  <si>
    <t>15112300-9</t>
  </si>
  <si>
    <t>Żołądki kurczaka</t>
  </si>
  <si>
    <t>Kabanosy drobiowe</t>
  </si>
  <si>
    <t>15131135-0</t>
  </si>
  <si>
    <t>Kiełbasa szynkowa drobiowa</t>
  </si>
  <si>
    <t>Parówki z fileta z kurczaka</t>
  </si>
  <si>
    <t>Udko drobiowe wędzone</t>
  </si>
  <si>
    <t>Szynka drobiowa</t>
  </si>
  <si>
    <t>Szynka z indyka</t>
  </si>
  <si>
    <t>Mortadela drobiowa</t>
  </si>
  <si>
    <t>Karp świeży tusza</t>
  </si>
  <si>
    <t>15200000-0</t>
  </si>
  <si>
    <t>Dorsz atlantycki mrożony filet</t>
  </si>
  <si>
    <t>Morszczuk mrożony filet</t>
  </si>
  <si>
    <t>Mintaj mrożony filet</t>
  </si>
  <si>
    <t>Śledzie solone matjasy filety</t>
  </si>
  <si>
    <t>Makrela wędzona tusza</t>
  </si>
  <si>
    <t>Śledź marynowany</t>
  </si>
  <si>
    <t>Śledź po kaszubsku</t>
  </si>
  <si>
    <t>Tuńczyk w sosie własnym</t>
  </si>
  <si>
    <t>jaja spożywcze</t>
  </si>
  <si>
    <t>szt.</t>
  </si>
  <si>
    <t>03142500-3</t>
  </si>
  <si>
    <t>Kawa naturalna mielona</t>
  </si>
  <si>
    <t>200-500g</t>
  </si>
  <si>
    <t>15861100-2</t>
  </si>
  <si>
    <t>Kawa rozpuszczalna</t>
  </si>
  <si>
    <t>100-200g</t>
  </si>
  <si>
    <t>Kawa rozpuszczalna - saszetka</t>
  </si>
  <si>
    <t>Herbata czarna liściasta</t>
  </si>
  <si>
    <t>15864100-3</t>
  </si>
  <si>
    <t>Herbata czarna granulowana</t>
  </si>
  <si>
    <t>Herbata w torebkach (ekspresowa)</t>
  </si>
  <si>
    <t>Herbata witamizowana</t>
  </si>
  <si>
    <t>15863000-5</t>
  </si>
  <si>
    <t>Opakowanie  jednostkowe dopuszczone przez zamawiającego</t>
  </si>
  <si>
    <t>kawa , herbata</t>
  </si>
  <si>
    <t>Sos grzybowy</t>
  </si>
  <si>
    <t>1 kg</t>
  </si>
  <si>
    <t>15871260-4</t>
  </si>
  <si>
    <t>Sos do sałatek</t>
  </si>
  <si>
    <t>0,5 kg</t>
  </si>
  <si>
    <t>15870000-7</t>
  </si>
  <si>
    <t>Barszcz czerwony - instant</t>
  </si>
  <si>
    <t>0,33l-1l</t>
  </si>
  <si>
    <t xml:space="preserve">15891400-4 </t>
  </si>
  <si>
    <t>Żurek - instant</t>
  </si>
  <si>
    <t>Bulion drobiowy</t>
  </si>
  <si>
    <t>15891400-4</t>
  </si>
  <si>
    <t>Bulion drobiowy - kostka</t>
  </si>
  <si>
    <t>kostka 10g,             po 12 lub 18 szt</t>
  </si>
  <si>
    <t>15891500-5</t>
  </si>
  <si>
    <t>Rosół wołowy</t>
  </si>
  <si>
    <t>Majonez jednoporcjowy</t>
  </si>
  <si>
    <t>20g</t>
  </si>
  <si>
    <t>Majonez</t>
  </si>
  <si>
    <t>400g, 900g</t>
  </si>
  <si>
    <t>15871273-8</t>
  </si>
  <si>
    <t>Musztarda jednoporcjowa</t>
  </si>
  <si>
    <t>Musztarda</t>
  </si>
  <si>
    <t>1kg</t>
  </si>
  <si>
    <t>15871250-1</t>
  </si>
  <si>
    <t>Ketchup jednoporcjowy</t>
  </si>
  <si>
    <t>Ketchup</t>
  </si>
  <si>
    <t>400-500g</t>
  </si>
  <si>
    <t>15871230-5</t>
  </si>
  <si>
    <t>Przyprawa do zup w płynie</t>
  </si>
  <si>
    <t>1 l</t>
  </si>
  <si>
    <t>Przyprawa do mięsa</t>
  </si>
  <si>
    <t>1 kg, 20g-25g</t>
  </si>
  <si>
    <t>Przyprawa uniwersalna</t>
  </si>
  <si>
    <t>15871270-7</t>
  </si>
  <si>
    <t>Przyprawa gyros</t>
  </si>
  <si>
    <t>500g</t>
  </si>
  <si>
    <t>Ocet</t>
  </si>
  <si>
    <t>0,5l lub 1l</t>
  </si>
  <si>
    <t>Koncentrat pomidorowy</t>
  </si>
  <si>
    <t>200g -350g</t>
  </si>
  <si>
    <t>15871110-8</t>
  </si>
  <si>
    <t>Kwasek cytrynowy</t>
  </si>
  <si>
    <t>15g-25g</t>
  </si>
  <si>
    <t>15331134-5</t>
  </si>
  <si>
    <t>Żelatyna spożywcza</t>
  </si>
  <si>
    <t>30g</t>
  </si>
  <si>
    <t>15890000-3</t>
  </si>
  <si>
    <t>Liśc laurowy</t>
  </si>
  <si>
    <t>250g</t>
  </si>
  <si>
    <t>15800000-6</t>
  </si>
  <si>
    <t>Majeranek</t>
  </si>
  <si>
    <t>Tymianek</t>
  </si>
  <si>
    <t>100g i 250 g</t>
  </si>
  <si>
    <t>Kminek cały</t>
  </si>
  <si>
    <t>Ziele angielskie</t>
  </si>
  <si>
    <t>Podgrzybek suszony</t>
  </si>
  <si>
    <t>Rozmaryn</t>
  </si>
  <si>
    <t>15893000-4</t>
  </si>
  <si>
    <t>Czosnek</t>
  </si>
  <si>
    <t>Papryka chili</t>
  </si>
  <si>
    <t>Papryka słodka</t>
  </si>
  <si>
    <t xml:space="preserve">Bazylia </t>
  </si>
  <si>
    <t>Oregano</t>
  </si>
  <si>
    <t>Koperek suszony</t>
  </si>
  <si>
    <t>Natka pietruszki suszona</t>
  </si>
  <si>
    <t>Włoszczyzna suszona</t>
  </si>
  <si>
    <t>Cynamon</t>
  </si>
  <si>
    <t>Zioła prowansalskie</t>
  </si>
  <si>
    <t>100g i 300 g</t>
  </si>
  <si>
    <t>Miód naturalny</t>
  </si>
  <si>
    <t xml:space="preserve">od 15g do 30g </t>
  </si>
  <si>
    <t xml:space="preserve"> sosy, zupy, przyprawy, miód naturalny</t>
  </si>
  <si>
    <t>Olej  rzepakowy</t>
  </si>
  <si>
    <t>15411100-3</t>
  </si>
  <si>
    <t>Oliwa z oliwek</t>
  </si>
  <si>
    <t>15411110-6</t>
  </si>
  <si>
    <t>Olej  słonecznikowy</t>
  </si>
  <si>
    <t>Mix tłuszczowy jednoporcjowy</t>
  </si>
  <si>
    <t>15530000-2</t>
  </si>
  <si>
    <t>Margaryna</t>
  </si>
  <si>
    <t>15431000-8</t>
  </si>
  <si>
    <t>Ziemniaki jadalne</t>
  </si>
  <si>
    <t>03220000-9</t>
  </si>
  <si>
    <t>Ziemniaki wczesne</t>
  </si>
  <si>
    <t>Buraki ćwikłowe</t>
  </si>
  <si>
    <t>Marchew</t>
  </si>
  <si>
    <t>Pietruszka korzeniowa</t>
  </si>
  <si>
    <t>Seler korzeniowy</t>
  </si>
  <si>
    <t>Cebula</t>
  </si>
  <si>
    <t>Cebula czerowna</t>
  </si>
  <si>
    <t>Por</t>
  </si>
  <si>
    <t>Kapusta biała</t>
  </si>
  <si>
    <t>Kapusta czerwona</t>
  </si>
  <si>
    <t>Kapusta kiszona</t>
  </si>
  <si>
    <t>Czarna rzepa</t>
  </si>
  <si>
    <t>Fasola szparagowa</t>
  </si>
  <si>
    <t>Pomidory</t>
  </si>
  <si>
    <t>Pomidory cherry</t>
  </si>
  <si>
    <t>Ogórki</t>
  </si>
  <si>
    <t>Ogórki kiszone</t>
  </si>
  <si>
    <t>Ogórki małosolne</t>
  </si>
  <si>
    <t>Sałata</t>
  </si>
  <si>
    <t>Sałata lodowa</t>
  </si>
  <si>
    <t>Sałata karbowana</t>
  </si>
  <si>
    <t>Sałata rzymska</t>
  </si>
  <si>
    <t>Roszponka</t>
  </si>
  <si>
    <t>Cykoria</t>
  </si>
  <si>
    <t>Rukola</t>
  </si>
  <si>
    <t>Brokuły</t>
  </si>
  <si>
    <t>Kapusta włoska</t>
  </si>
  <si>
    <t>Kapusta pekińska</t>
  </si>
  <si>
    <t>Kapusta brukselska</t>
  </si>
  <si>
    <t>Kalafior</t>
  </si>
  <si>
    <t>Rzodkiewka</t>
  </si>
  <si>
    <t>Rabarbar</t>
  </si>
  <si>
    <t>Natka pietruszki</t>
  </si>
  <si>
    <t>Koperek zielony</t>
  </si>
  <si>
    <t>Bazylia święża cięta</t>
  </si>
  <si>
    <t>Szczypiorek</t>
  </si>
  <si>
    <t>Botwina</t>
  </si>
  <si>
    <t xml:space="preserve">Pieczarki </t>
  </si>
  <si>
    <t>Cukinia</t>
  </si>
  <si>
    <t>Szparagi</t>
  </si>
  <si>
    <t>Banany</t>
  </si>
  <si>
    <t>Cytryny</t>
  </si>
  <si>
    <t>Pomarańcze</t>
  </si>
  <si>
    <t>Mandarynki</t>
  </si>
  <si>
    <t>Kiwi</t>
  </si>
  <si>
    <t>Brzoskwinie</t>
  </si>
  <si>
    <t>Winogrona</t>
  </si>
  <si>
    <t>Jabłka</t>
  </si>
  <si>
    <t xml:space="preserve">Gruszki </t>
  </si>
  <si>
    <t>Nektarynki</t>
  </si>
  <si>
    <t xml:space="preserve">Wiśnie </t>
  </si>
  <si>
    <t>Czereśnie</t>
  </si>
  <si>
    <t xml:space="preserve">Śliwki </t>
  </si>
  <si>
    <t>Truskawka świeża</t>
  </si>
  <si>
    <t>Flaki zamrożone</t>
  </si>
  <si>
    <t>Pierogi z mięsem zamrożone</t>
  </si>
  <si>
    <t>Pierogi z kapustą i grzybami zamrożone</t>
  </si>
  <si>
    <t>Pierogi z serem zamrożone</t>
  </si>
  <si>
    <t>Pierogi ruskie zamrożone</t>
  </si>
  <si>
    <t>Uszka z kapustą i grzybami zamrożone</t>
  </si>
  <si>
    <t>Pyzy ziemniaczane z mięsem zamrożone</t>
  </si>
  <si>
    <t>Pyzy ziemniaczane zamrożone</t>
  </si>
  <si>
    <t>Krokiety z kapustą i grzybami zamrożone</t>
  </si>
  <si>
    <t>Krokiety z mięsem zamrożone</t>
  </si>
  <si>
    <t>Naleśniki z serem zamrożone</t>
  </si>
  <si>
    <t>Naleśniki z owocami zamrożone</t>
  </si>
  <si>
    <t>Kluski śląskie zamrożone</t>
  </si>
  <si>
    <t>Kopytka zamrożone</t>
  </si>
  <si>
    <t>Knedle owocowe zamrożone</t>
  </si>
  <si>
    <t>Mieszanka warzywa II składnikowa zamrożona</t>
  </si>
  <si>
    <t>Mieszanka warzywna III składnikowa zamrożona</t>
  </si>
  <si>
    <t>Kapusta brukselska zamrożona</t>
  </si>
  <si>
    <t>Fasolka szparagowa zamrożona</t>
  </si>
  <si>
    <t>Różyczki kalafiora zamrożone</t>
  </si>
  <si>
    <t>Brokuł zamrożony</t>
  </si>
  <si>
    <t>Szpinak zamrożony</t>
  </si>
  <si>
    <t>Groszek zielony mrożony</t>
  </si>
  <si>
    <t>Marchewka mini mrożona</t>
  </si>
  <si>
    <t xml:space="preserve">Pierogi z kapustą i grzybami </t>
  </si>
  <si>
    <t>Pierogi ruskie</t>
  </si>
  <si>
    <t>Pierożki z miesem</t>
  </si>
  <si>
    <t>Krokiety z mięsem</t>
  </si>
  <si>
    <t>Krokiety z kapustą i grzybami</t>
  </si>
  <si>
    <t>Naleśniki z serem</t>
  </si>
  <si>
    <t>15896000-5</t>
  </si>
  <si>
    <t>15894300-4</t>
  </si>
  <si>
    <t>produkty garmażeryjne mrożone i chłodzone</t>
  </si>
  <si>
    <t>ryby</t>
  </si>
  <si>
    <t>Przyprawa curry</t>
  </si>
  <si>
    <t>400g</t>
  </si>
  <si>
    <t>Podatek</t>
  </si>
  <si>
    <t>Załącznik nr 3 do SWZ</t>
  </si>
  <si>
    <t xml:space="preserve"> </t>
  </si>
  <si>
    <t>FORMULARZ CENOWY część 8</t>
  </si>
  <si>
    <t>FORMULARZ CENOWY część 7</t>
  </si>
  <si>
    <t>FORMULARZ CENOWY część 6</t>
  </si>
  <si>
    <t>FORMULARZ CENOWY część 5</t>
  </si>
  <si>
    <t>FORMULARZ CENOWY część 4</t>
  </si>
  <si>
    <t>FORMULARZ CENOWY część 3</t>
  </si>
  <si>
    <t>FORMULARZ CENOWY część 2</t>
  </si>
  <si>
    <t>FORMULARZ CENOWY część 1</t>
  </si>
  <si>
    <t>słownie:</t>
  </si>
  <si>
    <t>słownie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</si>
</sst>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name val="Arial CE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8">
    <xf numFmtId="0" fontId="0" fillId="0" borderId="0" xfId="0"/>
    <xf numFmtId="0" fontId="1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wrapText="1"/>
    </xf>
    <xf numFmtId="1" fontId="8" fillId="0" borderId="2" xfId="0" applyNumberFormat="1" applyFont="1" applyFill="1" applyBorder="1" applyAlignment="1" applyProtection="1">
      <alignment horizont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top" wrapText="1"/>
    </xf>
    <xf numFmtId="0" fontId="8" fillId="0" borderId="9" xfId="0" applyNumberFormat="1" applyFont="1" applyFill="1" applyBorder="1" applyAlignment="1" applyProtection="1">
      <alignment horizontal="center" vertical="top" wrapText="1"/>
    </xf>
    <xf numFmtId="1" fontId="8" fillId="0" borderId="7" xfId="0" applyNumberFormat="1" applyFont="1" applyFill="1" applyBorder="1" applyAlignment="1" applyProtection="1">
      <alignment horizontal="center" vertical="top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left" vertical="center" wrapText="1"/>
      <protection hidden="1"/>
    </xf>
    <xf numFmtId="2" fontId="2" fillId="0" borderId="11" xfId="0" applyNumberFormat="1" applyFont="1" applyFill="1" applyBorder="1" applyAlignment="1" applyProtection="1">
      <alignment horizontal="right" vertical="center" wrapText="1"/>
    </xf>
    <xf numFmtId="4" fontId="2" fillId="0" borderId="11" xfId="0" applyNumberFormat="1" applyFont="1" applyFill="1" applyBorder="1" applyAlignment="1" applyProtection="1">
      <alignment horizontal="right" vertical="center"/>
    </xf>
    <xf numFmtId="0" fontId="2" fillId="0" borderId="11" xfId="0" applyNumberFormat="1" applyFont="1" applyFill="1" applyBorder="1" applyAlignment="1" applyProtection="1">
      <alignment horizontal="right" vertical="center" wrapText="1"/>
    </xf>
    <xf numFmtId="0" fontId="11" fillId="0" borderId="12" xfId="0" applyNumberFormat="1" applyFont="1" applyFill="1" applyBorder="1" applyAlignment="1" applyProtection="1">
      <alignment horizontal="center" vertical="top" wrapText="1"/>
    </xf>
    <xf numFmtId="0" fontId="12" fillId="0" borderId="13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4" fontId="11" fillId="0" borderId="14" xfId="0" applyNumberFormat="1" applyFont="1" applyFill="1" applyBorder="1" applyAlignment="1" applyProtection="1">
      <alignment horizontal="right" vertical="center" wrapText="1"/>
    </xf>
    <xf numFmtId="4" fontId="12" fillId="0" borderId="11" xfId="0" applyNumberFormat="1" applyFont="1" applyFill="1" applyBorder="1" applyAlignment="1" applyProtection="1">
      <alignment horizontal="right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4" fontId="2" fillId="0" borderId="0" xfId="0" applyNumberFormat="1" applyFont="1" applyFill="1" applyBorder="1" applyAlignment="1" applyProtection="1"/>
    <xf numFmtId="0" fontId="2" fillId="0" borderId="1" xfId="2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9" fontId="2" fillId="0" borderId="15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center" vertical="center" shrinkToFit="1"/>
    </xf>
    <xf numFmtId="2" fontId="8" fillId="2" borderId="19" xfId="0" applyNumberFormat="1" applyFont="1" applyFill="1" applyBorder="1" applyAlignment="1">
      <alignment horizontal="center" vertical="center" shrinkToFit="1"/>
    </xf>
    <xf numFmtId="2" fontId="8" fillId="2" borderId="19" xfId="0" applyNumberFormat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1" fontId="8" fillId="2" borderId="19" xfId="0" applyNumberFormat="1" applyFont="1" applyFill="1" applyBorder="1" applyAlignment="1">
      <alignment horizontal="center" vertical="center" wrapText="1"/>
    </xf>
    <xf numFmtId="4" fontId="2" fillId="2" borderId="2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right" vertical="center" wrapText="1"/>
    </xf>
    <xf numFmtId="0" fontId="8" fillId="3" borderId="0" xfId="0" applyNumberFormat="1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2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right" vertical="center" wrapText="1"/>
    </xf>
    <xf numFmtId="4" fontId="2" fillId="0" borderId="21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 wrapText="1"/>
    </xf>
    <xf numFmtId="2" fontId="2" fillId="3" borderId="1" xfId="0" applyNumberFormat="1" applyFont="1" applyFill="1" applyBorder="1" applyAlignment="1">
      <alignment horizontal="right" vertical="center" wrapText="1"/>
    </xf>
    <xf numFmtId="2" fontId="0" fillId="3" borderId="1" xfId="2" applyNumberFormat="1" applyFont="1" applyFill="1" applyBorder="1" applyAlignment="1" applyProtection="1">
      <alignment horizontal="right" vertical="center"/>
      <protection hidden="1"/>
    </xf>
    <xf numFmtId="4" fontId="2" fillId="3" borderId="1" xfId="0" applyNumberFormat="1" applyFont="1" applyFill="1" applyBorder="1" applyAlignment="1">
      <alignment horizontal="right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1" fontId="8" fillId="0" borderId="23" xfId="0" applyNumberFormat="1" applyFont="1" applyBorder="1" applyAlignment="1">
      <alignment horizont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1" fontId="8" fillId="0" borderId="29" xfId="0" applyNumberFormat="1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 wrapText="1"/>
    </xf>
    <xf numFmtId="4" fontId="11" fillId="0" borderId="32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right" vertical="center" wrapText="1"/>
    </xf>
    <xf numFmtId="1" fontId="2" fillId="0" borderId="33" xfId="0" applyNumberFormat="1" applyFont="1" applyBorder="1" applyAlignment="1">
      <alignment horizontal="center" vertical="center" wrapText="1"/>
    </xf>
    <xf numFmtId="164" fontId="13" fillId="0" borderId="33" xfId="0" applyNumberFormat="1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164" fontId="2" fillId="0" borderId="33" xfId="0" applyNumberFormat="1" applyFont="1" applyBorder="1" applyAlignment="1">
      <alignment horizontal="right" vertical="center" wrapText="1"/>
    </xf>
    <xf numFmtId="3" fontId="2" fillId="0" borderId="33" xfId="0" applyNumberFormat="1" applyFont="1" applyBorder="1" applyAlignment="1">
      <alignment horizontal="right" vertical="center" wrapText="1"/>
    </xf>
    <xf numFmtId="1" fontId="2" fillId="0" borderId="33" xfId="0" applyNumberFormat="1" applyFont="1" applyBorder="1" applyAlignment="1">
      <alignment horizontal="right" vertical="center" wrapText="1"/>
    </xf>
    <xf numFmtId="0" fontId="2" fillId="0" borderId="33" xfId="0" applyFont="1" applyBorder="1" applyAlignment="1">
      <alignment horizontal="right" vertical="center" wrapText="1"/>
    </xf>
    <xf numFmtId="0" fontId="2" fillId="0" borderId="33" xfId="0" applyFont="1" applyBorder="1" applyAlignment="1">
      <alignment horizontal="right" wrapText="1"/>
    </xf>
    <xf numFmtId="4" fontId="2" fillId="0" borderId="33" xfId="0" applyNumberFormat="1" applyFont="1" applyBorder="1" applyAlignment="1">
      <alignment horizontal="right" wrapText="1"/>
    </xf>
    <xf numFmtId="4" fontId="13" fillId="0" borderId="33" xfId="0" applyNumberFormat="1" applyFont="1" applyBorder="1" applyAlignment="1">
      <alignment horizontal="right" vertical="center" wrapText="1"/>
    </xf>
    <xf numFmtId="0" fontId="13" fillId="0" borderId="33" xfId="0" applyFont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1" fontId="8" fillId="0" borderId="2" xfId="0" applyNumberFormat="1" applyFont="1" applyFill="1" applyBorder="1" applyAlignment="1" applyProtection="1">
      <alignment horizontal="center" vertical="center" wrapText="1"/>
    </xf>
    <xf numFmtId="1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shrinkToFit="1"/>
    </xf>
    <xf numFmtId="0" fontId="8" fillId="0" borderId="6" xfId="0" applyNumberFormat="1" applyFont="1" applyFill="1" applyBorder="1" applyAlignment="1" applyProtection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 shrinkToFit="1"/>
    </xf>
    <xf numFmtId="0" fontId="8" fillId="0" borderId="4" xfId="0" applyNumberFormat="1" applyFont="1" applyFill="1" applyBorder="1" applyAlignment="1" applyProtection="1">
      <alignment horizontal="center" vertical="center" shrinkToFit="1"/>
    </xf>
    <xf numFmtId="1" fontId="8" fillId="0" borderId="23" xfId="0" applyNumberFormat="1" applyFont="1" applyBorder="1" applyAlignment="1">
      <alignment horizontal="center" vertical="center" wrapText="1"/>
    </xf>
    <xf numFmtId="1" fontId="8" fillId="0" borderId="27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2" xfId="0" applyNumberFormat="1" applyFont="1" applyFill="1" applyBorder="1" applyAlignment="1" applyProtection="1">
      <alignment horizontal="left" vertical="center" wrapText="1"/>
    </xf>
  </cellXfs>
  <cellStyles count="3">
    <cellStyle name="Normalny" xfId="0" builtinId="0"/>
    <cellStyle name="Normalny 2" xfId="1"/>
    <cellStyle name="Normalny_JW1106 Olsztyn" xfId="2"/>
  </cellStyles>
  <dxfs count="20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showZeros="0" tabSelected="1" zoomScale="70" zoomScaleNormal="70" workbookViewId="0">
      <selection activeCell="B38" sqref="B38"/>
    </sheetView>
  </sheetViews>
  <sheetFormatPr defaultRowHeight="15" x14ac:dyDescent="0.25"/>
  <cols>
    <col min="1" max="1" width="6.85546875" customWidth="1"/>
    <col min="2" max="2" width="34.140625" customWidth="1"/>
    <col min="3" max="3" width="6" customWidth="1"/>
    <col min="4" max="4" width="10.7109375" customWidth="1"/>
    <col min="5" max="5" width="12.28515625" customWidth="1"/>
    <col min="6" max="6" width="13.7109375" customWidth="1"/>
    <col min="7" max="7" width="15.7109375" customWidth="1"/>
    <col min="8" max="8" width="18.28515625" customWidth="1"/>
    <col min="9" max="9" width="12.5703125" customWidth="1"/>
    <col min="10" max="10" width="16.28515625" customWidth="1"/>
    <col min="11" max="11" width="14.140625" customWidth="1"/>
    <col min="12" max="12" width="18.7109375" customWidth="1"/>
    <col min="13" max="16" width="14.85546875" customWidth="1"/>
    <col min="17" max="17" width="15.28515625" customWidth="1"/>
  </cols>
  <sheetData>
    <row r="1" spans="1:17" x14ac:dyDescent="0.25">
      <c r="A1" s="2"/>
      <c r="B1" s="3"/>
      <c r="C1" s="2"/>
      <c r="D1" s="2"/>
      <c r="E1" s="2"/>
      <c r="F1" s="2"/>
      <c r="G1" s="2"/>
      <c r="H1" s="2"/>
      <c r="I1" s="2"/>
      <c r="J1" s="110" t="s">
        <v>361</v>
      </c>
      <c r="K1" s="110"/>
      <c r="L1" s="110"/>
      <c r="M1" s="110"/>
      <c r="N1" s="110"/>
      <c r="O1" s="110"/>
      <c r="P1" s="110"/>
      <c r="Q1" s="110"/>
    </row>
    <row r="2" spans="1:17" x14ac:dyDescent="0.25">
      <c r="A2" s="2"/>
      <c r="B2" s="3"/>
      <c r="C2" s="2"/>
      <c r="D2" s="2"/>
      <c r="E2" s="2"/>
      <c r="F2" s="2"/>
      <c r="G2" s="2"/>
      <c r="H2" s="2"/>
      <c r="I2" s="2"/>
      <c r="J2" s="4"/>
      <c r="K2" s="4"/>
      <c r="L2" s="4"/>
      <c r="M2" s="4"/>
      <c r="N2" s="4"/>
      <c r="O2" s="4"/>
      <c r="P2" s="4"/>
      <c r="Q2" s="4"/>
    </row>
    <row r="3" spans="1:17" ht="15.75" x14ac:dyDescent="0.25">
      <c r="A3" s="112" t="s">
        <v>370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</row>
    <row r="4" spans="1:17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6.25" x14ac:dyDescent="0.25">
      <c r="A6" s="8" t="s">
        <v>0</v>
      </c>
      <c r="B6" s="9" t="s">
        <v>1</v>
      </c>
      <c r="C6" s="122" t="s">
        <v>2</v>
      </c>
      <c r="D6" s="119" t="s">
        <v>3</v>
      </c>
      <c r="E6" s="120"/>
      <c r="F6" s="10" t="s">
        <v>4</v>
      </c>
      <c r="G6" s="115" t="s">
        <v>5</v>
      </c>
      <c r="H6" s="12" t="s">
        <v>6</v>
      </c>
      <c r="I6" s="13" t="s">
        <v>7</v>
      </c>
      <c r="J6" s="13" t="s">
        <v>8</v>
      </c>
      <c r="K6" s="13" t="s">
        <v>4</v>
      </c>
      <c r="L6" s="13" t="s">
        <v>9</v>
      </c>
      <c r="M6" s="13" t="s">
        <v>10</v>
      </c>
      <c r="N6" s="13" t="s">
        <v>11</v>
      </c>
      <c r="O6" s="13" t="s">
        <v>9</v>
      </c>
      <c r="P6" s="13" t="s">
        <v>10</v>
      </c>
      <c r="Q6" s="117" t="s">
        <v>12</v>
      </c>
    </row>
    <row r="7" spans="1:17" ht="51" x14ac:dyDescent="0.25">
      <c r="A7" s="14"/>
      <c r="B7" s="15"/>
      <c r="C7" s="123"/>
      <c r="D7" s="16" t="s">
        <v>13</v>
      </c>
      <c r="E7" s="16" t="s">
        <v>14</v>
      </c>
      <c r="F7" s="17" t="s">
        <v>15</v>
      </c>
      <c r="G7" s="116"/>
      <c r="H7" s="18" t="s">
        <v>16</v>
      </c>
      <c r="I7" s="19" t="s">
        <v>17</v>
      </c>
      <c r="J7" s="19" t="s">
        <v>18</v>
      </c>
      <c r="K7" s="19" t="s">
        <v>19</v>
      </c>
      <c r="L7" s="19" t="s">
        <v>19</v>
      </c>
      <c r="M7" s="19" t="s">
        <v>19</v>
      </c>
      <c r="N7" s="19" t="s">
        <v>20</v>
      </c>
      <c r="O7" s="19" t="s">
        <v>21</v>
      </c>
      <c r="P7" s="19" t="s">
        <v>21</v>
      </c>
      <c r="Q7" s="118"/>
    </row>
    <row r="8" spans="1:17" x14ac:dyDescent="0.2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14</v>
      </c>
      <c r="N8" s="20">
        <v>15</v>
      </c>
      <c r="O8" s="20">
        <v>16</v>
      </c>
      <c r="P8" s="20">
        <v>18</v>
      </c>
      <c r="Q8" s="20">
        <v>19</v>
      </c>
    </row>
    <row r="9" spans="1:17" ht="20.100000000000001" customHeight="1" x14ac:dyDescent="0.25">
      <c r="A9" s="21">
        <v>1</v>
      </c>
      <c r="B9" s="22" t="s">
        <v>22</v>
      </c>
      <c r="C9" s="21" t="s">
        <v>23</v>
      </c>
      <c r="D9" s="23">
        <f t="shared" ref="D9:D29" si="0">F9*0.55</f>
        <v>1622.5000000000002</v>
      </c>
      <c r="E9" s="23">
        <f t="shared" ref="E9:E29" si="1">F9*0.45</f>
        <v>1327.5</v>
      </c>
      <c r="F9" s="99">
        <v>2950</v>
      </c>
      <c r="G9" s="52"/>
      <c r="H9" s="52">
        <f>F9*G9</f>
        <v>0</v>
      </c>
      <c r="I9" s="53"/>
      <c r="J9" s="54">
        <f>H9+(I9*H9)</f>
        <v>0</v>
      </c>
      <c r="K9" s="24">
        <f>F9*0.5</f>
        <v>1475</v>
      </c>
      <c r="L9" s="54">
        <f>K9*G9</f>
        <v>0</v>
      </c>
      <c r="M9" s="54">
        <f t="shared" ref="M9:M29" si="2">L9+(L9*I9)</f>
        <v>0</v>
      </c>
      <c r="N9" s="24">
        <f t="shared" ref="N9:N29" si="3">F9+K9</f>
        <v>4425</v>
      </c>
      <c r="O9" s="52">
        <f t="shared" ref="O9" si="4">SUM(H9+L9)</f>
        <v>0</v>
      </c>
      <c r="P9" s="52">
        <f t="shared" ref="P9" si="5">SUM(J9+M9)</f>
        <v>0</v>
      </c>
      <c r="Q9" s="25" t="s">
        <v>24</v>
      </c>
    </row>
    <row r="10" spans="1:17" ht="20.100000000000001" customHeight="1" x14ac:dyDescent="0.25">
      <c r="A10" s="21">
        <v>2</v>
      </c>
      <c r="B10" s="22" t="s">
        <v>25</v>
      </c>
      <c r="C10" s="21" t="s">
        <v>23</v>
      </c>
      <c r="D10" s="23">
        <f t="shared" si="0"/>
        <v>715.00000000000011</v>
      </c>
      <c r="E10" s="23">
        <f t="shared" si="1"/>
        <v>585</v>
      </c>
      <c r="F10" s="99">
        <v>1300</v>
      </c>
      <c r="G10" s="52"/>
      <c r="H10" s="52">
        <f t="shared" ref="H10:H29" si="6">F10*G10</f>
        <v>0</v>
      </c>
      <c r="I10" s="53"/>
      <c r="J10" s="54">
        <f t="shared" ref="J10:J29" si="7">H10+(I10*H10)</f>
        <v>0</v>
      </c>
      <c r="K10" s="24">
        <f t="shared" ref="K10:K29" si="8">F10*0.5</f>
        <v>650</v>
      </c>
      <c r="L10" s="54">
        <f t="shared" ref="L10:L29" si="9">K10*G10</f>
        <v>0</v>
      </c>
      <c r="M10" s="54">
        <f t="shared" si="2"/>
        <v>0</v>
      </c>
      <c r="N10" s="24">
        <f t="shared" si="3"/>
        <v>1950</v>
      </c>
      <c r="O10" s="52">
        <f t="shared" ref="O10:O29" si="10">SUM(H10+L10)</f>
        <v>0</v>
      </c>
      <c r="P10" s="52">
        <f t="shared" ref="P10:P29" si="11">SUM(J10+M10)</f>
        <v>0</v>
      </c>
      <c r="Q10" s="25" t="s">
        <v>24</v>
      </c>
    </row>
    <row r="11" spans="1:17" ht="20.100000000000001" customHeight="1" x14ac:dyDescent="0.25">
      <c r="A11" s="21">
        <v>3</v>
      </c>
      <c r="B11" s="22" t="s">
        <v>26</v>
      </c>
      <c r="C11" s="21" t="s">
        <v>23</v>
      </c>
      <c r="D11" s="23">
        <f t="shared" si="0"/>
        <v>30.250000000000004</v>
      </c>
      <c r="E11" s="23">
        <f t="shared" si="1"/>
        <v>24.75</v>
      </c>
      <c r="F11" s="99">
        <v>55</v>
      </c>
      <c r="G11" s="52"/>
      <c r="H11" s="52">
        <f t="shared" si="6"/>
        <v>0</v>
      </c>
      <c r="I11" s="53"/>
      <c r="J11" s="54">
        <f t="shared" si="7"/>
        <v>0</v>
      </c>
      <c r="K11" s="24">
        <f t="shared" si="8"/>
        <v>27.5</v>
      </c>
      <c r="L11" s="54">
        <f t="shared" si="9"/>
        <v>0</v>
      </c>
      <c r="M11" s="54">
        <f t="shared" si="2"/>
        <v>0</v>
      </c>
      <c r="N11" s="24">
        <f t="shared" si="3"/>
        <v>82.5</v>
      </c>
      <c r="O11" s="52">
        <f t="shared" si="10"/>
        <v>0</v>
      </c>
      <c r="P11" s="52">
        <f t="shared" si="11"/>
        <v>0</v>
      </c>
      <c r="Q11" s="25" t="s">
        <v>24</v>
      </c>
    </row>
    <row r="12" spans="1:17" ht="20.100000000000001" customHeight="1" x14ac:dyDescent="0.25">
      <c r="A12" s="21">
        <v>4</v>
      </c>
      <c r="B12" s="22" t="s">
        <v>27</v>
      </c>
      <c r="C12" s="21" t="s">
        <v>23</v>
      </c>
      <c r="D12" s="23">
        <f t="shared" si="0"/>
        <v>140.25</v>
      </c>
      <c r="E12" s="23">
        <f t="shared" si="1"/>
        <v>114.75</v>
      </c>
      <c r="F12" s="99">
        <v>255</v>
      </c>
      <c r="G12" s="52"/>
      <c r="H12" s="52">
        <f t="shared" si="6"/>
        <v>0</v>
      </c>
      <c r="I12" s="53"/>
      <c r="J12" s="54">
        <f t="shared" si="7"/>
        <v>0</v>
      </c>
      <c r="K12" s="24">
        <f t="shared" si="8"/>
        <v>127.5</v>
      </c>
      <c r="L12" s="54">
        <f t="shared" si="9"/>
        <v>0</v>
      </c>
      <c r="M12" s="54">
        <f t="shared" si="2"/>
        <v>0</v>
      </c>
      <c r="N12" s="24">
        <f t="shared" si="3"/>
        <v>382.5</v>
      </c>
      <c r="O12" s="52">
        <f t="shared" si="10"/>
        <v>0</v>
      </c>
      <c r="P12" s="52">
        <f t="shared" si="11"/>
        <v>0</v>
      </c>
      <c r="Q12" s="25" t="s">
        <v>24</v>
      </c>
    </row>
    <row r="13" spans="1:17" ht="20.100000000000001" customHeight="1" x14ac:dyDescent="0.25">
      <c r="A13" s="21">
        <v>5</v>
      </c>
      <c r="B13" s="22" t="s">
        <v>28</v>
      </c>
      <c r="C13" s="21" t="s">
        <v>23</v>
      </c>
      <c r="D13" s="23">
        <f t="shared" si="0"/>
        <v>187.55</v>
      </c>
      <c r="E13" s="23">
        <f t="shared" si="1"/>
        <v>153.45000000000002</v>
      </c>
      <c r="F13" s="99">
        <v>341</v>
      </c>
      <c r="G13" s="52"/>
      <c r="H13" s="52">
        <f t="shared" si="6"/>
        <v>0</v>
      </c>
      <c r="I13" s="53"/>
      <c r="J13" s="54">
        <f t="shared" si="7"/>
        <v>0</v>
      </c>
      <c r="K13" s="24">
        <f t="shared" si="8"/>
        <v>170.5</v>
      </c>
      <c r="L13" s="54">
        <f t="shared" si="9"/>
        <v>0</v>
      </c>
      <c r="M13" s="54">
        <f t="shared" si="2"/>
        <v>0</v>
      </c>
      <c r="N13" s="24">
        <f t="shared" si="3"/>
        <v>511.5</v>
      </c>
      <c r="O13" s="52">
        <f t="shared" si="10"/>
        <v>0</v>
      </c>
      <c r="P13" s="52">
        <f t="shared" si="11"/>
        <v>0</v>
      </c>
      <c r="Q13" s="25" t="s">
        <v>29</v>
      </c>
    </row>
    <row r="14" spans="1:17" ht="20.100000000000001" customHeight="1" x14ac:dyDescent="0.25">
      <c r="A14" s="21">
        <v>6</v>
      </c>
      <c r="B14" s="22" t="s">
        <v>30</v>
      </c>
      <c r="C14" s="21" t="s">
        <v>23</v>
      </c>
      <c r="D14" s="23">
        <f t="shared" si="0"/>
        <v>137.5</v>
      </c>
      <c r="E14" s="23">
        <f t="shared" si="1"/>
        <v>112.5</v>
      </c>
      <c r="F14" s="99">
        <v>250</v>
      </c>
      <c r="G14" s="52"/>
      <c r="H14" s="52">
        <f t="shared" si="6"/>
        <v>0</v>
      </c>
      <c r="I14" s="53"/>
      <c r="J14" s="54">
        <f t="shared" si="7"/>
        <v>0</v>
      </c>
      <c r="K14" s="24">
        <f t="shared" si="8"/>
        <v>125</v>
      </c>
      <c r="L14" s="54">
        <f t="shared" si="9"/>
        <v>0</v>
      </c>
      <c r="M14" s="54">
        <f t="shared" si="2"/>
        <v>0</v>
      </c>
      <c r="N14" s="24">
        <f t="shared" si="3"/>
        <v>375</v>
      </c>
      <c r="O14" s="52">
        <f t="shared" si="10"/>
        <v>0</v>
      </c>
      <c r="P14" s="52">
        <f t="shared" si="11"/>
        <v>0</v>
      </c>
      <c r="Q14" s="25" t="s">
        <v>31</v>
      </c>
    </row>
    <row r="15" spans="1:17" ht="20.100000000000001" customHeight="1" x14ac:dyDescent="0.25">
      <c r="A15" s="21">
        <v>7</v>
      </c>
      <c r="B15" s="22" t="s">
        <v>32</v>
      </c>
      <c r="C15" s="21" t="s">
        <v>23</v>
      </c>
      <c r="D15" s="23">
        <f t="shared" si="0"/>
        <v>2970.55</v>
      </c>
      <c r="E15" s="23">
        <f t="shared" si="1"/>
        <v>2430.4500000000003</v>
      </c>
      <c r="F15" s="99">
        <v>5401</v>
      </c>
      <c r="G15" s="52"/>
      <c r="H15" s="52">
        <f t="shared" si="6"/>
        <v>0</v>
      </c>
      <c r="I15" s="53"/>
      <c r="J15" s="54">
        <f t="shared" si="7"/>
        <v>0</v>
      </c>
      <c r="K15" s="24">
        <f t="shared" si="8"/>
        <v>2700.5</v>
      </c>
      <c r="L15" s="54">
        <f t="shared" si="9"/>
        <v>0</v>
      </c>
      <c r="M15" s="54">
        <f t="shared" si="2"/>
        <v>0</v>
      </c>
      <c r="N15" s="24">
        <f t="shared" si="3"/>
        <v>8101.5</v>
      </c>
      <c r="O15" s="52">
        <f t="shared" si="10"/>
        <v>0</v>
      </c>
      <c r="P15" s="52">
        <f t="shared" si="11"/>
        <v>0</v>
      </c>
      <c r="Q15" s="25" t="s">
        <v>31</v>
      </c>
    </row>
    <row r="16" spans="1:17" ht="20.100000000000001" customHeight="1" x14ac:dyDescent="0.25">
      <c r="A16" s="21">
        <v>8</v>
      </c>
      <c r="B16" s="22" t="s">
        <v>33</v>
      </c>
      <c r="C16" s="21" t="s">
        <v>23</v>
      </c>
      <c r="D16" s="23">
        <f t="shared" si="0"/>
        <v>137.5</v>
      </c>
      <c r="E16" s="23">
        <f t="shared" si="1"/>
        <v>112.5</v>
      </c>
      <c r="F16" s="99">
        <v>250</v>
      </c>
      <c r="G16" s="52"/>
      <c r="H16" s="52">
        <f t="shared" si="6"/>
        <v>0</v>
      </c>
      <c r="I16" s="53"/>
      <c r="J16" s="54">
        <f t="shared" si="7"/>
        <v>0</v>
      </c>
      <c r="K16" s="24">
        <f t="shared" si="8"/>
        <v>125</v>
      </c>
      <c r="L16" s="54">
        <f t="shared" si="9"/>
        <v>0</v>
      </c>
      <c r="M16" s="54">
        <f t="shared" si="2"/>
        <v>0</v>
      </c>
      <c r="N16" s="24">
        <f t="shared" si="3"/>
        <v>375</v>
      </c>
      <c r="O16" s="52">
        <f t="shared" si="10"/>
        <v>0</v>
      </c>
      <c r="P16" s="52">
        <f t="shared" si="11"/>
        <v>0</v>
      </c>
      <c r="Q16" s="25" t="s">
        <v>31</v>
      </c>
    </row>
    <row r="17" spans="1:17" ht="20.100000000000001" customHeight="1" x14ac:dyDescent="0.25">
      <c r="A17" s="21">
        <v>9</v>
      </c>
      <c r="B17" s="22" t="s">
        <v>34</v>
      </c>
      <c r="C17" s="21" t="s">
        <v>23</v>
      </c>
      <c r="D17" s="23">
        <f t="shared" si="0"/>
        <v>74.800000000000011</v>
      </c>
      <c r="E17" s="23">
        <f t="shared" si="1"/>
        <v>61.2</v>
      </c>
      <c r="F17" s="99">
        <v>136</v>
      </c>
      <c r="G17" s="52"/>
      <c r="H17" s="52">
        <f t="shared" si="6"/>
        <v>0</v>
      </c>
      <c r="I17" s="53"/>
      <c r="J17" s="54">
        <f t="shared" si="7"/>
        <v>0</v>
      </c>
      <c r="K17" s="24">
        <f t="shared" si="8"/>
        <v>68</v>
      </c>
      <c r="L17" s="54">
        <f t="shared" si="9"/>
        <v>0</v>
      </c>
      <c r="M17" s="54">
        <f t="shared" si="2"/>
        <v>0</v>
      </c>
      <c r="N17" s="24">
        <f t="shared" si="3"/>
        <v>204</v>
      </c>
      <c r="O17" s="52">
        <f t="shared" si="10"/>
        <v>0</v>
      </c>
      <c r="P17" s="52">
        <f t="shared" si="11"/>
        <v>0</v>
      </c>
      <c r="Q17" s="25" t="s">
        <v>31</v>
      </c>
    </row>
    <row r="18" spans="1:17" ht="20.100000000000001" customHeight="1" x14ac:dyDescent="0.25">
      <c r="A18" s="21">
        <v>10</v>
      </c>
      <c r="B18" s="22" t="s">
        <v>35</v>
      </c>
      <c r="C18" s="21" t="s">
        <v>23</v>
      </c>
      <c r="D18" s="23">
        <f t="shared" si="0"/>
        <v>93.500000000000014</v>
      </c>
      <c r="E18" s="23">
        <f t="shared" si="1"/>
        <v>76.5</v>
      </c>
      <c r="F18" s="99">
        <v>170</v>
      </c>
      <c r="G18" s="52"/>
      <c r="H18" s="52">
        <f t="shared" si="6"/>
        <v>0</v>
      </c>
      <c r="I18" s="53"/>
      <c r="J18" s="54">
        <f t="shared" si="7"/>
        <v>0</v>
      </c>
      <c r="K18" s="24">
        <f t="shared" si="8"/>
        <v>85</v>
      </c>
      <c r="L18" s="54">
        <f t="shared" si="9"/>
        <v>0</v>
      </c>
      <c r="M18" s="54">
        <f t="shared" si="2"/>
        <v>0</v>
      </c>
      <c r="N18" s="24">
        <f t="shared" si="3"/>
        <v>255</v>
      </c>
      <c r="O18" s="52">
        <f t="shared" si="10"/>
        <v>0</v>
      </c>
      <c r="P18" s="52">
        <f t="shared" si="11"/>
        <v>0</v>
      </c>
      <c r="Q18" s="25" t="s">
        <v>36</v>
      </c>
    </row>
    <row r="19" spans="1:17" ht="20.100000000000001" customHeight="1" x14ac:dyDescent="0.25">
      <c r="A19" s="21">
        <v>11</v>
      </c>
      <c r="B19" s="22" t="s">
        <v>37</v>
      </c>
      <c r="C19" s="21" t="s">
        <v>23</v>
      </c>
      <c r="D19" s="23">
        <f t="shared" si="0"/>
        <v>330</v>
      </c>
      <c r="E19" s="23">
        <f t="shared" si="1"/>
        <v>270</v>
      </c>
      <c r="F19" s="99">
        <v>600</v>
      </c>
      <c r="G19" s="52"/>
      <c r="H19" s="52">
        <f t="shared" si="6"/>
        <v>0</v>
      </c>
      <c r="I19" s="53"/>
      <c r="J19" s="54">
        <f t="shared" si="7"/>
        <v>0</v>
      </c>
      <c r="K19" s="24">
        <f t="shared" si="8"/>
        <v>300</v>
      </c>
      <c r="L19" s="54">
        <f t="shared" si="9"/>
        <v>0</v>
      </c>
      <c r="M19" s="54">
        <f t="shared" si="2"/>
        <v>0</v>
      </c>
      <c r="N19" s="24">
        <f t="shared" si="3"/>
        <v>900</v>
      </c>
      <c r="O19" s="52">
        <f t="shared" si="10"/>
        <v>0</v>
      </c>
      <c r="P19" s="52">
        <f t="shared" si="11"/>
        <v>0</v>
      </c>
      <c r="Q19" s="25" t="s">
        <v>38</v>
      </c>
    </row>
    <row r="20" spans="1:17" ht="20.100000000000001" customHeight="1" x14ac:dyDescent="0.25">
      <c r="A20" s="21">
        <v>12</v>
      </c>
      <c r="B20" s="22" t="s">
        <v>39</v>
      </c>
      <c r="C20" s="21" t="s">
        <v>23</v>
      </c>
      <c r="D20" s="23">
        <f t="shared" si="0"/>
        <v>187.00000000000003</v>
      </c>
      <c r="E20" s="23">
        <f t="shared" si="1"/>
        <v>153</v>
      </c>
      <c r="F20" s="99">
        <v>340</v>
      </c>
      <c r="G20" s="52"/>
      <c r="H20" s="52">
        <f t="shared" si="6"/>
        <v>0</v>
      </c>
      <c r="I20" s="53"/>
      <c r="J20" s="54">
        <f t="shared" si="7"/>
        <v>0</v>
      </c>
      <c r="K20" s="24">
        <f t="shared" si="8"/>
        <v>170</v>
      </c>
      <c r="L20" s="54">
        <f t="shared" si="9"/>
        <v>0</v>
      </c>
      <c r="M20" s="54">
        <f t="shared" si="2"/>
        <v>0</v>
      </c>
      <c r="N20" s="24">
        <f t="shared" si="3"/>
        <v>510</v>
      </c>
      <c r="O20" s="52">
        <f t="shared" si="10"/>
        <v>0</v>
      </c>
      <c r="P20" s="52">
        <f t="shared" si="11"/>
        <v>0</v>
      </c>
      <c r="Q20" s="25" t="s">
        <v>38</v>
      </c>
    </row>
    <row r="21" spans="1:17" ht="20.100000000000001" customHeight="1" x14ac:dyDescent="0.25">
      <c r="A21" s="21">
        <v>13</v>
      </c>
      <c r="B21" s="22" t="s">
        <v>40</v>
      </c>
      <c r="C21" s="21" t="s">
        <v>23</v>
      </c>
      <c r="D21" s="23">
        <f t="shared" si="0"/>
        <v>82.5</v>
      </c>
      <c r="E21" s="23">
        <f t="shared" si="1"/>
        <v>67.5</v>
      </c>
      <c r="F21" s="99">
        <v>150</v>
      </c>
      <c r="G21" s="52"/>
      <c r="H21" s="52">
        <f t="shared" si="6"/>
        <v>0</v>
      </c>
      <c r="I21" s="53"/>
      <c r="J21" s="54">
        <f t="shared" si="7"/>
        <v>0</v>
      </c>
      <c r="K21" s="24">
        <f t="shared" si="8"/>
        <v>75</v>
      </c>
      <c r="L21" s="54">
        <f t="shared" si="9"/>
        <v>0</v>
      </c>
      <c r="M21" s="54">
        <f t="shared" si="2"/>
        <v>0</v>
      </c>
      <c r="N21" s="24">
        <f t="shared" si="3"/>
        <v>225</v>
      </c>
      <c r="O21" s="52">
        <f t="shared" si="10"/>
        <v>0</v>
      </c>
      <c r="P21" s="52">
        <f t="shared" si="11"/>
        <v>0</v>
      </c>
      <c r="Q21" s="25" t="s">
        <v>38</v>
      </c>
    </row>
    <row r="22" spans="1:17" ht="20.100000000000001" customHeight="1" x14ac:dyDescent="0.25">
      <c r="A22" s="21">
        <v>14</v>
      </c>
      <c r="B22" s="22" t="s">
        <v>41</v>
      </c>
      <c r="C22" s="21" t="s">
        <v>23</v>
      </c>
      <c r="D22" s="23">
        <f t="shared" si="0"/>
        <v>110.00000000000001</v>
      </c>
      <c r="E22" s="23">
        <f t="shared" si="1"/>
        <v>90</v>
      </c>
      <c r="F22" s="99">
        <v>200</v>
      </c>
      <c r="G22" s="52"/>
      <c r="H22" s="52">
        <f t="shared" si="6"/>
        <v>0</v>
      </c>
      <c r="I22" s="53"/>
      <c r="J22" s="54">
        <f>H22+(I22*H22)</f>
        <v>0</v>
      </c>
      <c r="K22" s="24">
        <f t="shared" si="8"/>
        <v>100</v>
      </c>
      <c r="L22" s="54">
        <f>K22*G22</f>
        <v>0</v>
      </c>
      <c r="M22" s="54">
        <f t="shared" si="2"/>
        <v>0</v>
      </c>
      <c r="N22" s="24">
        <f t="shared" si="3"/>
        <v>300</v>
      </c>
      <c r="O22" s="52">
        <f t="shared" si="10"/>
        <v>0</v>
      </c>
      <c r="P22" s="52">
        <f t="shared" si="11"/>
        <v>0</v>
      </c>
      <c r="Q22" s="25" t="s">
        <v>38</v>
      </c>
    </row>
    <row r="23" spans="1:17" ht="20.100000000000001" customHeight="1" x14ac:dyDescent="0.25">
      <c r="A23" s="21">
        <v>15</v>
      </c>
      <c r="B23" s="22" t="s">
        <v>42</v>
      </c>
      <c r="C23" s="21" t="s">
        <v>23</v>
      </c>
      <c r="D23" s="23">
        <f t="shared" si="0"/>
        <v>56.1</v>
      </c>
      <c r="E23" s="23">
        <f t="shared" si="1"/>
        <v>45.9</v>
      </c>
      <c r="F23" s="99">
        <v>102</v>
      </c>
      <c r="G23" s="52"/>
      <c r="H23" s="52">
        <f t="shared" si="6"/>
        <v>0</v>
      </c>
      <c r="I23" s="53"/>
      <c r="J23" s="54">
        <f>H23+(I23*H23)</f>
        <v>0</v>
      </c>
      <c r="K23" s="24">
        <f t="shared" si="8"/>
        <v>51</v>
      </c>
      <c r="L23" s="54">
        <f>K23*G23</f>
        <v>0</v>
      </c>
      <c r="M23" s="54">
        <f t="shared" si="2"/>
        <v>0</v>
      </c>
      <c r="N23" s="24">
        <f t="shared" si="3"/>
        <v>153</v>
      </c>
      <c r="O23" s="52">
        <f t="shared" si="10"/>
        <v>0</v>
      </c>
      <c r="P23" s="52">
        <f t="shared" si="11"/>
        <v>0</v>
      </c>
      <c r="Q23" s="25" t="s">
        <v>38</v>
      </c>
    </row>
    <row r="24" spans="1:17" ht="20.100000000000001" customHeight="1" x14ac:dyDescent="0.25">
      <c r="A24" s="21">
        <v>16</v>
      </c>
      <c r="B24" s="22" t="s">
        <v>43</v>
      </c>
      <c r="C24" s="21" t="s">
        <v>23</v>
      </c>
      <c r="D24" s="23">
        <f t="shared" si="0"/>
        <v>6.6000000000000005</v>
      </c>
      <c r="E24" s="23">
        <f t="shared" si="1"/>
        <v>5.4</v>
      </c>
      <c r="F24" s="99">
        <v>12</v>
      </c>
      <c r="G24" s="52"/>
      <c r="H24" s="52">
        <f t="shared" si="6"/>
        <v>0</v>
      </c>
      <c r="I24" s="53"/>
      <c r="J24" s="54">
        <f>H24+(I24*H24)</f>
        <v>0</v>
      </c>
      <c r="K24" s="24">
        <f t="shared" si="8"/>
        <v>6</v>
      </c>
      <c r="L24" s="54">
        <f>K24*G24</f>
        <v>0</v>
      </c>
      <c r="M24" s="54">
        <f t="shared" si="2"/>
        <v>0</v>
      </c>
      <c r="N24" s="24">
        <f t="shared" si="3"/>
        <v>18</v>
      </c>
      <c r="O24" s="52">
        <f t="shared" si="10"/>
        <v>0</v>
      </c>
      <c r="P24" s="52">
        <f t="shared" si="11"/>
        <v>0</v>
      </c>
      <c r="Q24" s="25" t="s">
        <v>38</v>
      </c>
    </row>
    <row r="25" spans="1:17" ht="20.100000000000001" customHeight="1" x14ac:dyDescent="0.25">
      <c r="A25" s="21">
        <v>17</v>
      </c>
      <c r="B25" s="22" t="s">
        <v>44</v>
      </c>
      <c r="C25" s="21" t="s">
        <v>23</v>
      </c>
      <c r="D25" s="23">
        <f t="shared" si="0"/>
        <v>56.1</v>
      </c>
      <c r="E25" s="23">
        <f t="shared" si="1"/>
        <v>45.9</v>
      </c>
      <c r="F25" s="99">
        <v>102</v>
      </c>
      <c r="G25" s="52"/>
      <c r="H25" s="52">
        <f t="shared" si="6"/>
        <v>0</v>
      </c>
      <c r="I25" s="53"/>
      <c r="J25" s="54">
        <f t="shared" si="7"/>
        <v>0</v>
      </c>
      <c r="K25" s="24">
        <f t="shared" si="8"/>
        <v>51</v>
      </c>
      <c r="L25" s="54">
        <f t="shared" si="9"/>
        <v>0</v>
      </c>
      <c r="M25" s="54">
        <f t="shared" si="2"/>
        <v>0</v>
      </c>
      <c r="N25" s="24">
        <f t="shared" si="3"/>
        <v>153</v>
      </c>
      <c r="O25" s="52">
        <f t="shared" si="10"/>
        <v>0</v>
      </c>
      <c r="P25" s="52">
        <f t="shared" si="11"/>
        <v>0</v>
      </c>
      <c r="Q25" s="25" t="s">
        <v>38</v>
      </c>
    </row>
    <row r="26" spans="1:17" ht="20.100000000000001" customHeight="1" x14ac:dyDescent="0.25">
      <c r="A26" s="21">
        <v>18</v>
      </c>
      <c r="B26" s="22" t="s">
        <v>45</v>
      </c>
      <c r="C26" s="21" t="s">
        <v>23</v>
      </c>
      <c r="D26" s="23">
        <f t="shared" si="0"/>
        <v>140.25</v>
      </c>
      <c r="E26" s="23">
        <f t="shared" si="1"/>
        <v>114.75</v>
      </c>
      <c r="F26" s="99">
        <v>255</v>
      </c>
      <c r="G26" s="52"/>
      <c r="H26" s="52">
        <f t="shared" si="6"/>
        <v>0</v>
      </c>
      <c r="I26" s="53"/>
      <c r="J26" s="54">
        <f t="shared" si="7"/>
        <v>0</v>
      </c>
      <c r="K26" s="24">
        <f t="shared" si="8"/>
        <v>127.5</v>
      </c>
      <c r="L26" s="54">
        <f t="shared" si="9"/>
        <v>0</v>
      </c>
      <c r="M26" s="54">
        <f t="shared" si="2"/>
        <v>0</v>
      </c>
      <c r="N26" s="24">
        <f t="shared" si="3"/>
        <v>382.5</v>
      </c>
      <c r="O26" s="52">
        <f t="shared" si="10"/>
        <v>0</v>
      </c>
      <c r="P26" s="52">
        <f t="shared" si="11"/>
        <v>0</v>
      </c>
      <c r="Q26" s="25" t="s">
        <v>38</v>
      </c>
    </row>
    <row r="27" spans="1:17" ht="20.100000000000001" customHeight="1" x14ac:dyDescent="0.25">
      <c r="A27" s="21">
        <v>19</v>
      </c>
      <c r="B27" s="22" t="s">
        <v>46</v>
      </c>
      <c r="C27" s="21" t="s">
        <v>23</v>
      </c>
      <c r="D27" s="23">
        <f t="shared" si="0"/>
        <v>56.1</v>
      </c>
      <c r="E27" s="23">
        <f t="shared" si="1"/>
        <v>45.9</v>
      </c>
      <c r="F27" s="99">
        <v>102</v>
      </c>
      <c r="G27" s="52"/>
      <c r="H27" s="52">
        <f t="shared" si="6"/>
        <v>0</v>
      </c>
      <c r="I27" s="53"/>
      <c r="J27" s="54">
        <f t="shared" si="7"/>
        <v>0</v>
      </c>
      <c r="K27" s="24">
        <f t="shared" si="8"/>
        <v>51</v>
      </c>
      <c r="L27" s="54">
        <f t="shared" si="9"/>
        <v>0</v>
      </c>
      <c r="M27" s="54">
        <f t="shared" si="2"/>
        <v>0</v>
      </c>
      <c r="N27" s="24">
        <f t="shared" si="3"/>
        <v>153</v>
      </c>
      <c r="O27" s="52">
        <f t="shared" si="10"/>
        <v>0</v>
      </c>
      <c r="P27" s="52">
        <f t="shared" si="11"/>
        <v>0</v>
      </c>
      <c r="Q27" s="25" t="s">
        <v>38</v>
      </c>
    </row>
    <row r="28" spans="1:17" ht="20.100000000000001" customHeight="1" x14ac:dyDescent="0.25">
      <c r="A28" s="21">
        <v>20</v>
      </c>
      <c r="B28" s="22" t="s">
        <v>47</v>
      </c>
      <c r="C28" s="21" t="s">
        <v>23</v>
      </c>
      <c r="D28" s="23">
        <f t="shared" si="0"/>
        <v>56.1</v>
      </c>
      <c r="E28" s="23">
        <f t="shared" si="1"/>
        <v>45.9</v>
      </c>
      <c r="F28" s="99">
        <v>102</v>
      </c>
      <c r="G28" s="52"/>
      <c r="H28" s="52">
        <f t="shared" si="6"/>
        <v>0</v>
      </c>
      <c r="I28" s="53"/>
      <c r="J28" s="54">
        <f>H28+(I28*H28)</f>
        <v>0</v>
      </c>
      <c r="K28" s="24">
        <f t="shared" si="8"/>
        <v>51</v>
      </c>
      <c r="L28" s="54">
        <f>K28*G28</f>
        <v>0</v>
      </c>
      <c r="M28" s="54">
        <f t="shared" si="2"/>
        <v>0</v>
      </c>
      <c r="N28" s="24">
        <f t="shared" si="3"/>
        <v>153</v>
      </c>
      <c r="O28" s="52">
        <f t="shared" si="10"/>
        <v>0</v>
      </c>
      <c r="P28" s="52">
        <f t="shared" si="11"/>
        <v>0</v>
      </c>
      <c r="Q28" s="25" t="s">
        <v>38</v>
      </c>
    </row>
    <row r="29" spans="1:17" ht="20.100000000000001" customHeight="1" x14ac:dyDescent="0.25">
      <c r="A29" s="21">
        <v>21</v>
      </c>
      <c r="B29" s="22" t="s">
        <v>48</v>
      </c>
      <c r="C29" s="21" t="s">
        <v>23</v>
      </c>
      <c r="D29" s="23">
        <f t="shared" si="0"/>
        <v>56.1</v>
      </c>
      <c r="E29" s="23">
        <f t="shared" si="1"/>
        <v>45.9</v>
      </c>
      <c r="F29" s="99">
        <v>102</v>
      </c>
      <c r="G29" s="52"/>
      <c r="H29" s="52">
        <f t="shared" si="6"/>
        <v>0</v>
      </c>
      <c r="I29" s="53"/>
      <c r="J29" s="54">
        <f t="shared" si="7"/>
        <v>0</v>
      </c>
      <c r="K29" s="24">
        <f t="shared" si="8"/>
        <v>51</v>
      </c>
      <c r="L29" s="54">
        <f t="shared" si="9"/>
        <v>0</v>
      </c>
      <c r="M29" s="54">
        <f t="shared" si="2"/>
        <v>0</v>
      </c>
      <c r="N29" s="24">
        <f t="shared" si="3"/>
        <v>153</v>
      </c>
      <c r="O29" s="52">
        <f t="shared" si="10"/>
        <v>0</v>
      </c>
      <c r="P29" s="52">
        <f t="shared" si="11"/>
        <v>0</v>
      </c>
      <c r="Q29" s="25" t="s">
        <v>38</v>
      </c>
    </row>
    <row r="30" spans="1:17" ht="18" x14ac:dyDescent="0.25">
      <c r="A30" s="26"/>
      <c r="B30" s="27" t="s">
        <v>49</v>
      </c>
      <c r="C30" s="28"/>
      <c r="D30" s="28"/>
      <c r="E30" s="28"/>
      <c r="F30" s="29"/>
      <c r="G30" s="30"/>
      <c r="H30" s="30">
        <f>SUM(H9:H29)</f>
        <v>0</v>
      </c>
      <c r="I30" s="30"/>
      <c r="J30" s="30">
        <f>SUM(J9:J29)</f>
        <v>0</v>
      </c>
      <c r="K30" s="30"/>
      <c r="L30" s="30">
        <f t="shared" ref="L30:M30" si="12">SUM(L9:L29)</f>
        <v>0</v>
      </c>
      <c r="M30" s="30">
        <f t="shared" si="12"/>
        <v>0</v>
      </c>
      <c r="N30" s="30"/>
      <c r="O30" s="30">
        <f t="shared" ref="O30" si="13">SUM(O9:O29)</f>
        <v>0</v>
      </c>
      <c r="P30" s="30">
        <f t="shared" ref="P30" si="14">SUM(P9:P29)</f>
        <v>0</v>
      </c>
      <c r="Q30" s="31"/>
    </row>
    <row r="31" spans="1:17" x14ac:dyDescent="0.25">
      <c r="A31" s="32"/>
      <c r="B31" s="33"/>
      <c r="C31" s="34"/>
      <c r="D31" s="34"/>
      <c r="E31" s="34"/>
      <c r="F31" s="35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4"/>
    </row>
    <row r="32" spans="1:17" x14ac:dyDescent="0.25">
      <c r="A32" s="37"/>
      <c r="B32" s="38"/>
      <c r="C32" s="39"/>
      <c r="D32" s="39"/>
      <c r="E32" s="39"/>
      <c r="F32" s="40"/>
      <c r="G32" s="36"/>
      <c r="H32" s="36"/>
      <c r="I32" s="41"/>
      <c r="J32" s="36"/>
      <c r="K32" s="36"/>
      <c r="L32" s="36"/>
      <c r="M32" s="36"/>
      <c r="N32" s="36"/>
      <c r="O32" s="36"/>
      <c r="P32" s="36"/>
      <c r="Q32" s="39"/>
    </row>
    <row r="33" spans="1:17" ht="15.75" x14ac:dyDescent="0.25">
      <c r="A33" s="112" t="s">
        <v>362</v>
      </c>
      <c r="B33" s="112"/>
      <c r="C33" s="112"/>
      <c r="D33" s="112"/>
      <c r="E33" s="112"/>
      <c r="F33" s="112"/>
      <c r="G33" s="112"/>
      <c r="H33" s="112" t="s">
        <v>362</v>
      </c>
      <c r="I33" s="112"/>
      <c r="J33" s="112"/>
      <c r="K33" s="112"/>
      <c r="L33" s="112"/>
      <c r="M33" s="112"/>
      <c r="N33" s="112"/>
      <c r="O33" s="112"/>
      <c r="P33" s="112"/>
      <c r="Q33" s="112"/>
    </row>
    <row r="34" spans="1:17" ht="15.75" x14ac:dyDescent="0.25">
      <c r="A34" s="6"/>
      <c r="B34" s="42" t="s">
        <v>371</v>
      </c>
      <c r="C34" s="42"/>
      <c r="D34" s="42"/>
      <c r="E34" s="42"/>
      <c r="F34" s="42"/>
      <c r="G34" s="42"/>
      <c r="H34" s="6"/>
      <c r="I34" s="42"/>
      <c r="J34" s="42"/>
      <c r="K34" s="42"/>
      <c r="L34" s="42"/>
      <c r="M34" s="42"/>
      <c r="N34" s="42"/>
      <c r="O34" s="42"/>
      <c r="P34" s="42"/>
      <c r="Q34" s="42"/>
    </row>
    <row r="35" spans="1:17" ht="15.75" x14ac:dyDescent="0.25">
      <c r="A35" s="6"/>
      <c r="B35" s="42"/>
      <c r="C35" s="42"/>
      <c r="D35" s="42"/>
      <c r="E35" s="42"/>
      <c r="F35" s="42"/>
      <c r="G35" s="42"/>
      <c r="H35" s="6"/>
      <c r="I35" s="42"/>
      <c r="J35" s="42"/>
      <c r="K35" s="42"/>
      <c r="L35" s="42"/>
      <c r="M35" s="42"/>
      <c r="N35" s="42"/>
      <c r="O35" s="42"/>
      <c r="P35" s="42"/>
      <c r="Q35" s="42"/>
    </row>
    <row r="36" spans="1:17" x14ac:dyDescent="0.25">
      <c r="A36" s="121" t="s">
        <v>362</v>
      </c>
      <c r="B36" s="121"/>
      <c r="C36" s="121"/>
      <c r="D36" s="121"/>
      <c r="E36" s="121"/>
      <c r="F36" s="121"/>
      <c r="G36" s="121"/>
      <c r="H36" s="113" t="s">
        <v>362</v>
      </c>
      <c r="I36" s="113"/>
      <c r="J36" s="113"/>
      <c r="K36" s="113"/>
      <c r="L36" s="113"/>
      <c r="M36" s="113"/>
      <c r="N36" s="113"/>
      <c r="O36" s="113"/>
      <c r="P36" s="113"/>
      <c r="Q36" s="113"/>
    </row>
    <row r="37" spans="1:17" x14ac:dyDescent="0.25">
      <c r="A37" s="114" t="s">
        <v>362</v>
      </c>
      <c r="B37" s="114"/>
      <c r="C37" s="114"/>
      <c r="D37" s="114"/>
      <c r="E37" s="114"/>
      <c r="F37" s="114"/>
      <c r="G37" s="114"/>
      <c r="H37" s="114" t="s">
        <v>362</v>
      </c>
      <c r="I37" s="114"/>
      <c r="J37" s="114"/>
      <c r="K37" s="114"/>
      <c r="L37" s="114"/>
      <c r="M37" s="114"/>
      <c r="N37" s="114"/>
      <c r="O37" s="114"/>
      <c r="P37" s="114"/>
      <c r="Q37" s="114"/>
    </row>
    <row r="38" spans="1:17" x14ac:dyDescent="0.25">
      <c r="A38" s="2"/>
      <c r="B38" s="43"/>
      <c r="C38" s="44"/>
      <c r="D38" s="44"/>
      <c r="E38" s="44"/>
      <c r="F38" s="44"/>
      <c r="G38" s="3"/>
      <c r="H38" s="44"/>
      <c r="I38" s="44"/>
      <c r="J38" s="44"/>
      <c r="K38" s="44"/>
      <c r="L38" s="44"/>
      <c r="M38" s="44"/>
      <c r="N38" s="44"/>
      <c r="O38" s="44"/>
      <c r="P38" s="44"/>
      <c r="Q38" s="2"/>
    </row>
    <row r="39" spans="1:17" x14ac:dyDescent="0.25">
      <c r="A39" s="1"/>
      <c r="B39" s="45"/>
      <c r="C39" s="44"/>
      <c r="D39" s="44"/>
      <c r="E39" s="44"/>
      <c r="F39" s="44"/>
      <c r="G39" s="44"/>
      <c r="H39" s="111"/>
      <c r="I39" s="111"/>
      <c r="J39" s="111"/>
      <c r="K39" s="46"/>
      <c r="L39" s="46"/>
      <c r="M39" s="46"/>
      <c r="N39" s="46"/>
      <c r="O39" s="46"/>
      <c r="P39" s="46"/>
      <c r="Q39" s="48"/>
    </row>
  </sheetData>
  <sheetProtection selectLockedCells="1" selectUnlockedCells="1"/>
  <mergeCells count="13">
    <mergeCell ref="J1:Q1"/>
    <mergeCell ref="H39:J39"/>
    <mergeCell ref="A3:Q3"/>
    <mergeCell ref="H36:Q36"/>
    <mergeCell ref="A37:G37"/>
    <mergeCell ref="H37:Q37"/>
    <mergeCell ref="G6:G7"/>
    <mergeCell ref="Q6:Q7"/>
    <mergeCell ref="D6:E6"/>
    <mergeCell ref="A33:G33"/>
    <mergeCell ref="H33:Q33"/>
    <mergeCell ref="A36:G36"/>
    <mergeCell ref="C6:C7"/>
  </mergeCells>
  <conditionalFormatting sqref="G9:J29">
    <cfRule type="cellIs" dxfId="19" priority="3" stopIfTrue="1" operator="equal">
      <formula>0</formula>
    </cfRule>
  </conditionalFormatting>
  <conditionalFormatting sqref="L9:M29">
    <cfRule type="cellIs" dxfId="18" priority="2" stopIfTrue="1" operator="equal">
      <formula>0</formula>
    </cfRule>
  </conditionalFormatting>
  <conditionalFormatting sqref="O9:P29">
    <cfRule type="cellIs" dxfId="17" priority="1" stopIfTrue="1" operator="equal">
      <formula>0</formula>
    </cfRule>
  </conditionalFormatting>
  <pageMargins left="0.7" right="0.7" top="0.75" bottom="0.75" header="0.3" footer="0.3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showZeros="0" topLeftCell="A16" zoomScale="70" zoomScaleNormal="70" workbookViewId="0">
      <selection activeCell="B39" sqref="B39"/>
    </sheetView>
  </sheetViews>
  <sheetFormatPr defaultRowHeight="15" x14ac:dyDescent="0.25"/>
  <cols>
    <col min="1" max="1" width="6.85546875" customWidth="1"/>
    <col min="2" max="2" width="34.140625" customWidth="1"/>
    <col min="3" max="3" width="6" customWidth="1"/>
    <col min="4" max="4" width="10.7109375" customWidth="1"/>
    <col min="5" max="5" width="12.28515625" customWidth="1"/>
    <col min="6" max="6" width="13.7109375" customWidth="1"/>
    <col min="7" max="7" width="15.7109375" customWidth="1"/>
    <col min="8" max="8" width="18.28515625" customWidth="1"/>
    <col min="9" max="9" width="12.5703125" customWidth="1"/>
    <col min="10" max="10" width="16.28515625" customWidth="1"/>
    <col min="11" max="11" width="14.140625" customWidth="1"/>
    <col min="12" max="12" width="18.7109375" customWidth="1"/>
    <col min="13" max="16" width="14.85546875" customWidth="1"/>
    <col min="17" max="17" width="15.28515625" customWidth="1"/>
  </cols>
  <sheetData>
    <row r="1" spans="1:17" x14ac:dyDescent="0.25">
      <c r="A1" s="2"/>
      <c r="B1" s="3"/>
      <c r="C1" s="2"/>
      <c r="D1" s="2"/>
      <c r="E1" s="2"/>
      <c r="F1" s="2"/>
      <c r="G1" s="2"/>
      <c r="H1" s="2"/>
      <c r="I1" s="2"/>
      <c r="J1" s="110" t="s">
        <v>361</v>
      </c>
      <c r="K1" s="110"/>
      <c r="L1" s="110"/>
      <c r="M1" s="110"/>
      <c r="N1" s="110"/>
      <c r="O1" s="110"/>
      <c r="P1" s="110"/>
      <c r="Q1" s="110"/>
    </row>
    <row r="2" spans="1:17" x14ac:dyDescent="0.25">
      <c r="A2" s="2"/>
      <c r="B2" s="3"/>
      <c r="C2" s="2"/>
      <c r="D2" s="2"/>
      <c r="E2" s="2"/>
      <c r="F2" s="2"/>
      <c r="G2" s="2"/>
      <c r="H2" s="2"/>
      <c r="I2" s="2"/>
      <c r="J2" s="4"/>
      <c r="K2" s="4"/>
      <c r="L2" s="4"/>
      <c r="M2" s="4"/>
      <c r="N2" s="4"/>
      <c r="O2" s="4"/>
      <c r="P2" s="4"/>
      <c r="Q2" s="4"/>
    </row>
    <row r="3" spans="1:17" ht="15.75" x14ac:dyDescent="0.25">
      <c r="A3" s="112" t="s">
        <v>369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</row>
    <row r="4" spans="1:17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6.25" x14ac:dyDescent="0.25">
      <c r="A6" s="8" t="s">
        <v>0</v>
      </c>
      <c r="B6" s="9" t="s">
        <v>1</v>
      </c>
      <c r="C6" s="122" t="s">
        <v>2</v>
      </c>
      <c r="D6" s="119" t="s">
        <v>3</v>
      </c>
      <c r="E6" s="120"/>
      <c r="F6" s="10" t="s">
        <v>4</v>
      </c>
      <c r="G6" s="115" t="s">
        <v>5</v>
      </c>
      <c r="H6" s="12" t="s">
        <v>6</v>
      </c>
      <c r="I6" s="13" t="s">
        <v>7</v>
      </c>
      <c r="J6" s="13" t="s">
        <v>8</v>
      </c>
      <c r="K6" s="13" t="s">
        <v>4</v>
      </c>
      <c r="L6" s="13" t="s">
        <v>9</v>
      </c>
      <c r="M6" s="13" t="s">
        <v>10</v>
      </c>
      <c r="N6" s="13" t="s">
        <v>11</v>
      </c>
      <c r="O6" s="13" t="s">
        <v>9</v>
      </c>
      <c r="P6" s="13" t="s">
        <v>10</v>
      </c>
      <c r="Q6" s="117" t="s">
        <v>12</v>
      </c>
    </row>
    <row r="7" spans="1:17" ht="51" x14ac:dyDescent="0.25">
      <c r="A7" s="14"/>
      <c r="B7" s="15"/>
      <c r="C7" s="123"/>
      <c r="D7" s="16" t="s">
        <v>13</v>
      </c>
      <c r="E7" s="16" t="s">
        <v>14</v>
      </c>
      <c r="F7" s="17" t="s">
        <v>15</v>
      </c>
      <c r="G7" s="116"/>
      <c r="H7" s="18" t="s">
        <v>16</v>
      </c>
      <c r="I7" s="19" t="s">
        <v>17</v>
      </c>
      <c r="J7" s="19" t="s">
        <v>18</v>
      </c>
      <c r="K7" s="19" t="s">
        <v>19</v>
      </c>
      <c r="L7" s="19" t="s">
        <v>19</v>
      </c>
      <c r="M7" s="19" t="s">
        <v>19</v>
      </c>
      <c r="N7" s="19" t="s">
        <v>20</v>
      </c>
      <c r="O7" s="19" t="s">
        <v>21</v>
      </c>
      <c r="P7" s="19" t="s">
        <v>21</v>
      </c>
      <c r="Q7" s="118"/>
    </row>
    <row r="8" spans="1:17" x14ac:dyDescent="0.2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/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14</v>
      </c>
      <c r="N8" s="20">
        <v>15</v>
      </c>
      <c r="O8" s="20">
        <v>16</v>
      </c>
      <c r="P8" s="20">
        <v>18</v>
      </c>
      <c r="Q8" s="20">
        <v>19</v>
      </c>
    </row>
    <row r="9" spans="1:17" ht="20.100000000000001" customHeight="1" x14ac:dyDescent="0.25">
      <c r="A9" s="50">
        <v>1</v>
      </c>
      <c r="B9" s="49" t="s">
        <v>50</v>
      </c>
      <c r="C9" s="50" t="s">
        <v>51</v>
      </c>
      <c r="D9" s="51">
        <f>F9*0.55</f>
        <v>48.95</v>
      </c>
      <c r="E9" s="51">
        <f>F9*0.45</f>
        <v>40.050000000000004</v>
      </c>
      <c r="F9" s="99">
        <v>89</v>
      </c>
      <c r="G9" s="52"/>
      <c r="H9" s="52">
        <f t="shared" ref="H9:H34" si="0">F9*G9</f>
        <v>0</v>
      </c>
      <c r="I9" s="53"/>
      <c r="J9" s="54">
        <f>H9+(I9*H9)</f>
        <v>0</v>
      </c>
      <c r="K9" s="54">
        <f>F9*0.5</f>
        <v>44.5</v>
      </c>
      <c r="L9" s="54">
        <f>K9*G9</f>
        <v>0</v>
      </c>
      <c r="M9" s="54">
        <f t="shared" ref="M9:M34" si="1">L9+(L9*I9)</f>
        <v>0</v>
      </c>
      <c r="N9" s="54">
        <f>F9+K9</f>
        <v>133.5</v>
      </c>
      <c r="O9" s="52">
        <f t="shared" ref="O9:O34" si="2">SUM(H9+L9)</f>
        <v>0</v>
      </c>
      <c r="P9" s="52">
        <f t="shared" ref="P9:P34" si="3">SUM(J9+M9)</f>
        <v>0</v>
      </c>
      <c r="Q9" s="55" t="s">
        <v>52</v>
      </c>
    </row>
    <row r="10" spans="1:17" ht="20.100000000000001" customHeight="1" x14ac:dyDescent="0.25">
      <c r="A10" s="50">
        <v>2</v>
      </c>
      <c r="B10" s="49" t="s">
        <v>53</v>
      </c>
      <c r="C10" s="50" t="s">
        <v>51</v>
      </c>
      <c r="D10" s="51">
        <f t="shared" ref="D10:D34" si="4">F10*0.55</f>
        <v>990.00000000000011</v>
      </c>
      <c r="E10" s="51">
        <f t="shared" ref="E10:E34" si="5">F10*0.45</f>
        <v>810</v>
      </c>
      <c r="F10" s="99">
        <v>1800</v>
      </c>
      <c r="G10" s="52"/>
      <c r="H10" s="52">
        <f t="shared" si="0"/>
        <v>0</v>
      </c>
      <c r="I10" s="53"/>
      <c r="J10" s="54">
        <f t="shared" ref="J10:J34" si="6">H10+(I10*H10)</f>
        <v>0</v>
      </c>
      <c r="K10" s="54">
        <f t="shared" ref="K10:K34" si="7">F10*0.5</f>
        <v>900</v>
      </c>
      <c r="L10" s="54">
        <f t="shared" ref="L10:L34" si="8">K10*G10</f>
        <v>0</v>
      </c>
      <c r="M10" s="54">
        <f t="shared" si="1"/>
        <v>0</v>
      </c>
      <c r="N10" s="54">
        <f t="shared" ref="N10:N34" si="9">F10+K10</f>
        <v>2700</v>
      </c>
      <c r="O10" s="52">
        <f t="shared" si="2"/>
        <v>0</v>
      </c>
      <c r="P10" s="52">
        <f t="shared" si="3"/>
        <v>0</v>
      </c>
      <c r="Q10" s="55" t="s">
        <v>54</v>
      </c>
    </row>
    <row r="11" spans="1:17" ht="20.100000000000001" customHeight="1" x14ac:dyDescent="0.25">
      <c r="A11" s="50">
        <v>3</v>
      </c>
      <c r="B11" s="49" t="s">
        <v>55</v>
      </c>
      <c r="C11" s="50" t="s">
        <v>51</v>
      </c>
      <c r="D11" s="51">
        <f t="shared" si="4"/>
        <v>715.00000000000011</v>
      </c>
      <c r="E11" s="51">
        <f t="shared" si="5"/>
        <v>585</v>
      </c>
      <c r="F11" s="99">
        <v>1300</v>
      </c>
      <c r="G11" s="52"/>
      <c r="H11" s="52">
        <f t="shared" si="0"/>
        <v>0</v>
      </c>
      <c r="I11" s="53"/>
      <c r="J11" s="54">
        <f t="shared" si="6"/>
        <v>0</v>
      </c>
      <c r="K11" s="54">
        <f t="shared" si="7"/>
        <v>650</v>
      </c>
      <c r="L11" s="54">
        <f t="shared" si="8"/>
        <v>0</v>
      </c>
      <c r="M11" s="54">
        <f t="shared" si="1"/>
        <v>0</v>
      </c>
      <c r="N11" s="54">
        <f t="shared" si="9"/>
        <v>1950</v>
      </c>
      <c r="O11" s="52">
        <f t="shared" si="2"/>
        <v>0</v>
      </c>
      <c r="P11" s="52">
        <f t="shared" si="3"/>
        <v>0</v>
      </c>
      <c r="Q11" s="55" t="s">
        <v>56</v>
      </c>
    </row>
    <row r="12" spans="1:17" ht="20.100000000000001" customHeight="1" x14ac:dyDescent="0.25">
      <c r="A12" s="50">
        <v>4</v>
      </c>
      <c r="B12" s="49" t="s">
        <v>57</v>
      </c>
      <c r="C12" s="50" t="s">
        <v>51</v>
      </c>
      <c r="D12" s="51">
        <f t="shared" si="4"/>
        <v>27.500000000000004</v>
      </c>
      <c r="E12" s="51">
        <f t="shared" si="5"/>
        <v>22.5</v>
      </c>
      <c r="F12" s="99">
        <v>50</v>
      </c>
      <c r="G12" s="52"/>
      <c r="H12" s="52">
        <f t="shared" si="0"/>
        <v>0</v>
      </c>
      <c r="I12" s="53"/>
      <c r="J12" s="54">
        <f t="shared" si="6"/>
        <v>0</v>
      </c>
      <c r="K12" s="54">
        <f t="shared" si="7"/>
        <v>25</v>
      </c>
      <c r="L12" s="54">
        <f t="shared" si="8"/>
        <v>0</v>
      </c>
      <c r="M12" s="54">
        <f t="shared" si="1"/>
        <v>0</v>
      </c>
      <c r="N12" s="54">
        <f t="shared" si="9"/>
        <v>75</v>
      </c>
      <c r="O12" s="52">
        <f t="shared" si="2"/>
        <v>0</v>
      </c>
      <c r="P12" s="52">
        <f t="shared" si="3"/>
        <v>0</v>
      </c>
      <c r="Q12" s="55" t="s">
        <v>56</v>
      </c>
    </row>
    <row r="13" spans="1:17" ht="20.100000000000001" customHeight="1" x14ac:dyDescent="0.25">
      <c r="A13" s="50">
        <v>5</v>
      </c>
      <c r="B13" s="49" t="s">
        <v>58</v>
      </c>
      <c r="C13" s="50" t="s">
        <v>59</v>
      </c>
      <c r="D13" s="51">
        <f t="shared" si="4"/>
        <v>55.000000000000007</v>
      </c>
      <c r="E13" s="51">
        <f t="shared" si="5"/>
        <v>45</v>
      </c>
      <c r="F13" s="99">
        <v>100</v>
      </c>
      <c r="G13" s="52"/>
      <c r="H13" s="52">
        <f t="shared" si="0"/>
        <v>0</v>
      </c>
      <c r="I13" s="53"/>
      <c r="J13" s="54">
        <f t="shared" si="6"/>
        <v>0</v>
      </c>
      <c r="K13" s="54">
        <f t="shared" si="7"/>
        <v>50</v>
      </c>
      <c r="L13" s="54">
        <f t="shared" si="8"/>
        <v>0</v>
      </c>
      <c r="M13" s="54">
        <f t="shared" si="1"/>
        <v>0</v>
      </c>
      <c r="N13" s="54">
        <f t="shared" si="9"/>
        <v>150</v>
      </c>
      <c r="O13" s="52">
        <f t="shared" si="2"/>
        <v>0</v>
      </c>
      <c r="P13" s="52">
        <f t="shared" si="3"/>
        <v>0</v>
      </c>
      <c r="Q13" s="55" t="s">
        <v>56</v>
      </c>
    </row>
    <row r="14" spans="1:17" ht="20.100000000000001" customHeight="1" x14ac:dyDescent="0.25">
      <c r="A14" s="50">
        <v>6</v>
      </c>
      <c r="B14" s="49" t="s">
        <v>60</v>
      </c>
      <c r="C14" s="50" t="s">
        <v>23</v>
      </c>
      <c r="D14" s="51">
        <f t="shared" si="4"/>
        <v>275</v>
      </c>
      <c r="E14" s="51">
        <f t="shared" si="5"/>
        <v>225</v>
      </c>
      <c r="F14" s="99">
        <v>500</v>
      </c>
      <c r="G14" s="52"/>
      <c r="H14" s="52">
        <f t="shared" si="0"/>
        <v>0</v>
      </c>
      <c r="I14" s="53"/>
      <c r="J14" s="54">
        <f t="shared" si="6"/>
        <v>0</v>
      </c>
      <c r="K14" s="54">
        <f t="shared" si="7"/>
        <v>250</v>
      </c>
      <c r="L14" s="54">
        <f t="shared" si="8"/>
        <v>0</v>
      </c>
      <c r="M14" s="54">
        <f t="shared" si="1"/>
        <v>0</v>
      </c>
      <c r="N14" s="54">
        <f t="shared" si="9"/>
        <v>750</v>
      </c>
      <c r="O14" s="52">
        <f t="shared" si="2"/>
        <v>0</v>
      </c>
      <c r="P14" s="52">
        <f t="shared" si="3"/>
        <v>0</v>
      </c>
      <c r="Q14" s="55" t="s">
        <v>61</v>
      </c>
    </row>
    <row r="15" spans="1:17" ht="20.100000000000001" customHeight="1" x14ac:dyDescent="0.25">
      <c r="A15" s="50">
        <v>7</v>
      </c>
      <c r="B15" s="49" t="s">
        <v>62</v>
      </c>
      <c r="C15" s="50" t="s">
        <v>23</v>
      </c>
      <c r="D15" s="51">
        <f t="shared" si="4"/>
        <v>117.7</v>
      </c>
      <c r="E15" s="51">
        <f t="shared" si="5"/>
        <v>96.3</v>
      </c>
      <c r="F15" s="99">
        <v>214</v>
      </c>
      <c r="G15" s="52"/>
      <c r="H15" s="52">
        <f t="shared" si="0"/>
        <v>0</v>
      </c>
      <c r="I15" s="53"/>
      <c r="J15" s="54">
        <f t="shared" si="6"/>
        <v>0</v>
      </c>
      <c r="K15" s="54">
        <f t="shared" si="7"/>
        <v>107</v>
      </c>
      <c r="L15" s="54">
        <f t="shared" si="8"/>
        <v>0</v>
      </c>
      <c r="M15" s="54">
        <f t="shared" si="1"/>
        <v>0</v>
      </c>
      <c r="N15" s="54">
        <f t="shared" si="9"/>
        <v>321</v>
      </c>
      <c r="O15" s="52">
        <f t="shared" si="2"/>
        <v>0</v>
      </c>
      <c r="P15" s="52">
        <f t="shared" si="3"/>
        <v>0</v>
      </c>
      <c r="Q15" s="55" t="s">
        <v>63</v>
      </c>
    </row>
    <row r="16" spans="1:17" ht="20.100000000000001" customHeight="1" x14ac:dyDescent="0.25">
      <c r="A16" s="50">
        <v>8</v>
      </c>
      <c r="B16" s="49" t="s">
        <v>64</v>
      </c>
      <c r="C16" s="50" t="s">
        <v>23</v>
      </c>
      <c r="D16" s="51">
        <f t="shared" si="4"/>
        <v>391.6</v>
      </c>
      <c r="E16" s="51">
        <f t="shared" si="5"/>
        <v>320.40000000000003</v>
      </c>
      <c r="F16" s="99">
        <v>712</v>
      </c>
      <c r="G16" s="52"/>
      <c r="H16" s="52">
        <f t="shared" si="0"/>
        <v>0</v>
      </c>
      <c r="I16" s="53"/>
      <c r="J16" s="54">
        <f t="shared" si="6"/>
        <v>0</v>
      </c>
      <c r="K16" s="54">
        <f t="shared" si="7"/>
        <v>356</v>
      </c>
      <c r="L16" s="54">
        <f t="shared" si="8"/>
        <v>0</v>
      </c>
      <c r="M16" s="54">
        <f t="shared" si="1"/>
        <v>0</v>
      </c>
      <c r="N16" s="54">
        <f t="shared" si="9"/>
        <v>1068</v>
      </c>
      <c r="O16" s="52">
        <f t="shared" si="2"/>
        <v>0</v>
      </c>
      <c r="P16" s="52">
        <f t="shared" si="3"/>
        <v>0</v>
      </c>
      <c r="Q16" s="55" t="s">
        <v>65</v>
      </c>
    </row>
    <row r="17" spans="1:17" ht="20.100000000000001" customHeight="1" x14ac:dyDescent="0.25">
      <c r="A17" s="50">
        <v>9</v>
      </c>
      <c r="B17" s="49" t="s">
        <v>66</v>
      </c>
      <c r="C17" s="50" t="s">
        <v>23</v>
      </c>
      <c r="D17" s="51">
        <f t="shared" si="4"/>
        <v>166.65</v>
      </c>
      <c r="E17" s="51">
        <f t="shared" si="5"/>
        <v>136.35</v>
      </c>
      <c r="F17" s="99">
        <v>303</v>
      </c>
      <c r="G17" s="52"/>
      <c r="H17" s="52">
        <f t="shared" si="0"/>
        <v>0</v>
      </c>
      <c r="I17" s="53"/>
      <c r="J17" s="54">
        <f t="shared" si="6"/>
        <v>0</v>
      </c>
      <c r="K17" s="54">
        <f t="shared" si="7"/>
        <v>151.5</v>
      </c>
      <c r="L17" s="54">
        <f t="shared" si="8"/>
        <v>0</v>
      </c>
      <c r="M17" s="54">
        <f t="shared" si="1"/>
        <v>0</v>
      </c>
      <c r="N17" s="54">
        <f t="shared" si="9"/>
        <v>454.5</v>
      </c>
      <c r="O17" s="52">
        <f t="shared" si="2"/>
        <v>0</v>
      </c>
      <c r="P17" s="52">
        <f t="shared" si="3"/>
        <v>0</v>
      </c>
      <c r="Q17" s="55" t="s">
        <v>67</v>
      </c>
    </row>
    <row r="18" spans="1:17" ht="20.100000000000001" customHeight="1" x14ac:dyDescent="0.25">
      <c r="A18" s="50">
        <v>10</v>
      </c>
      <c r="B18" s="49" t="s">
        <v>68</v>
      </c>
      <c r="C18" s="50" t="s">
        <v>23</v>
      </c>
      <c r="D18" s="51">
        <f t="shared" si="4"/>
        <v>82.5</v>
      </c>
      <c r="E18" s="51">
        <f t="shared" si="5"/>
        <v>67.5</v>
      </c>
      <c r="F18" s="99">
        <v>150</v>
      </c>
      <c r="G18" s="52"/>
      <c r="H18" s="52">
        <f t="shared" si="0"/>
        <v>0</v>
      </c>
      <c r="I18" s="53"/>
      <c r="J18" s="54">
        <f t="shared" si="6"/>
        <v>0</v>
      </c>
      <c r="K18" s="54">
        <f t="shared" si="7"/>
        <v>75</v>
      </c>
      <c r="L18" s="54">
        <f t="shared" si="8"/>
        <v>0</v>
      </c>
      <c r="M18" s="54">
        <f t="shared" si="1"/>
        <v>0</v>
      </c>
      <c r="N18" s="54">
        <f t="shared" si="9"/>
        <v>225</v>
      </c>
      <c r="O18" s="52">
        <f t="shared" si="2"/>
        <v>0</v>
      </c>
      <c r="P18" s="52">
        <f t="shared" si="3"/>
        <v>0</v>
      </c>
      <c r="Q18" s="55" t="s">
        <v>67</v>
      </c>
    </row>
    <row r="19" spans="1:17" ht="20.100000000000001" customHeight="1" x14ac:dyDescent="0.25">
      <c r="A19" s="50">
        <v>11</v>
      </c>
      <c r="B19" s="49" t="s">
        <v>69</v>
      </c>
      <c r="C19" s="50" t="s">
        <v>23</v>
      </c>
      <c r="D19" s="51">
        <f t="shared" si="4"/>
        <v>154</v>
      </c>
      <c r="E19" s="51">
        <f t="shared" si="5"/>
        <v>126</v>
      </c>
      <c r="F19" s="99">
        <v>280</v>
      </c>
      <c r="G19" s="52"/>
      <c r="H19" s="52">
        <f t="shared" si="0"/>
        <v>0</v>
      </c>
      <c r="I19" s="53"/>
      <c r="J19" s="54">
        <f t="shared" si="6"/>
        <v>0</v>
      </c>
      <c r="K19" s="54">
        <f t="shared" si="7"/>
        <v>140</v>
      </c>
      <c r="L19" s="54">
        <f t="shared" si="8"/>
        <v>0</v>
      </c>
      <c r="M19" s="54">
        <f t="shared" si="1"/>
        <v>0</v>
      </c>
      <c r="N19" s="54">
        <f t="shared" si="9"/>
        <v>420</v>
      </c>
      <c r="O19" s="52">
        <f t="shared" si="2"/>
        <v>0</v>
      </c>
      <c r="P19" s="52">
        <f t="shared" si="3"/>
        <v>0</v>
      </c>
      <c r="Q19" s="55" t="s">
        <v>67</v>
      </c>
    </row>
    <row r="20" spans="1:17" ht="20.100000000000001" customHeight="1" x14ac:dyDescent="0.25">
      <c r="A20" s="50">
        <v>12</v>
      </c>
      <c r="B20" s="49" t="s">
        <v>70</v>
      </c>
      <c r="C20" s="50" t="s">
        <v>23</v>
      </c>
      <c r="D20" s="51">
        <f t="shared" si="4"/>
        <v>275</v>
      </c>
      <c r="E20" s="51">
        <f t="shared" si="5"/>
        <v>225</v>
      </c>
      <c r="F20" s="99">
        <v>500</v>
      </c>
      <c r="G20" s="52"/>
      <c r="H20" s="52">
        <f t="shared" si="0"/>
        <v>0</v>
      </c>
      <c r="I20" s="53"/>
      <c r="J20" s="54">
        <f t="shared" si="6"/>
        <v>0</v>
      </c>
      <c r="K20" s="54">
        <f t="shared" si="7"/>
        <v>250</v>
      </c>
      <c r="L20" s="54">
        <f t="shared" si="8"/>
        <v>0</v>
      </c>
      <c r="M20" s="54">
        <f t="shared" si="1"/>
        <v>0</v>
      </c>
      <c r="N20" s="54">
        <f t="shared" si="9"/>
        <v>750</v>
      </c>
      <c r="O20" s="52">
        <f t="shared" si="2"/>
        <v>0</v>
      </c>
      <c r="P20" s="52">
        <f t="shared" si="3"/>
        <v>0</v>
      </c>
      <c r="Q20" s="55" t="s">
        <v>71</v>
      </c>
    </row>
    <row r="21" spans="1:17" ht="20.100000000000001" customHeight="1" x14ac:dyDescent="0.25">
      <c r="A21" s="50">
        <v>13</v>
      </c>
      <c r="B21" s="49" t="s">
        <v>72</v>
      </c>
      <c r="C21" s="50" t="s">
        <v>23</v>
      </c>
      <c r="D21" s="51">
        <f t="shared" si="4"/>
        <v>55.000000000000007</v>
      </c>
      <c r="E21" s="51">
        <f t="shared" si="5"/>
        <v>45</v>
      </c>
      <c r="F21" s="99">
        <v>100</v>
      </c>
      <c r="G21" s="52"/>
      <c r="H21" s="52">
        <f t="shared" si="0"/>
        <v>0</v>
      </c>
      <c r="I21" s="53"/>
      <c r="J21" s="54">
        <f t="shared" si="6"/>
        <v>0</v>
      </c>
      <c r="K21" s="54">
        <f t="shared" si="7"/>
        <v>50</v>
      </c>
      <c r="L21" s="54">
        <f t="shared" si="8"/>
        <v>0</v>
      </c>
      <c r="M21" s="54">
        <f t="shared" si="1"/>
        <v>0</v>
      </c>
      <c r="N21" s="54">
        <f t="shared" si="9"/>
        <v>150</v>
      </c>
      <c r="O21" s="52">
        <f t="shared" si="2"/>
        <v>0</v>
      </c>
      <c r="P21" s="52">
        <f t="shared" si="3"/>
        <v>0</v>
      </c>
      <c r="Q21" s="55" t="s">
        <v>67</v>
      </c>
    </row>
    <row r="22" spans="1:17" ht="20.100000000000001" customHeight="1" x14ac:dyDescent="0.25">
      <c r="A22" s="50">
        <v>14</v>
      </c>
      <c r="B22" s="49" t="s">
        <v>73</v>
      </c>
      <c r="C22" s="50" t="s">
        <v>23</v>
      </c>
      <c r="D22" s="51">
        <f t="shared" si="4"/>
        <v>357.50000000000006</v>
      </c>
      <c r="E22" s="51">
        <f t="shared" si="5"/>
        <v>292.5</v>
      </c>
      <c r="F22" s="99">
        <v>650</v>
      </c>
      <c r="G22" s="52"/>
      <c r="H22" s="52">
        <f t="shared" si="0"/>
        <v>0</v>
      </c>
      <c r="I22" s="53"/>
      <c r="J22" s="54">
        <f t="shared" si="6"/>
        <v>0</v>
      </c>
      <c r="K22" s="54">
        <f t="shared" si="7"/>
        <v>325</v>
      </c>
      <c r="L22" s="54">
        <f t="shared" si="8"/>
        <v>0</v>
      </c>
      <c r="M22" s="54">
        <f t="shared" si="1"/>
        <v>0</v>
      </c>
      <c r="N22" s="54">
        <f t="shared" si="9"/>
        <v>975</v>
      </c>
      <c r="O22" s="52">
        <f t="shared" si="2"/>
        <v>0</v>
      </c>
      <c r="P22" s="52">
        <f t="shared" si="3"/>
        <v>0</v>
      </c>
      <c r="Q22" s="55" t="s">
        <v>67</v>
      </c>
    </row>
    <row r="23" spans="1:17" ht="20.100000000000001" customHeight="1" x14ac:dyDescent="0.25">
      <c r="A23" s="50">
        <v>15</v>
      </c>
      <c r="B23" s="49" t="s">
        <v>74</v>
      </c>
      <c r="C23" s="50" t="s">
        <v>23</v>
      </c>
      <c r="D23" s="51">
        <f t="shared" si="4"/>
        <v>357.50000000000006</v>
      </c>
      <c r="E23" s="51">
        <f t="shared" si="5"/>
        <v>292.5</v>
      </c>
      <c r="F23" s="99">
        <v>650</v>
      </c>
      <c r="G23" s="52"/>
      <c r="H23" s="52">
        <f t="shared" si="0"/>
        <v>0</v>
      </c>
      <c r="I23" s="53"/>
      <c r="J23" s="54">
        <f t="shared" si="6"/>
        <v>0</v>
      </c>
      <c r="K23" s="54">
        <f t="shared" si="7"/>
        <v>325</v>
      </c>
      <c r="L23" s="54">
        <f t="shared" si="8"/>
        <v>0</v>
      </c>
      <c r="M23" s="54">
        <f t="shared" si="1"/>
        <v>0</v>
      </c>
      <c r="N23" s="54">
        <f t="shared" si="9"/>
        <v>975</v>
      </c>
      <c r="O23" s="52">
        <f t="shared" si="2"/>
        <v>0</v>
      </c>
      <c r="P23" s="52">
        <f t="shared" si="3"/>
        <v>0</v>
      </c>
      <c r="Q23" s="55" t="s">
        <v>67</v>
      </c>
    </row>
    <row r="24" spans="1:17" ht="20.100000000000001" customHeight="1" x14ac:dyDescent="0.25">
      <c r="A24" s="50">
        <v>16</v>
      </c>
      <c r="B24" s="49" t="s">
        <v>75</v>
      </c>
      <c r="C24" s="50" t="s">
        <v>23</v>
      </c>
      <c r="D24" s="51">
        <f t="shared" si="4"/>
        <v>357.50000000000006</v>
      </c>
      <c r="E24" s="51">
        <f t="shared" si="5"/>
        <v>292.5</v>
      </c>
      <c r="F24" s="99">
        <v>650</v>
      </c>
      <c r="G24" s="52"/>
      <c r="H24" s="52">
        <f t="shared" si="0"/>
        <v>0</v>
      </c>
      <c r="I24" s="53"/>
      <c r="J24" s="54">
        <f t="shared" si="6"/>
        <v>0</v>
      </c>
      <c r="K24" s="54">
        <f t="shared" si="7"/>
        <v>325</v>
      </c>
      <c r="L24" s="54">
        <f t="shared" si="8"/>
        <v>0</v>
      </c>
      <c r="M24" s="54">
        <f t="shared" si="1"/>
        <v>0</v>
      </c>
      <c r="N24" s="54">
        <f t="shared" si="9"/>
        <v>975</v>
      </c>
      <c r="O24" s="52">
        <f t="shared" si="2"/>
        <v>0</v>
      </c>
      <c r="P24" s="52">
        <f t="shared" si="3"/>
        <v>0</v>
      </c>
      <c r="Q24" s="55" t="s">
        <v>76</v>
      </c>
    </row>
    <row r="25" spans="1:17" ht="20.100000000000001" customHeight="1" x14ac:dyDescent="0.25">
      <c r="A25" s="50">
        <v>17</v>
      </c>
      <c r="B25" s="49" t="s">
        <v>77</v>
      </c>
      <c r="C25" s="50" t="s">
        <v>23</v>
      </c>
      <c r="D25" s="51">
        <f t="shared" si="4"/>
        <v>55.000000000000007</v>
      </c>
      <c r="E25" s="51">
        <f t="shared" si="5"/>
        <v>45</v>
      </c>
      <c r="F25" s="99">
        <v>100</v>
      </c>
      <c r="G25" s="52"/>
      <c r="H25" s="52">
        <f t="shared" si="0"/>
        <v>0</v>
      </c>
      <c r="I25" s="53"/>
      <c r="J25" s="54">
        <f t="shared" si="6"/>
        <v>0</v>
      </c>
      <c r="K25" s="54">
        <f t="shared" si="7"/>
        <v>50</v>
      </c>
      <c r="L25" s="54">
        <f t="shared" si="8"/>
        <v>0</v>
      </c>
      <c r="M25" s="54">
        <f t="shared" si="1"/>
        <v>0</v>
      </c>
      <c r="N25" s="54">
        <f t="shared" si="9"/>
        <v>150</v>
      </c>
      <c r="O25" s="52">
        <f t="shared" si="2"/>
        <v>0</v>
      </c>
      <c r="P25" s="52">
        <f t="shared" si="3"/>
        <v>0</v>
      </c>
      <c r="Q25" s="55" t="s">
        <v>76</v>
      </c>
    </row>
    <row r="26" spans="1:17" ht="20.100000000000001" customHeight="1" x14ac:dyDescent="0.25">
      <c r="A26" s="50">
        <v>18</v>
      </c>
      <c r="B26" s="49" t="s">
        <v>78</v>
      </c>
      <c r="C26" s="50" t="s">
        <v>23</v>
      </c>
      <c r="D26" s="51">
        <f t="shared" si="4"/>
        <v>165</v>
      </c>
      <c r="E26" s="51">
        <f t="shared" si="5"/>
        <v>135</v>
      </c>
      <c r="F26" s="99">
        <v>300</v>
      </c>
      <c r="G26" s="52"/>
      <c r="H26" s="52">
        <f t="shared" si="0"/>
        <v>0</v>
      </c>
      <c r="I26" s="53"/>
      <c r="J26" s="54">
        <f t="shared" si="6"/>
        <v>0</v>
      </c>
      <c r="K26" s="54">
        <f t="shared" si="7"/>
        <v>150</v>
      </c>
      <c r="L26" s="54">
        <f t="shared" si="8"/>
        <v>0</v>
      </c>
      <c r="M26" s="54">
        <f t="shared" si="1"/>
        <v>0</v>
      </c>
      <c r="N26" s="54">
        <f t="shared" si="9"/>
        <v>450</v>
      </c>
      <c r="O26" s="52">
        <f t="shared" si="2"/>
        <v>0</v>
      </c>
      <c r="P26" s="52">
        <f t="shared" si="3"/>
        <v>0</v>
      </c>
      <c r="Q26" s="55" t="s">
        <v>76</v>
      </c>
    </row>
    <row r="27" spans="1:17" ht="20.100000000000001" customHeight="1" x14ac:dyDescent="0.25">
      <c r="A27" s="50">
        <v>19</v>
      </c>
      <c r="B27" s="49" t="s">
        <v>79</v>
      </c>
      <c r="C27" s="50" t="s">
        <v>23</v>
      </c>
      <c r="D27" s="51">
        <f t="shared" si="4"/>
        <v>82.5</v>
      </c>
      <c r="E27" s="51">
        <f t="shared" si="5"/>
        <v>67.5</v>
      </c>
      <c r="F27" s="99">
        <v>150</v>
      </c>
      <c r="G27" s="52"/>
      <c r="H27" s="52">
        <f t="shared" si="0"/>
        <v>0</v>
      </c>
      <c r="I27" s="53"/>
      <c r="J27" s="54">
        <f t="shared" si="6"/>
        <v>0</v>
      </c>
      <c r="K27" s="54">
        <f t="shared" si="7"/>
        <v>75</v>
      </c>
      <c r="L27" s="54">
        <f t="shared" si="8"/>
        <v>0</v>
      </c>
      <c r="M27" s="54">
        <f t="shared" si="1"/>
        <v>0</v>
      </c>
      <c r="N27" s="54">
        <f t="shared" si="9"/>
        <v>225</v>
      </c>
      <c r="O27" s="52">
        <f t="shared" si="2"/>
        <v>0</v>
      </c>
      <c r="P27" s="52">
        <f t="shared" si="3"/>
        <v>0</v>
      </c>
      <c r="Q27" s="55" t="s">
        <v>80</v>
      </c>
    </row>
    <row r="28" spans="1:17" ht="20.100000000000001" customHeight="1" x14ac:dyDescent="0.25">
      <c r="A28" s="50">
        <v>20</v>
      </c>
      <c r="B28" s="49" t="s">
        <v>81</v>
      </c>
      <c r="C28" s="50" t="s">
        <v>23</v>
      </c>
      <c r="D28" s="51">
        <f t="shared" si="4"/>
        <v>82.5</v>
      </c>
      <c r="E28" s="51">
        <f t="shared" si="5"/>
        <v>67.5</v>
      </c>
      <c r="F28" s="99">
        <v>150</v>
      </c>
      <c r="G28" s="52"/>
      <c r="H28" s="52">
        <f t="shared" si="0"/>
        <v>0</v>
      </c>
      <c r="I28" s="53"/>
      <c r="J28" s="54">
        <f t="shared" si="6"/>
        <v>0</v>
      </c>
      <c r="K28" s="54">
        <f t="shared" si="7"/>
        <v>75</v>
      </c>
      <c r="L28" s="54">
        <f t="shared" si="8"/>
        <v>0</v>
      </c>
      <c r="M28" s="54">
        <f t="shared" si="1"/>
        <v>0</v>
      </c>
      <c r="N28" s="54">
        <f t="shared" si="9"/>
        <v>225</v>
      </c>
      <c r="O28" s="52">
        <f t="shared" si="2"/>
        <v>0</v>
      </c>
      <c r="P28" s="52">
        <f t="shared" si="3"/>
        <v>0</v>
      </c>
      <c r="Q28" s="55" t="s">
        <v>82</v>
      </c>
    </row>
    <row r="29" spans="1:17" ht="20.100000000000001" customHeight="1" x14ac:dyDescent="0.25">
      <c r="A29" s="50">
        <v>21</v>
      </c>
      <c r="B29" s="49" t="s">
        <v>83</v>
      </c>
      <c r="C29" s="50" t="s">
        <v>23</v>
      </c>
      <c r="D29" s="51">
        <f t="shared" si="4"/>
        <v>82.5</v>
      </c>
      <c r="E29" s="51">
        <f t="shared" si="5"/>
        <v>67.5</v>
      </c>
      <c r="F29" s="99">
        <v>150</v>
      </c>
      <c r="G29" s="52"/>
      <c r="H29" s="52">
        <f t="shared" si="0"/>
        <v>0</v>
      </c>
      <c r="I29" s="53"/>
      <c r="J29" s="54">
        <f t="shared" si="6"/>
        <v>0</v>
      </c>
      <c r="K29" s="54">
        <f t="shared" si="7"/>
        <v>75</v>
      </c>
      <c r="L29" s="54">
        <f t="shared" si="8"/>
        <v>0</v>
      </c>
      <c r="M29" s="54">
        <f t="shared" si="1"/>
        <v>0</v>
      </c>
      <c r="N29" s="54">
        <f t="shared" si="9"/>
        <v>225</v>
      </c>
      <c r="O29" s="52">
        <f t="shared" si="2"/>
        <v>0</v>
      </c>
      <c r="P29" s="52">
        <f t="shared" si="3"/>
        <v>0</v>
      </c>
      <c r="Q29" s="55" t="s">
        <v>82</v>
      </c>
    </row>
    <row r="30" spans="1:17" ht="20.100000000000001" customHeight="1" x14ac:dyDescent="0.25">
      <c r="A30" s="50">
        <v>22</v>
      </c>
      <c r="B30" s="49" t="s">
        <v>84</v>
      </c>
      <c r="C30" s="50" t="s">
        <v>23</v>
      </c>
      <c r="D30" s="51">
        <f t="shared" si="4"/>
        <v>110.00000000000001</v>
      </c>
      <c r="E30" s="51">
        <f t="shared" si="5"/>
        <v>90</v>
      </c>
      <c r="F30" s="99">
        <v>200</v>
      </c>
      <c r="G30" s="52"/>
      <c r="H30" s="52">
        <f t="shared" si="0"/>
        <v>0</v>
      </c>
      <c r="I30" s="53"/>
      <c r="J30" s="54">
        <f t="shared" si="6"/>
        <v>0</v>
      </c>
      <c r="K30" s="54">
        <f t="shared" si="7"/>
        <v>100</v>
      </c>
      <c r="L30" s="54">
        <f t="shared" si="8"/>
        <v>0</v>
      </c>
      <c r="M30" s="54">
        <f t="shared" si="1"/>
        <v>0</v>
      </c>
      <c r="N30" s="54">
        <f t="shared" si="9"/>
        <v>300</v>
      </c>
      <c r="O30" s="52">
        <f t="shared" si="2"/>
        <v>0</v>
      </c>
      <c r="P30" s="52">
        <f t="shared" si="3"/>
        <v>0</v>
      </c>
      <c r="Q30" s="55" t="s">
        <v>82</v>
      </c>
    </row>
    <row r="31" spans="1:17" ht="20.100000000000001" customHeight="1" x14ac:dyDescent="0.25">
      <c r="A31" s="50">
        <v>23</v>
      </c>
      <c r="B31" s="49" t="s">
        <v>85</v>
      </c>
      <c r="C31" s="50" t="s">
        <v>23</v>
      </c>
      <c r="D31" s="51">
        <f t="shared" si="4"/>
        <v>15.400000000000002</v>
      </c>
      <c r="E31" s="51">
        <f t="shared" si="5"/>
        <v>12.6</v>
      </c>
      <c r="F31" s="99">
        <v>28</v>
      </c>
      <c r="G31" s="52"/>
      <c r="H31" s="52">
        <f t="shared" si="0"/>
        <v>0</v>
      </c>
      <c r="I31" s="53"/>
      <c r="J31" s="54">
        <f t="shared" si="6"/>
        <v>0</v>
      </c>
      <c r="K31" s="54">
        <f t="shared" si="7"/>
        <v>14</v>
      </c>
      <c r="L31" s="54">
        <f t="shared" si="8"/>
        <v>0</v>
      </c>
      <c r="M31" s="54">
        <f t="shared" si="1"/>
        <v>0</v>
      </c>
      <c r="N31" s="54">
        <f t="shared" si="9"/>
        <v>42</v>
      </c>
      <c r="O31" s="52">
        <f t="shared" si="2"/>
        <v>0</v>
      </c>
      <c r="P31" s="52">
        <f t="shared" si="3"/>
        <v>0</v>
      </c>
      <c r="Q31" s="55" t="s">
        <v>82</v>
      </c>
    </row>
    <row r="32" spans="1:17" ht="20.100000000000001" customHeight="1" x14ac:dyDescent="0.25">
      <c r="A32" s="50">
        <v>24</v>
      </c>
      <c r="B32" s="49" t="s">
        <v>86</v>
      </c>
      <c r="C32" s="50" t="s">
        <v>23</v>
      </c>
      <c r="D32" s="51">
        <f t="shared" si="4"/>
        <v>36.85</v>
      </c>
      <c r="E32" s="51">
        <f t="shared" si="5"/>
        <v>30.150000000000002</v>
      </c>
      <c r="F32" s="99">
        <v>67</v>
      </c>
      <c r="G32" s="52"/>
      <c r="H32" s="52">
        <f t="shared" si="0"/>
        <v>0</v>
      </c>
      <c r="I32" s="53"/>
      <c r="J32" s="54">
        <f t="shared" si="6"/>
        <v>0</v>
      </c>
      <c r="K32" s="54">
        <f t="shared" si="7"/>
        <v>33.5</v>
      </c>
      <c r="L32" s="54">
        <f t="shared" si="8"/>
        <v>0</v>
      </c>
      <c r="M32" s="54">
        <f t="shared" si="1"/>
        <v>0</v>
      </c>
      <c r="N32" s="54">
        <f t="shared" si="9"/>
        <v>100.5</v>
      </c>
      <c r="O32" s="52">
        <f t="shared" si="2"/>
        <v>0</v>
      </c>
      <c r="P32" s="52">
        <f t="shared" si="3"/>
        <v>0</v>
      </c>
      <c r="Q32" s="55" t="s">
        <v>82</v>
      </c>
    </row>
    <row r="33" spans="1:17" ht="20.100000000000001" customHeight="1" x14ac:dyDescent="0.25">
      <c r="A33" s="50">
        <v>25</v>
      </c>
      <c r="B33" s="49" t="s">
        <v>87</v>
      </c>
      <c r="C33" s="50" t="s">
        <v>23</v>
      </c>
      <c r="D33" s="51">
        <f t="shared" si="4"/>
        <v>783.2</v>
      </c>
      <c r="E33" s="51">
        <f t="shared" si="5"/>
        <v>640.80000000000007</v>
      </c>
      <c r="F33" s="99">
        <v>1424</v>
      </c>
      <c r="G33" s="52"/>
      <c r="H33" s="52">
        <f t="shared" si="0"/>
        <v>0</v>
      </c>
      <c r="I33" s="53"/>
      <c r="J33" s="54">
        <f t="shared" si="6"/>
        <v>0</v>
      </c>
      <c r="K33" s="54">
        <f t="shared" si="7"/>
        <v>712</v>
      </c>
      <c r="L33" s="54">
        <f t="shared" si="8"/>
        <v>0</v>
      </c>
      <c r="M33" s="54">
        <f t="shared" si="1"/>
        <v>0</v>
      </c>
      <c r="N33" s="54">
        <f t="shared" si="9"/>
        <v>2136</v>
      </c>
      <c r="O33" s="52">
        <f t="shared" si="2"/>
        <v>0</v>
      </c>
      <c r="P33" s="52">
        <f t="shared" si="3"/>
        <v>0</v>
      </c>
      <c r="Q33" s="55" t="s">
        <v>82</v>
      </c>
    </row>
    <row r="34" spans="1:17" ht="20.100000000000001" customHeight="1" x14ac:dyDescent="0.25">
      <c r="A34" s="50">
        <v>26</v>
      </c>
      <c r="B34" s="49" t="s">
        <v>88</v>
      </c>
      <c r="C34" s="50" t="s">
        <v>23</v>
      </c>
      <c r="D34" s="51">
        <f t="shared" si="4"/>
        <v>55.000000000000007</v>
      </c>
      <c r="E34" s="51">
        <f t="shared" si="5"/>
        <v>45</v>
      </c>
      <c r="F34" s="99">
        <v>100</v>
      </c>
      <c r="G34" s="52"/>
      <c r="H34" s="52">
        <f t="shared" si="0"/>
        <v>0</v>
      </c>
      <c r="I34" s="53"/>
      <c r="J34" s="54">
        <f t="shared" si="6"/>
        <v>0</v>
      </c>
      <c r="K34" s="54">
        <f t="shared" si="7"/>
        <v>50</v>
      </c>
      <c r="L34" s="54">
        <f t="shared" si="8"/>
        <v>0</v>
      </c>
      <c r="M34" s="54">
        <f t="shared" si="1"/>
        <v>0</v>
      </c>
      <c r="N34" s="54">
        <f t="shared" si="9"/>
        <v>150</v>
      </c>
      <c r="O34" s="52">
        <f t="shared" si="2"/>
        <v>0</v>
      </c>
      <c r="P34" s="52">
        <f t="shared" si="3"/>
        <v>0</v>
      </c>
      <c r="Q34" s="55" t="s">
        <v>82</v>
      </c>
    </row>
    <row r="35" spans="1:17" ht="18" x14ac:dyDescent="0.25">
      <c r="A35" s="26"/>
      <c r="B35" s="27" t="s">
        <v>49</v>
      </c>
      <c r="C35" s="28"/>
      <c r="D35" s="28"/>
      <c r="E35" s="28"/>
      <c r="F35" s="29"/>
      <c r="G35" s="30"/>
      <c r="H35" s="30">
        <f>SUM(H9:H34)</f>
        <v>0</v>
      </c>
      <c r="I35" s="30"/>
      <c r="J35" s="30">
        <f>SUM(J9:J34)</f>
        <v>0</v>
      </c>
      <c r="K35" s="30"/>
      <c r="L35" s="30">
        <f>SUM(L9:L34)</f>
        <v>0</v>
      </c>
      <c r="M35" s="30">
        <f>SUM(M9:M34)</f>
        <v>0</v>
      </c>
      <c r="N35" s="30"/>
      <c r="O35" s="30">
        <f>SUM(O9:O34)</f>
        <v>0</v>
      </c>
      <c r="P35" s="30">
        <f>SUM(P9:P34)</f>
        <v>0</v>
      </c>
      <c r="Q35" s="31"/>
    </row>
    <row r="36" spans="1:17" x14ac:dyDescent="0.25">
      <c r="A36" s="32"/>
      <c r="B36" s="33"/>
      <c r="C36" s="34"/>
      <c r="D36" s="34"/>
      <c r="E36" s="34"/>
      <c r="F36" s="35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4"/>
    </row>
    <row r="37" spans="1:17" x14ac:dyDescent="0.25">
      <c r="A37" s="37"/>
      <c r="B37" s="38"/>
      <c r="C37" s="39"/>
      <c r="D37" s="39"/>
      <c r="E37" s="39"/>
      <c r="F37" s="40"/>
      <c r="G37" s="36"/>
      <c r="H37" s="36"/>
      <c r="I37" s="41"/>
      <c r="J37" s="36"/>
      <c r="K37" s="36"/>
      <c r="L37" s="36"/>
      <c r="M37" s="36"/>
      <c r="N37" s="36"/>
      <c r="O37" s="36"/>
      <c r="P37" s="36"/>
      <c r="Q37" s="39"/>
    </row>
    <row r="38" spans="1:17" ht="15.75" x14ac:dyDescent="0.25">
      <c r="A38" s="112" t="s">
        <v>362</v>
      </c>
      <c r="B38" s="112"/>
      <c r="C38" s="112"/>
      <c r="D38" s="112"/>
      <c r="E38" s="112"/>
      <c r="F38" s="112"/>
      <c r="G38" s="112"/>
      <c r="H38" s="112" t="s">
        <v>362</v>
      </c>
      <c r="I38" s="112"/>
      <c r="J38" s="112"/>
      <c r="K38" s="112"/>
      <c r="L38" s="112"/>
      <c r="M38" s="112"/>
      <c r="N38" s="112"/>
      <c r="O38" s="112"/>
      <c r="P38" s="112"/>
      <c r="Q38" s="112"/>
    </row>
    <row r="39" spans="1:17" ht="15.75" x14ac:dyDescent="0.25">
      <c r="A39" s="6"/>
      <c r="B39" s="42" t="s">
        <v>372</v>
      </c>
      <c r="C39" s="42"/>
      <c r="D39" s="42"/>
      <c r="E39" s="42"/>
      <c r="F39" s="42"/>
      <c r="G39" s="42"/>
      <c r="H39" s="6"/>
      <c r="I39" s="42"/>
      <c r="J39" s="42"/>
      <c r="K39" s="42"/>
      <c r="L39" s="42"/>
      <c r="M39" s="42"/>
      <c r="N39" s="42"/>
      <c r="O39" s="42"/>
      <c r="P39" s="42"/>
      <c r="Q39" s="42"/>
    </row>
    <row r="40" spans="1:17" ht="15.75" x14ac:dyDescent="0.25">
      <c r="A40" s="6"/>
      <c r="B40" s="42"/>
      <c r="C40" s="42"/>
      <c r="D40" s="42"/>
      <c r="E40" s="42"/>
      <c r="F40" s="42"/>
      <c r="G40" s="42"/>
      <c r="H40" s="6"/>
      <c r="I40" s="42"/>
      <c r="J40" s="42"/>
      <c r="K40" s="42"/>
      <c r="L40" s="42"/>
      <c r="M40" s="42"/>
      <c r="N40" s="42"/>
      <c r="O40" s="42"/>
      <c r="P40" s="42"/>
      <c r="Q40" s="42"/>
    </row>
    <row r="41" spans="1:17" x14ac:dyDescent="0.25">
      <c r="A41" s="121" t="s">
        <v>362</v>
      </c>
      <c r="B41" s="121"/>
      <c r="C41" s="121"/>
      <c r="D41" s="121"/>
      <c r="E41" s="121"/>
      <c r="F41" s="121"/>
      <c r="G41" s="121"/>
      <c r="H41" s="113" t="s">
        <v>362</v>
      </c>
      <c r="I41" s="113"/>
      <c r="J41" s="113"/>
      <c r="K41" s="113"/>
      <c r="L41" s="113"/>
      <c r="M41" s="113"/>
      <c r="N41" s="113"/>
      <c r="O41" s="113"/>
      <c r="P41" s="113"/>
      <c r="Q41" s="113"/>
    </row>
    <row r="42" spans="1:17" x14ac:dyDescent="0.25">
      <c r="A42" s="114" t="s">
        <v>362</v>
      </c>
      <c r="B42" s="114"/>
      <c r="C42" s="114"/>
      <c r="D42" s="114"/>
      <c r="E42" s="114"/>
      <c r="F42" s="114"/>
      <c r="G42" s="114"/>
      <c r="H42" s="114" t="s">
        <v>362</v>
      </c>
      <c r="I42" s="114"/>
      <c r="J42" s="114"/>
      <c r="K42" s="114"/>
      <c r="L42" s="114"/>
      <c r="M42" s="114"/>
      <c r="N42" s="114"/>
      <c r="O42" s="114"/>
      <c r="P42" s="114"/>
      <c r="Q42" s="114"/>
    </row>
    <row r="43" spans="1:17" x14ac:dyDescent="0.25">
      <c r="A43" s="2"/>
      <c r="B43" s="43"/>
      <c r="C43" s="44"/>
      <c r="D43" s="44"/>
      <c r="E43" s="44"/>
      <c r="F43" s="44"/>
      <c r="G43" s="3"/>
      <c r="H43" s="44"/>
      <c r="I43" s="44"/>
      <c r="J43" s="44"/>
      <c r="K43" s="44"/>
      <c r="L43" s="44"/>
      <c r="M43" s="44"/>
      <c r="N43" s="44"/>
      <c r="O43" s="44"/>
      <c r="P43" s="44"/>
      <c r="Q43" s="2"/>
    </row>
    <row r="44" spans="1:17" x14ac:dyDescent="0.25">
      <c r="A44" s="1"/>
      <c r="B44" s="45"/>
      <c r="C44" s="44"/>
      <c r="D44" s="44"/>
      <c r="E44" s="44"/>
      <c r="F44" s="44"/>
      <c r="G44" s="44"/>
      <c r="H44" s="111"/>
      <c r="I44" s="111"/>
      <c r="J44" s="111"/>
      <c r="K44" s="46"/>
      <c r="L44" s="46"/>
      <c r="M44" s="46"/>
      <c r="N44" s="46"/>
      <c r="O44" s="46"/>
      <c r="P44" s="46"/>
      <c r="Q44" s="48"/>
    </row>
  </sheetData>
  <mergeCells count="13">
    <mergeCell ref="H44:J44"/>
    <mergeCell ref="A38:G38"/>
    <mergeCell ref="H38:Q38"/>
    <mergeCell ref="A41:G41"/>
    <mergeCell ref="H41:Q41"/>
    <mergeCell ref="A42:G42"/>
    <mergeCell ref="H42:Q42"/>
    <mergeCell ref="J1:Q1"/>
    <mergeCell ref="A3:Q3"/>
    <mergeCell ref="C6:C7"/>
    <mergeCell ref="D6:E6"/>
    <mergeCell ref="G6:G7"/>
    <mergeCell ref="Q6:Q7"/>
  </mergeCells>
  <conditionalFormatting sqref="F9:P34">
    <cfRule type="cellIs" dxfId="16" priority="1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showZeros="0" topLeftCell="A31" zoomScale="50" zoomScaleNormal="50" workbookViewId="0">
      <selection activeCell="B55" sqref="B55"/>
    </sheetView>
  </sheetViews>
  <sheetFormatPr defaultRowHeight="15" x14ac:dyDescent="0.25"/>
  <cols>
    <col min="1" max="1" width="6.85546875" customWidth="1"/>
    <col min="2" max="2" width="34.140625" customWidth="1"/>
    <col min="3" max="3" width="6" customWidth="1"/>
    <col min="4" max="4" width="10.7109375" customWidth="1"/>
    <col min="5" max="5" width="12.28515625" customWidth="1"/>
    <col min="6" max="6" width="13.7109375" customWidth="1"/>
    <col min="7" max="7" width="15.7109375" customWidth="1"/>
    <col min="8" max="8" width="18.28515625" customWidth="1"/>
    <col min="9" max="9" width="12.5703125" customWidth="1"/>
    <col min="10" max="10" width="16.28515625" customWidth="1"/>
    <col min="11" max="11" width="14.140625" customWidth="1"/>
    <col min="12" max="12" width="18.7109375" customWidth="1"/>
    <col min="13" max="16" width="14.85546875" customWidth="1"/>
    <col min="17" max="17" width="15.28515625" customWidth="1"/>
  </cols>
  <sheetData>
    <row r="1" spans="1:17" x14ac:dyDescent="0.25">
      <c r="A1" s="2"/>
      <c r="B1" s="3"/>
      <c r="C1" s="2"/>
      <c r="D1" s="2"/>
      <c r="E1" s="2"/>
      <c r="F1" s="2"/>
      <c r="G1" s="2"/>
      <c r="H1" s="2"/>
      <c r="I1" s="2"/>
      <c r="J1" s="110" t="s">
        <v>361</v>
      </c>
      <c r="K1" s="110"/>
      <c r="L1" s="110"/>
      <c r="M1" s="110"/>
      <c r="N1" s="110"/>
      <c r="O1" s="110"/>
      <c r="P1" s="110"/>
      <c r="Q1" s="110"/>
    </row>
    <row r="2" spans="1:17" x14ac:dyDescent="0.25">
      <c r="A2" s="2"/>
      <c r="B2" s="3"/>
      <c r="C2" s="2"/>
      <c r="D2" s="2"/>
      <c r="E2" s="2"/>
      <c r="F2" s="2"/>
      <c r="G2" s="2"/>
      <c r="H2" s="2"/>
      <c r="I2" s="2"/>
      <c r="J2" s="5"/>
      <c r="K2" s="5"/>
      <c r="L2" s="5"/>
      <c r="M2" s="5"/>
      <c r="N2" s="5"/>
      <c r="O2" s="5"/>
      <c r="P2" s="5"/>
      <c r="Q2" s="5"/>
    </row>
    <row r="3" spans="1:17" ht="15.75" x14ac:dyDescent="0.25">
      <c r="A3" s="112" t="s">
        <v>368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</row>
    <row r="4" spans="1:17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6.25" x14ac:dyDescent="0.25">
      <c r="A6" s="11" t="s">
        <v>0</v>
      </c>
      <c r="B6" s="9" t="s">
        <v>1</v>
      </c>
      <c r="C6" s="122" t="s">
        <v>2</v>
      </c>
      <c r="D6" s="119" t="s">
        <v>3</v>
      </c>
      <c r="E6" s="120"/>
      <c r="F6" s="10" t="s">
        <v>4</v>
      </c>
      <c r="G6" s="115" t="s">
        <v>5</v>
      </c>
      <c r="H6" s="12" t="s">
        <v>6</v>
      </c>
      <c r="I6" s="13" t="s">
        <v>7</v>
      </c>
      <c r="J6" s="13" t="s">
        <v>8</v>
      </c>
      <c r="K6" s="13" t="s">
        <v>4</v>
      </c>
      <c r="L6" s="13" t="s">
        <v>9</v>
      </c>
      <c r="M6" s="13" t="s">
        <v>10</v>
      </c>
      <c r="N6" s="13" t="s">
        <v>11</v>
      </c>
      <c r="O6" s="13" t="s">
        <v>9</v>
      </c>
      <c r="P6" s="13" t="s">
        <v>10</v>
      </c>
      <c r="Q6" s="117" t="s">
        <v>12</v>
      </c>
    </row>
    <row r="7" spans="1:17" ht="51" x14ac:dyDescent="0.25">
      <c r="A7" s="14"/>
      <c r="B7" s="15"/>
      <c r="C7" s="123"/>
      <c r="D7" s="16" t="s">
        <v>13</v>
      </c>
      <c r="E7" s="16" t="s">
        <v>14</v>
      </c>
      <c r="F7" s="17" t="s">
        <v>15</v>
      </c>
      <c r="G7" s="116"/>
      <c r="H7" s="18" t="s">
        <v>16</v>
      </c>
      <c r="I7" s="19" t="s">
        <v>17</v>
      </c>
      <c r="J7" s="19" t="s">
        <v>18</v>
      </c>
      <c r="K7" s="19" t="s">
        <v>19</v>
      </c>
      <c r="L7" s="19" t="s">
        <v>19</v>
      </c>
      <c r="M7" s="19" t="s">
        <v>19</v>
      </c>
      <c r="N7" s="19" t="s">
        <v>20</v>
      </c>
      <c r="O7" s="19" t="s">
        <v>21</v>
      </c>
      <c r="P7" s="19" t="s">
        <v>21</v>
      </c>
      <c r="Q7" s="118"/>
    </row>
    <row r="8" spans="1:17" x14ac:dyDescent="0.2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14</v>
      </c>
      <c r="N8" s="20">
        <v>15</v>
      </c>
      <c r="O8" s="20">
        <v>16</v>
      </c>
      <c r="P8" s="20">
        <v>18</v>
      </c>
      <c r="Q8" s="20">
        <v>19</v>
      </c>
    </row>
    <row r="9" spans="1:17" ht="20.100000000000001" customHeight="1" x14ac:dyDescent="0.25">
      <c r="A9" s="50">
        <v>1</v>
      </c>
      <c r="B9" s="49" t="s">
        <v>89</v>
      </c>
      <c r="C9" s="50" t="s">
        <v>23</v>
      </c>
      <c r="D9" s="51">
        <f>F9*0.55</f>
        <v>27.500000000000004</v>
      </c>
      <c r="E9" s="51">
        <f>F9*0.45</f>
        <v>22.5</v>
      </c>
      <c r="F9" s="100">
        <v>50</v>
      </c>
      <c r="G9" s="52"/>
      <c r="H9" s="52">
        <f t="shared" ref="H9:H50" si="0">F9*G9</f>
        <v>0</v>
      </c>
      <c r="I9" s="53"/>
      <c r="J9" s="54">
        <f>H9+(I9*H9)</f>
        <v>0</v>
      </c>
      <c r="K9" s="54">
        <f>F9*0.5</f>
        <v>25</v>
      </c>
      <c r="L9" s="54">
        <f>K9*G9</f>
        <v>0</v>
      </c>
      <c r="M9" s="54">
        <f t="shared" ref="M9:M45" si="1">L9+(L9*I9)</f>
        <v>0</v>
      </c>
      <c r="N9" s="54">
        <f t="shared" ref="N9:N50" si="2">F9+K9</f>
        <v>75</v>
      </c>
      <c r="O9" s="52">
        <f t="shared" ref="O9:O45" si="3">SUM(H9+L9)</f>
        <v>0</v>
      </c>
      <c r="P9" s="52">
        <f t="shared" ref="P9:P45" si="4">SUM(J9+M9)</f>
        <v>0</v>
      </c>
      <c r="Q9" s="55" t="s">
        <v>90</v>
      </c>
    </row>
    <row r="10" spans="1:17" ht="20.100000000000001" customHeight="1" x14ac:dyDescent="0.25">
      <c r="A10" s="50">
        <v>2</v>
      </c>
      <c r="B10" s="49" t="s">
        <v>91</v>
      </c>
      <c r="C10" s="50" t="s">
        <v>23</v>
      </c>
      <c r="D10" s="51">
        <f t="shared" ref="D10:D50" si="5">F10*0.55</f>
        <v>27.500000000000004</v>
      </c>
      <c r="E10" s="51">
        <f t="shared" ref="E10:E50" si="6">F10*0.45</f>
        <v>22.5</v>
      </c>
      <c r="F10" s="100">
        <v>50</v>
      </c>
      <c r="G10" s="52"/>
      <c r="H10" s="52">
        <f t="shared" si="0"/>
        <v>0</v>
      </c>
      <c r="I10" s="53"/>
      <c r="J10" s="54">
        <f t="shared" ref="J10:J50" si="7">H10+(I10*H10)</f>
        <v>0</v>
      </c>
      <c r="K10" s="54">
        <f t="shared" ref="K10:K50" si="8">F10*0.5</f>
        <v>25</v>
      </c>
      <c r="L10" s="54">
        <f t="shared" ref="L10:L50" si="9">K10*G10</f>
        <v>0</v>
      </c>
      <c r="M10" s="54">
        <f t="shared" si="1"/>
        <v>0</v>
      </c>
      <c r="N10" s="54">
        <f t="shared" si="2"/>
        <v>75</v>
      </c>
      <c r="O10" s="52">
        <f t="shared" si="3"/>
        <v>0</v>
      </c>
      <c r="P10" s="52">
        <f t="shared" si="4"/>
        <v>0</v>
      </c>
      <c r="Q10" s="55" t="s">
        <v>90</v>
      </c>
    </row>
    <row r="11" spans="1:17" ht="20.100000000000001" customHeight="1" x14ac:dyDescent="0.25">
      <c r="A11" s="50">
        <v>3</v>
      </c>
      <c r="B11" s="49" t="s">
        <v>92</v>
      </c>
      <c r="C11" s="50" t="s">
        <v>23</v>
      </c>
      <c r="D11" s="51">
        <f t="shared" si="5"/>
        <v>192.50000000000003</v>
      </c>
      <c r="E11" s="51">
        <f t="shared" si="6"/>
        <v>157.5</v>
      </c>
      <c r="F11" s="100">
        <v>350</v>
      </c>
      <c r="G11" s="52"/>
      <c r="H11" s="52">
        <f t="shared" si="0"/>
        <v>0</v>
      </c>
      <c r="I11" s="53"/>
      <c r="J11" s="54">
        <f t="shared" si="7"/>
        <v>0</v>
      </c>
      <c r="K11" s="54">
        <f t="shared" si="8"/>
        <v>175</v>
      </c>
      <c r="L11" s="54">
        <f t="shared" si="9"/>
        <v>0</v>
      </c>
      <c r="M11" s="54">
        <f t="shared" si="1"/>
        <v>0</v>
      </c>
      <c r="N11" s="54">
        <f t="shared" si="2"/>
        <v>525</v>
      </c>
      <c r="O11" s="52">
        <f t="shared" si="3"/>
        <v>0</v>
      </c>
      <c r="P11" s="52">
        <f t="shared" si="4"/>
        <v>0</v>
      </c>
      <c r="Q11" s="55" t="s">
        <v>90</v>
      </c>
    </row>
    <row r="12" spans="1:17" ht="20.100000000000001" customHeight="1" x14ac:dyDescent="0.25">
      <c r="A12" s="50">
        <v>4</v>
      </c>
      <c r="B12" s="49" t="s">
        <v>93</v>
      </c>
      <c r="C12" s="50" t="s">
        <v>23</v>
      </c>
      <c r="D12" s="51">
        <f t="shared" si="5"/>
        <v>27.500000000000004</v>
      </c>
      <c r="E12" s="51">
        <f t="shared" si="6"/>
        <v>22.5</v>
      </c>
      <c r="F12" s="100">
        <v>50</v>
      </c>
      <c r="G12" s="52"/>
      <c r="H12" s="52">
        <f t="shared" si="0"/>
        <v>0</v>
      </c>
      <c r="I12" s="53"/>
      <c r="J12" s="54">
        <f t="shared" si="7"/>
        <v>0</v>
      </c>
      <c r="K12" s="54">
        <f t="shared" si="8"/>
        <v>25</v>
      </c>
      <c r="L12" s="54">
        <f t="shared" si="9"/>
        <v>0</v>
      </c>
      <c r="M12" s="54">
        <f t="shared" si="1"/>
        <v>0</v>
      </c>
      <c r="N12" s="54">
        <f t="shared" si="2"/>
        <v>75</v>
      </c>
      <c r="O12" s="52">
        <f t="shared" si="3"/>
        <v>0</v>
      </c>
      <c r="P12" s="52">
        <f t="shared" si="4"/>
        <v>0</v>
      </c>
      <c r="Q12" s="55" t="s">
        <v>94</v>
      </c>
    </row>
    <row r="13" spans="1:17" ht="20.100000000000001" customHeight="1" x14ac:dyDescent="0.25">
      <c r="A13" s="50">
        <v>5</v>
      </c>
      <c r="B13" s="49" t="s">
        <v>95</v>
      </c>
      <c r="C13" s="50" t="s">
        <v>23</v>
      </c>
      <c r="D13" s="51">
        <f t="shared" si="5"/>
        <v>440.00000000000006</v>
      </c>
      <c r="E13" s="51">
        <f t="shared" si="6"/>
        <v>360</v>
      </c>
      <c r="F13" s="100">
        <v>800</v>
      </c>
      <c r="G13" s="52"/>
      <c r="H13" s="52">
        <f t="shared" si="0"/>
        <v>0</v>
      </c>
      <c r="I13" s="53"/>
      <c r="J13" s="54">
        <f t="shared" si="7"/>
        <v>0</v>
      </c>
      <c r="K13" s="54">
        <f t="shared" si="8"/>
        <v>400</v>
      </c>
      <c r="L13" s="54">
        <f t="shared" si="9"/>
        <v>0</v>
      </c>
      <c r="M13" s="54">
        <f t="shared" si="1"/>
        <v>0</v>
      </c>
      <c r="N13" s="54">
        <f t="shared" si="2"/>
        <v>1200</v>
      </c>
      <c r="O13" s="52">
        <f t="shared" si="3"/>
        <v>0</v>
      </c>
      <c r="P13" s="52">
        <f t="shared" si="4"/>
        <v>0</v>
      </c>
      <c r="Q13" s="55" t="s">
        <v>96</v>
      </c>
    </row>
    <row r="14" spans="1:17" ht="20.100000000000001" customHeight="1" x14ac:dyDescent="0.25">
      <c r="A14" s="50">
        <v>6</v>
      </c>
      <c r="B14" s="49" t="s">
        <v>97</v>
      </c>
      <c r="C14" s="50" t="s">
        <v>23</v>
      </c>
      <c r="D14" s="51">
        <f t="shared" si="5"/>
        <v>605</v>
      </c>
      <c r="E14" s="51">
        <f t="shared" si="6"/>
        <v>495</v>
      </c>
      <c r="F14" s="100">
        <v>1100</v>
      </c>
      <c r="G14" s="52"/>
      <c r="H14" s="52">
        <f t="shared" si="0"/>
        <v>0</v>
      </c>
      <c r="I14" s="53"/>
      <c r="J14" s="54">
        <f t="shared" si="7"/>
        <v>0</v>
      </c>
      <c r="K14" s="54">
        <f t="shared" si="8"/>
        <v>550</v>
      </c>
      <c r="L14" s="54">
        <f t="shared" si="9"/>
        <v>0</v>
      </c>
      <c r="M14" s="54">
        <f t="shared" si="1"/>
        <v>0</v>
      </c>
      <c r="N14" s="54">
        <f t="shared" si="2"/>
        <v>1650</v>
      </c>
      <c r="O14" s="52">
        <f t="shared" si="3"/>
        <v>0</v>
      </c>
      <c r="P14" s="52">
        <f t="shared" si="4"/>
        <v>0</v>
      </c>
      <c r="Q14" s="55" t="s">
        <v>96</v>
      </c>
    </row>
    <row r="15" spans="1:17" ht="20.100000000000001" customHeight="1" x14ac:dyDescent="0.25">
      <c r="A15" s="50">
        <v>7</v>
      </c>
      <c r="B15" s="49" t="s">
        <v>98</v>
      </c>
      <c r="C15" s="50" t="s">
        <v>23</v>
      </c>
      <c r="D15" s="51">
        <f t="shared" si="5"/>
        <v>440.00000000000006</v>
      </c>
      <c r="E15" s="51">
        <f t="shared" si="6"/>
        <v>360</v>
      </c>
      <c r="F15" s="100">
        <v>800</v>
      </c>
      <c r="G15" s="52"/>
      <c r="H15" s="52">
        <f t="shared" si="0"/>
        <v>0</v>
      </c>
      <c r="I15" s="53"/>
      <c r="J15" s="54">
        <f t="shared" si="7"/>
        <v>0</v>
      </c>
      <c r="K15" s="54">
        <f t="shared" si="8"/>
        <v>400</v>
      </c>
      <c r="L15" s="54">
        <f t="shared" si="9"/>
        <v>0</v>
      </c>
      <c r="M15" s="54">
        <f t="shared" si="1"/>
        <v>0</v>
      </c>
      <c r="N15" s="54">
        <f t="shared" si="2"/>
        <v>1200</v>
      </c>
      <c r="O15" s="52">
        <f t="shared" si="3"/>
        <v>0</v>
      </c>
      <c r="P15" s="52">
        <f t="shared" si="4"/>
        <v>0</v>
      </c>
      <c r="Q15" s="55" t="s">
        <v>96</v>
      </c>
    </row>
    <row r="16" spans="1:17" ht="20.100000000000001" customHeight="1" x14ac:dyDescent="0.25">
      <c r="A16" s="50">
        <v>8</v>
      </c>
      <c r="B16" s="49" t="s">
        <v>99</v>
      </c>
      <c r="C16" s="50" t="s">
        <v>23</v>
      </c>
      <c r="D16" s="51">
        <f t="shared" si="5"/>
        <v>165</v>
      </c>
      <c r="E16" s="51">
        <f t="shared" si="6"/>
        <v>135</v>
      </c>
      <c r="F16" s="100">
        <v>300</v>
      </c>
      <c r="G16" s="52"/>
      <c r="H16" s="52">
        <f t="shared" si="0"/>
        <v>0</v>
      </c>
      <c r="I16" s="53"/>
      <c r="J16" s="54">
        <f t="shared" si="7"/>
        <v>0</v>
      </c>
      <c r="K16" s="54">
        <f t="shared" si="8"/>
        <v>150</v>
      </c>
      <c r="L16" s="54">
        <f t="shared" si="9"/>
        <v>0</v>
      </c>
      <c r="M16" s="54">
        <f t="shared" si="1"/>
        <v>0</v>
      </c>
      <c r="N16" s="54">
        <f t="shared" si="2"/>
        <v>450</v>
      </c>
      <c r="O16" s="52">
        <f t="shared" si="3"/>
        <v>0</v>
      </c>
      <c r="P16" s="52">
        <f t="shared" si="4"/>
        <v>0</v>
      </c>
      <c r="Q16" s="55" t="s">
        <v>96</v>
      </c>
    </row>
    <row r="17" spans="1:17" ht="20.100000000000001" customHeight="1" x14ac:dyDescent="0.25">
      <c r="A17" s="50">
        <v>9</v>
      </c>
      <c r="B17" s="49" t="s">
        <v>100</v>
      </c>
      <c r="C17" s="50" t="s">
        <v>23</v>
      </c>
      <c r="D17" s="51">
        <f t="shared" si="5"/>
        <v>220.00000000000003</v>
      </c>
      <c r="E17" s="51">
        <f t="shared" si="6"/>
        <v>180</v>
      </c>
      <c r="F17" s="100">
        <v>400</v>
      </c>
      <c r="G17" s="52"/>
      <c r="H17" s="52">
        <f t="shared" si="0"/>
        <v>0</v>
      </c>
      <c r="I17" s="53"/>
      <c r="J17" s="54">
        <f t="shared" si="7"/>
        <v>0</v>
      </c>
      <c r="K17" s="54">
        <f t="shared" si="8"/>
        <v>200</v>
      </c>
      <c r="L17" s="54">
        <f t="shared" si="9"/>
        <v>0</v>
      </c>
      <c r="M17" s="54">
        <f t="shared" si="1"/>
        <v>0</v>
      </c>
      <c r="N17" s="54">
        <f t="shared" si="2"/>
        <v>600</v>
      </c>
      <c r="O17" s="52">
        <f t="shared" si="3"/>
        <v>0</v>
      </c>
      <c r="P17" s="52">
        <f t="shared" si="4"/>
        <v>0</v>
      </c>
      <c r="Q17" s="55" t="s">
        <v>96</v>
      </c>
    </row>
    <row r="18" spans="1:17" ht="20.100000000000001" customHeight="1" x14ac:dyDescent="0.25">
      <c r="A18" s="50">
        <v>10</v>
      </c>
      <c r="B18" s="49" t="s">
        <v>101</v>
      </c>
      <c r="C18" s="50" t="s">
        <v>23</v>
      </c>
      <c r="D18" s="51">
        <f t="shared" si="5"/>
        <v>136.95000000000002</v>
      </c>
      <c r="E18" s="51">
        <f t="shared" si="6"/>
        <v>112.05</v>
      </c>
      <c r="F18" s="100">
        <v>249</v>
      </c>
      <c r="G18" s="52"/>
      <c r="H18" s="52">
        <f t="shared" si="0"/>
        <v>0</v>
      </c>
      <c r="I18" s="53"/>
      <c r="J18" s="54">
        <f t="shared" si="7"/>
        <v>0</v>
      </c>
      <c r="K18" s="54">
        <f t="shared" si="8"/>
        <v>124.5</v>
      </c>
      <c r="L18" s="54">
        <f t="shared" si="9"/>
        <v>0</v>
      </c>
      <c r="M18" s="54">
        <f t="shared" si="1"/>
        <v>0</v>
      </c>
      <c r="N18" s="54">
        <f t="shared" si="2"/>
        <v>373.5</v>
      </c>
      <c r="O18" s="52">
        <f t="shared" si="3"/>
        <v>0</v>
      </c>
      <c r="P18" s="52">
        <f t="shared" si="4"/>
        <v>0</v>
      </c>
      <c r="Q18" s="55" t="s">
        <v>102</v>
      </c>
    </row>
    <row r="19" spans="1:17" ht="20.100000000000001" customHeight="1" x14ac:dyDescent="0.25">
      <c r="A19" s="50">
        <v>11</v>
      </c>
      <c r="B19" s="49" t="s">
        <v>103</v>
      </c>
      <c r="C19" s="50" t="s">
        <v>23</v>
      </c>
      <c r="D19" s="51">
        <f t="shared" si="5"/>
        <v>55.000000000000007</v>
      </c>
      <c r="E19" s="51">
        <f t="shared" si="6"/>
        <v>45</v>
      </c>
      <c r="F19" s="100">
        <v>100</v>
      </c>
      <c r="G19" s="52"/>
      <c r="H19" s="52">
        <f t="shared" si="0"/>
        <v>0</v>
      </c>
      <c r="I19" s="53"/>
      <c r="J19" s="54">
        <f t="shared" si="7"/>
        <v>0</v>
      </c>
      <c r="K19" s="54">
        <f t="shared" si="8"/>
        <v>50</v>
      </c>
      <c r="L19" s="54">
        <f t="shared" si="9"/>
        <v>0</v>
      </c>
      <c r="M19" s="54">
        <f t="shared" si="1"/>
        <v>0</v>
      </c>
      <c r="N19" s="54">
        <f t="shared" si="2"/>
        <v>150</v>
      </c>
      <c r="O19" s="52">
        <f t="shared" si="3"/>
        <v>0</v>
      </c>
      <c r="P19" s="52">
        <f t="shared" si="4"/>
        <v>0</v>
      </c>
      <c r="Q19" s="55" t="s">
        <v>104</v>
      </c>
    </row>
    <row r="20" spans="1:17" ht="20.100000000000001" customHeight="1" x14ac:dyDescent="0.25">
      <c r="A20" s="50">
        <v>12</v>
      </c>
      <c r="B20" s="49" t="s">
        <v>105</v>
      </c>
      <c r="C20" s="50" t="s">
        <v>23</v>
      </c>
      <c r="D20" s="51">
        <f t="shared" si="5"/>
        <v>27.500000000000004</v>
      </c>
      <c r="E20" s="51">
        <f t="shared" si="6"/>
        <v>22.5</v>
      </c>
      <c r="F20" s="100">
        <v>50</v>
      </c>
      <c r="G20" s="52"/>
      <c r="H20" s="52">
        <f t="shared" si="0"/>
        <v>0</v>
      </c>
      <c r="I20" s="53"/>
      <c r="J20" s="54">
        <f t="shared" si="7"/>
        <v>0</v>
      </c>
      <c r="K20" s="54">
        <f t="shared" si="8"/>
        <v>25</v>
      </c>
      <c r="L20" s="54">
        <f t="shared" si="9"/>
        <v>0</v>
      </c>
      <c r="M20" s="54">
        <f t="shared" si="1"/>
        <v>0</v>
      </c>
      <c r="N20" s="54">
        <f t="shared" si="2"/>
        <v>75</v>
      </c>
      <c r="O20" s="52">
        <f t="shared" si="3"/>
        <v>0</v>
      </c>
      <c r="P20" s="52">
        <f t="shared" si="4"/>
        <v>0</v>
      </c>
      <c r="Q20" s="55" t="s">
        <v>106</v>
      </c>
    </row>
    <row r="21" spans="1:17" ht="20.100000000000001" customHeight="1" x14ac:dyDescent="0.25">
      <c r="A21" s="50">
        <v>13</v>
      </c>
      <c r="B21" s="49" t="s">
        <v>107</v>
      </c>
      <c r="C21" s="50" t="s">
        <v>23</v>
      </c>
      <c r="D21" s="51">
        <f t="shared" si="5"/>
        <v>44.88</v>
      </c>
      <c r="E21" s="51">
        <f t="shared" si="6"/>
        <v>36.72</v>
      </c>
      <c r="F21" s="100">
        <v>81.599999999999994</v>
      </c>
      <c r="G21" s="52"/>
      <c r="H21" s="52">
        <f t="shared" si="0"/>
        <v>0</v>
      </c>
      <c r="I21" s="53"/>
      <c r="J21" s="54">
        <f t="shared" si="7"/>
        <v>0</v>
      </c>
      <c r="K21" s="54">
        <f t="shared" si="8"/>
        <v>40.799999999999997</v>
      </c>
      <c r="L21" s="54">
        <f t="shared" si="9"/>
        <v>0</v>
      </c>
      <c r="M21" s="54">
        <f t="shared" si="1"/>
        <v>0</v>
      </c>
      <c r="N21" s="54">
        <f t="shared" si="2"/>
        <v>122.39999999999999</v>
      </c>
      <c r="O21" s="52">
        <f t="shared" si="3"/>
        <v>0</v>
      </c>
      <c r="P21" s="52">
        <f t="shared" si="4"/>
        <v>0</v>
      </c>
      <c r="Q21" s="55" t="s">
        <v>106</v>
      </c>
    </row>
    <row r="22" spans="1:17" ht="20.100000000000001" customHeight="1" x14ac:dyDescent="0.25">
      <c r="A22" s="50">
        <v>14</v>
      </c>
      <c r="B22" s="49" t="s">
        <v>108</v>
      </c>
      <c r="C22" s="50" t="s">
        <v>23</v>
      </c>
      <c r="D22" s="51">
        <f t="shared" si="5"/>
        <v>82.5</v>
      </c>
      <c r="E22" s="51">
        <f t="shared" si="6"/>
        <v>67.5</v>
      </c>
      <c r="F22" s="100">
        <v>150</v>
      </c>
      <c r="G22" s="52"/>
      <c r="H22" s="52">
        <f t="shared" si="0"/>
        <v>0</v>
      </c>
      <c r="I22" s="53"/>
      <c r="J22" s="54">
        <f t="shared" si="7"/>
        <v>0</v>
      </c>
      <c r="K22" s="54">
        <f t="shared" si="8"/>
        <v>75</v>
      </c>
      <c r="L22" s="54">
        <f t="shared" si="9"/>
        <v>0</v>
      </c>
      <c r="M22" s="54">
        <f t="shared" si="1"/>
        <v>0</v>
      </c>
      <c r="N22" s="54">
        <f t="shared" si="2"/>
        <v>225</v>
      </c>
      <c r="O22" s="52">
        <f t="shared" si="3"/>
        <v>0</v>
      </c>
      <c r="P22" s="52">
        <f t="shared" si="4"/>
        <v>0</v>
      </c>
      <c r="Q22" s="55" t="s">
        <v>109</v>
      </c>
    </row>
    <row r="23" spans="1:17" ht="20.100000000000001" customHeight="1" x14ac:dyDescent="0.25">
      <c r="A23" s="50">
        <v>15</v>
      </c>
      <c r="B23" s="49" t="s">
        <v>110</v>
      </c>
      <c r="C23" s="50" t="s">
        <v>23</v>
      </c>
      <c r="D23" s="51">
        <f t="shared" si="5"/>
        <v>27.500000000000004</v>
      </c>
      <c r="E23" s="51">
        <f t="shared" si="6"/>
        <v>22.5</v>
      </c>
      <c r="F23" s="100">
        <v>50</v>
      </c>
      <c r="G23" s="52"/>
      <c r="H23" s="52">
        <f t="shared" si="0"/>
        <v>0</v>
      </c>
      <c r="I23" s="53"/>
      <c r="J23" s="54">
        <f t="shared" si="7"/>
        <v>0</v>
      </c>
      <c r="K23" s="54">
        <f t="shared" si="8"/>
        <v>25</v>
      </c>
      <c r="L23" s="54">
        <f t="shared" si="9"/>
        <v>0</v>
      </c>
      <c r="M23" s="54">
        <f t="shared" si="1"/>
        <v>0</v>
      </c>
      <c r="N23" s="54">
        <f t="shared" si="2"/>
        <v>75</v>
      </c>
      <c r="O23" s="52">
        <f t="shared" si="3"/>
        <v>0</v>
      </c>
      <c r="P23" s="52">
        <f t="shared" si="4"/>
        <v>0</v>
      </c>
      <c r="Q23" s="55" t="s">
        <v>104</v>
      </c>
    </row>
    <row r="24" spans="1:17" ht="20.100000000000001" customHeight="1" x14ac:dyDescent="0.25">
      <c r="A24" s="50">
        <v>16</v>
      </c>
      <c r="B24" s="49" t="s">
        <v>111</v>
      </c>
      <c r="C24" s="50" t="s">
        <v>23</v>
      </c>
      <c r="D24" s="51">
        <f t="shared" si="5"/>
        <v>137.5</v>
      </c>
      <c r="E24" s="51">
        <f t="shared" si="6"/>
        <v>112.5</v>
      </c>
      <c r="F24" s="100">
        <v>250</v>
      </c>
      <c r="G24" s="52"/>
      <c r="H24" s="52">
        <f t="shared" si="0"/>
        <v>0</v>
      </c>
      <c r="I24" s="53"/>
      <c r="J24" s="54">
        <f t="shared" si="7"/>
        <v>0</v>
      </c>
      <c r="K24" s="54">
        <f t="shared" si="8"/>
        <v>125</v>
      </c>
      <c r="L24" s="54">
        <f t="shared" si="9"/>
        <v>0</v>
      </c>
      <c r="M24" s="54">
        <f t="shared" si="1"/>
        <v>0</v>
      </c>
      <c r="N24" s="54">
        <f t="shared" si="2"/>
        <v>375</v>
      </c>
      <c r="O24" s="52">
        <f t="shared" si="3"/>
        <v>0</v>
      </c>
      <c r="P24" s="52">
        <f t="shared" si="4"/>
        <v>0</v>
      </c>
      <c r="Q24" s="55" t="s">
        <v>104</v>
      </c>
    </row>
    <row r="25" spans="1:17" ht="20.100000000000001" customHeight="1" x14ac:dyDescent="0.25">
      <c r="A25" s="50">
        <v>17</v>
      </c>
      <c r="B25" s="49" t="s">
        <v>112</v>
      </c>
      <c r="C25" s="50" t="s">
        <v>23</v>
      </c>
      <c r="D25" s="51">
        <f t="shared" si="5"/>
        <v>137.5</v>
      </c>
      <c r="E25" s="51">
        <f t="shared" si="6"/>
        <v>112.5</v>
      </c>
      <c r="F25" s="100">
        <v>250</v>
      </c>
      <c r="G25" s="52"/>
      <c r="H25" s="52">
        <f t="shared" si="0"/>
        <v>0</v>
      </c>
      <c r="I25" s="53"/>
      <c r="J25" s="54">
        <f t="shared" si="7"/>
        <v>0</v>
      </c>
      <c r="K25" s="54">
        <f t="shared" si="8"/>
        <v>125</v>
      </c>
      <c r="L25" s="54">
        <f t="shared" si="9"/>
        <v>0</v>
      </c>
      <c r="M25" s="54">
        <f t="shared" si="1"/>
        <v>0</v>
      </c>
      <c r="N25" s="54">
        <f t="shared" si="2"/>
        <v>375</v>
      </c>
      <c r="O25" s="52">
        <f t="shared" si="3"/>
        <v>0</v>
      </c>
      <c r="P25" s="52">
        <f t="shared" si="4"/>
        <v>0</v>
      </c>
      <c r="Q25" s="55" t="s">
        <v>104</v>
      </c>
    </row>
    <row r="26" spans="1:17" ht="20.100000000000001" customHeight="1" x14ac:dyDescent="0.25">
      <c r="A26" s="50">
        <v>18</v>
      </c>
      <c r="B26" s="49" t="s">
        <v>113</v>
      </c>
      <c r="C26" s="50" t="s">
        <v>23</v>
      </c>
      <c r="D26" s="51">
        <f t="shared" si="5"/>
        <v>137.5</v>
      </c>
      <c r="E26" s="51">
        <f t="shared" si="6"/>
        <v>112.5</v>
      </c>
      <c r="F26" s="100">
        <v>250</v>
      </c>
      <c r="G26" s="52"/>
      <c r="H26" s="52">
        <f t="shared" si="0"/>
        <v>0</v>
      </c>
      <c r="I26" s="53"/>
      <c r="J26" s="54">
        <f t="shared" si="7"/>
        <v>0</v>
      </c>
      <c r="K26" s="54">
        <f t="shared" si="8"/>
        <v>125</v>
      </c>
      <c r="L26" s="54">
        <f t="shared" si="9"/>
        <v>0</v>
      </c>
      <c r="M26" s="54">
        <f t="shared" si="1"/>
        <v>0</v>
      </c>
      <c r="N26" s="54">
        <f t="shared" si="2"/>
        <v>375</v>
      </c>
      <c r="O26" s="52">
        <f t="shared" si="3"/>
        <v>0</v>
      </c>
      <c r="P26" s="52">
        <f t="shared" si="4"/>
        <v>0</v>
      </c>
      <c r="Q26" s="55" t="s">
        <v>104</v>
      </c>
    </row>
    <row r="27" spans="1:17" ht="20.100000000000001" customHeight="1" x14ac:dyDescent="0.25">
      <c r="A27" s="50">
        <v>19</v>
      </c>
      <c r="B27" s="49" t="s">
        <v>114</v>
      </c>
      <c r="C27" s="50" t="s">
        <v>23</v>
      </c>
      <c r="D27" s="51">
        <f t="shared" si="5"/>
        <v>110.00000000000001</v>
      </c>
      <c r="E27" s="51">
        <f t="shared" si="6"/>
        <v>90</v>
      </c>
      <c r="F27" s="100">
        <v>200</v>
      </c>
      <c r="G27" s="52"/>
      <c r="H27" s="52">
        <f t="shared" si="0"/>
        <v>0</v>
      </c>
      <c r="I27" s="53"/>
      <c r="J27" s="54">
        <f t="shared" si="7"/>
        <v>0</v>
      </c>
      <c r="K27" s="54">
        <f t="shared" si="8"/>
        <v>100</v>
      </c>
      <c r="L27" s="54">
        <f t="shared" si="9"/>
        <v>0</v>
      </c>
      <c r="M27" s="54">
        <f t="shared" si="1"/>
        <v>0</v>
      </c>
      <c r="N27" s="54">
        <f t="shared" si="2"/>
        <v>300</v>
      </c>
      <c r="O27" s="52">
        <f t="shared" si="3"/>
        <v>0</v>
      </c>
      <c r="P27" s="52">
        <f t="shared" si="4"/>
        <v>0</v>
      </c>
      <c r="Q27" s="55" t="s">
        <v>104</v>
      </c>
    </row>
    <row r="28" spans="1:17" ht="20.100000000000001" customHeight="1" x14ac:dyDescent="0.25">
      <c r="A28" s="50">
        <v>20</v>
      </c>
      <c r="B28" s="49" t="s">
        <v>115</v>
      </c>
      <c r="C28" s="50" t="s">
        <v>23</v>
      </c>
      <c r="D28" s="51">
        <f t="shared" si="5"/>
        <v>110.00000000000001</v>
      </c>
      <c r="E28" s="51">
        <f t="shared" si="6"/>
        <v>90</v>
      </c>
      <c r="F28" s="100">
        <v>200</v>
      </c>
      <c r="G28" s="52"/>
      <c r="H28" s="52">
        <f t="shared" si="0"/>
        <v>0</v>
      </c>
      <c r="I28" s="53"/>
      <c r="J28" s="54">
        <f t="shared" si="7"/>
        <v>0</v>
      </c>
      <c r="K28" s="54">
        <f t="shared" si="8"/>
        <v>100</v>
      </c>
      <c r="L28" s="54">
        <f t="shared" si="9"/>
        <v>0</v>
      </c>
      <c r="M28" s="54">
        <f t="shared" si="1"/>
        <v>0</v>
      </c>
      <c r="N28" s="54">
        <f t="shared" si="2"/>
        <v>300</v>
      </c>
      <c r="O28" s="52">
        <f t="shared" si="3"/>
        <v>0</v>
      </c>
      <c r="P28" s="52">
        <f t="shared" si="4"/>
        <v>0</v>
      </c>
      <c r="Q28" s="55" t="s">
        <v>104</v>
      </c>
    </row>
    <row r="29" spans="1:17" ht="20.100000000000001" customHeight="1" x14ac:dyDescent="0.25">
      <c r="A29" s="50">
        <v>21</v>
      </c>
      <c r="B29" s="49" t="s">
        <v>116</v>
      </c>
      <c r="C29" s="50" t="s">
        <v>23</v>
      </c>
      <c r="D29" s="51">
        <f t="shared" si="5"/>
        <v>82.5</v>
      </c>
      <c r="E29" s="51">
        <f t="shared" si="6"/>
        <v>67.5</v>
      </c>
      <c r="F29" s="100">
        <v>150</v>
      </c>
      <c r="G29" s="52"/>
      <c r="H29" s="52">
        <f t="shared" si="0"/>
        <v>0</v>
      </c>
      <c r="I29" s="53"/>
      <c r="J29" s="54">
        <f t="shared" si="7"/>
        <v>0</v>
      </c>
      <c r="K29" s="54">
        <f t="shared" si="8"/>
        <v>75</v>
      </c>
      <c r="L29" s="54">
        <f t="shared" si="9"/>
        <v>0</v>
      </c>
      <c r="M29" s="54">
        <f t="shared" si="1"/>
        <v>0</v>
      </c>
      <c r="N29" s="54">
        <f t="shared" si="2"/>
        <v>225</v>
      </c>
      <c r="O29" s="52">
        <f t="shared" si="3"/>
        <v>0</v>
      </c>
      <c r="P29" s="52">
        <f t="shared" si="4"/>
        <v>0</v>
      </c>
      <c r="Q29" s="55" t="s">
        <v>104</v>
      </c>
    </row>
    <row r="30" spans="1:17" ht="20.100000000000001" customHeight="1" x14ac:dyDescent="0.25">
      <c r="A30" s="50">
        <v>22</v>
      </c>
      <c r="B30" s="49" t="s">
        <v>117</v>
      </c>
      <c r="C30" s="50" t="s">
        <v>23</v>
      </c>
      <c r="D30" s="51">
        <f t="shared" si="5"/>
        <v>330</v>
      </c>
      <c r="E30" s="51">
        <f t="shared" si="6"/>
        <v>270</v>
      </c>
      <c r="F30" s="100">
        <v>600</v>
      </c>
      <c r="G30" s="52"/>
      <c r="H30" s="52">
        <f t="shared" si="0"/>
        <v>0</v>
      </c>
      <c r="I30" s="53"/>
      <c r="J30" s="54">
        <f t="shared" si="7"/>
        <v>0</v>
      </c>
      <c r="K30" s="54">
        <f t="shared" si="8"/>
        <v>300</v>
      </c>
      <c r="L30" s="54">
        <f t="shared" si="9"/>
        <v>0</v>
      </c>
      <c r="M30" s="54">
        <f t="shared" si="1"/>
        <v>0</v>
      </c>
      <c r="N30" s="54">
        <f t="shared" si="2"/>
        <v>900</v>
      </c>
      <c r="O30" s="52">
        <f t="shared" si="3"/>
        <v>0</v>
      </c>
      <c r="P30" s="52">
        <f t="shared" si="4"/>
        <v>0</v>
      </c>
      <c r="Q30" s="55" t="s">
        <v>104</v>
      </c>
    </row>
    <row r="31" spans="1:17" ht="20.100000000000001" customHeight="1" x14ac:dyDescent="0.25">
      <c r="A31" s="50">
        <v>23</v>
      </c>
      <c r="B31" s="49" t="s">
        <v>118</v>
      </c>
      <c r="C31" s="50" t="s">
        <v>23</v>
      </c>
      <c r="D31" s="51">
        <f t="shared" si="5"/>
        <v>220.00000000000003</v>
      </c>
      <c r="E31" s="51">
        <f t="shared" si="6"/>
        <v>180</v>
      </c>
      <c r="F31" s="100">
        <v>400</v>
      </c>
      <c r="G31" s="52"/>
      <c r="H31" s="52">
        <f t="shared" si="0"/>
        <v>0</v>
      </c>
      <c r="I31" s="53"/>
      <c r="J31" s="54">
        <f t="shared" si="7"/>
        <v>0</v>
      </c>
      <c r="K31" s="54">
        <f t="shared" si="8"/>
        <v>200</v>
      </c>
      <c r="L31" s="54">
        <f t="shared" si="9"/>
        <v>0</v>
      </c>
      <c r="M31" s="54">
        <f t="shared" si="1"/>
        <v>0</v>
      </c>
      <c r="N31" s="54">
        <f t="shared" si="2"/>
        <v>600</v>
      </c>
      <c r="O31" s="52">
        <f t="shared" si="3"/>
        <v>0</v>
      </c>
      <c r="P31" s="52">
        <f t="shared" si="4"/>
        <v>0</v>
      </c>
      <c r="Q31" s="55" t="s">
        <v>104</v>
      </c>
    </row>
    <row r="32" spans="1:17" ht="20.100000000000001" customHeight="1" x14ac:dyDescent="0.25">
      <c r="A32" s="50">
        <v>24</v>
      </c>
      <c r="B32" s="49" t="s">
        <v>119</v>
      </c>
      <c r="C32" s="50" t="s">
        <v>23</v>
      </c>
      <c r="D32" s="51">
        <f t="shared" si="5"/>
        <v>275</v>
      </c>
      <c r="E32" s="51">
        <f t="shared" si="6"/>
        <v>225</v>
      </c>
      <c r="F32" s="100">
        <v>500</v>
      </c>
      <c r="G32" s="52"/>
      <c r="H32" s="52">
        <f t="shared" si="0"/>
        <v>0</v>
      </c>
      <c r="I32" s="53"/>
      <c r="J32" s="54">
        <f t="shared" si="7"/>
        <v>0</v>
      </c>
      <c r="K32" s="54">
        <f t="shared" si="8"/>
        <v>250</v>
      </c>
      <c r="L32" s="54">
        <f t="shared" si="9"/>
        <v>0</v>
      </c>
      <c r="M32" s="54">
        <f t="shared" si="1"/>
        <v>0</v>
      </c>
      <c r="N32" s="54">
        <f t="shared" si="2"/>
        <v>750</v>
      </c>
      <c r="O32" s="52">
        <f t="shared" si="3"/>
        <v>0</v>
      </c>
      <c r="P32" s="52">
        <f t="shared" si="4"/>
        <v>0</v>
      </c>
      <c r="Q32" s="55" t="s">
        <v>104</v>
      </c>
    </row>
    <row r="33" spans="1:17" ht="20.100000000000001" customHeight="1" x14ac:dyDescent="0.25">
      <c r="A33" s="50">
        <v>25</v>
      </c>
      <c r="B33" s="49" t="s">
        <v>120</v>
      </c>
      <c r="C33" s="50" t="s">
        <v>23</v>
      </c>
      <c r="D33" s="51">
        <f t="shared" si="5"/>
        <v>220.00000000000003</v>
      </c>
      <c r="E33" s="51">
        <f t="shared" si="6"/>
        <v>180</v>
      </c>
      <c r="F33" s="100">
        <v>400</v>
      </c>
      <c r="G33" s="52"/>
      <c r="H33" s="52">
        <f t="shared" si="0"/>
        <v>0</v>
      </c>
      <c r="I33" s="53"/>
      <c r="J33" s="54">
        <f t="shared" si="7"/>
        <v>0</v>
      </c>
      <c r="K33" s="54">
        <f t="shared" si="8"/>
        <v>200</v>
      </c>
      <c r="L33" s="54">
        <f t="shared" si="9"/>
        <v>0</v>
      </c>
      <c r="M33" s="54">
        <f t="shared" si="1"/>
        <v>0</v>
      </c>
      <c r="N33" s="54">
        <f t="shared" si="2"/>
        <v>600</v>
      </c>
      <c r="O33" s="52">
        <f t="shared" si="3"/>
        <v>0</v>
      </c>
      <c r="P33" s="52">
        <f t="shared" si="4"/>
        <v>0</v>
      </c>
      <c r="Q33" s="55" t="s">
        <v>104</v>
      </c>
    </row>
    <row r="34" spans="1:17" ht="20.100000000000001" customHeight="1" x14ac:dyDescent="0.25">
      <c r="A34" s="50">
        <v>26</v>
      </c>
      <c r="B34" s="49" t="s">
        <v>121</v>
      </c>
      <c r="C34" s="50" t="s">
        <v>23</v>
      </c>
      <c r="D34" s="51">
        <f t="shared" si="5"/>
        <v>110.00000000000001</v>
      </c>
      <c r="E34" s="51">
        <f t="shared" si="6"/>
        <v>90</v>
      </c>
      <c r="F34" s="100">
        <v>200</v>
      </c>
      <c r="G34" s="52"/>
      <c r="H34" s="52">
        <f t="shared" si="0"/>
        <v>0</v>
      </c>
      <c r="I34" s="53"/>
      <c r="J34" s="54">
        <f t="shared" si="7"/>
        <v>0</v>
      </c>
      <c r="K34" s="54">
        <f t="shared" si="8"/>
        <v>100</v>
      </c>
      <c r="L34" s="54">
        <f t="shared" si="9"/>
        <v>0</v>
      </c>
      <c r="M34" s="54">
        <f t="shared" si="1"/>
        <v>0</v>
      </c>
      <c r="N34" s="54">
        <f t="shared" si="2"/>
        <v>300</v>
      </c>
      <c r="O34" s="52">
        <f t="shared" si="3"/>
        <v>0</v>
      </c>
      <c r="P34" s="52">
        <f t="shared" si="4"/>
        <v>0</v>
      </c>
      <c r="Q34" s="55" t="s">
        <v>104</v>
      </c>
    </row>
    <row r="35" spans="1:17" ht="20.100000000000001" customHeight="1" x14ac:dyDescent="0.25">
      <c r="A35" s="50">
        <v>27</v>
      </c>
      <c r="B35" s="49" t="s">
        <v>122</v>
      </c>
      <c r="C35" s="50" t="s">
        <v>23</v>
      </c>
      <c r="D35" s="51">
        <f t="shared" si="5"/>
        <v>165</v>
      </c>
      <c r="E35" s="51">
        <f t="shared" si="6"/>
        <v>135</v>
      </c>
      <c r="F35" s="100">
        <v>300</v>
      </c>
      <c r="G35" s="52"/>
      <c r="H35" s="52">
        <f t="shared" si="0"/>
        <v>0</v>
      </c>
      <c r="I35" s="53"/>
      <c r="J35" s="54">
        <f t="shared" si="7"/>
        <v>0</v>
      </c>
      <c r="K35" s="54">
        <f t="shared" si="8"/>
        <v>150</v>
      </c>
      <c r="L35" s="54">
        <f t="shared" si="9"/>
        <v>0</v>
      </c>
      <c r="M35" s="54">
        <f t="shared" si="1"/>
        <v>0</v>
      </c>
      <c r="N35" s="54">
        <f t="shared" si="2"/>
        <v>450</v>
      </c>
      <c r="O35" s="52">
        <f t="shared" si="3"/>
        <v>0</v>
      </c>
      <c r="P35" s="52">
        <f t="shared" si="4"/>
        <v>0</v>
      </c>
      <c r="Q35" s="55" t="s">
        <v>104</v>
      </c>
    </row>
    <row r="36" spans="1:17" ht="20.100000000000001" customHeight="1" x14ac:dyDescent="0.25">
      <c r="A36" s="50">
        <v>28</v>
      </c>
      <c r="B36" s="49" t="s">
        <v>123</v>
      </c>
      <c r="C36" s="50" t="s">
        <v>23</v>
      </c>
      <c r="D36" s="51">
        <f t="shared" si="5"/>
        <v>116.05000000000001</v>
      </c>
      <c r="E36" s="51">
        <f t="shared" si="6"/>
        <v>94.95</v>
      </c>
      <c r="F36" s="100">
        <v>211</v>
      </c>
      <c r="G36" s="52"/>
      <c r="H36" s="52">
        <f t="shared" si="0"/>
        <v>0</v>
      </c>
      <c r="I36" s="53"/>
      <c r="J36" s="54">
        <f t="shared" si="7"/>
        <v>0</v>
      </c>
      <c r="K36" s="54">
        <f t="shared" si="8"/>
        <v>105.5</v>
      </c>
      <c r="L36" s="54">
        <f t="shared" si="9"/>
        <v>0</v>
      </c>
      <c r="M36" s="54">
        <f t="shared" si="1"/>
        <v>0</v>
      </c>
      <c r="N36" s="54">
        <f t="shared" si="2"/>
        <v>316.5</v>
      </c>
      <c r="O36" s="52">
        <f t="shared" si="3"/>
        <v>0</v>
      </c>
      <c r="P36" s="52">
        <f t="shared" si="4"/>
        <v>0</v>
      </c>
      <c r="Q36" s="55" t="s">
        <v>104</v>
      </c>
    </row>
    <row r="37" spans="1:17" ht="20.100000000000001" customHeight="1" x14ac:dyDescent="0.25">
      <c r="A37" s="50">
        <v>29</v>
      </c>
      <c r="B37" s="49" t="s">
        <v>124</v>
      </c>
      <c r="C37" s="50" t="s">
        <v>23</v>
      </c>
      <c r="D37" s="51">
        <f t="shared" si="5"/>
        <v>55.000000000000007</v>
      </c>
      <c r="E37" s="51">
        <f t="shared" si="6"/>
        <v>45</v>
      </c>
      <c r="F37" s="100">
        <v>100</v>
      </c>
      <c r="G37" s="52"/>
      <c r="H37" s="52">
        <f t="shared" si="0"/>
        <v>0</v>
      </c>
      <c r="I37" s="53"/>
      <c r="J37" s="54">
        <f t="shared" si="7"/>
        <v>0</v>
      </c>
      <c r="K37" s="54">
        <f t="shared" si="8"/>
        <v>50</v>
      </c>
      <c r="L37" s="54">
        <f t="shared" si="9"/>
        <v>0</v>
      </c>
      <c r="M37" s="54">
        <f t="shared" si="1"/>
        <v>0</v>
      </c>
      <c r="N37" s="54">
        <f t="shared" si="2"/>
        <v>150</v>
      </c>
      <c r="O37" s="52">
        <f t="shared" si="3"/>
        <v>0</v>
      </c>
      <c r="P37" s="52">
        <f t="shared" si="4"/>
        <v>0</v>
      </c>
      <c r="Q37" s="55" t="s">
        <v>104</v>
      </c>
    </row>
    <row r="38" spans="1:17" ht="20.100000000000001" customHeight="1" x14ac:dyDescent="0.25">
      <c r="A38" s="50">
        <v>30</v>
      </c>
      <c r="B38" s="49" t="s">
        <v>125</v>
      </c>
      <c r="C38" s="50" t="s">
        <v>23</v>
      </c>
      <c r="D38" s="51">
        <f t="shared" si="5"/>
        <v>82.5</v>
      </c>
      <c r="E38" s="51">
        <f t="shared" si="6"/>
        <v>67.5</v>
      </c>
      <c r="F38" s="100">
        <v>150</v>
      </c>
      <c r="G38" s="52"/>
      <c r="H38" s="52">
        <f t="shared" si="0"/>
        <v>0</v>
      </c>
      <c r="I38" s="53"/>
      <c r="J38" s="54">
        <f t="shared" si="7"/>
        <v>0</v>
      </c>
      <c r="K38" s="54">
        <f t="shared" si="8"/>
        <v>75</v>
      </c>
      <c r="L38" s="54">
        <f t="shared" si="9"/>
        <v>0</v>
      </c>
      <c r="M38" s="54">
        <f t="shared" si="1"/>
        <v>0</v>
      </c>
      <c r="N38" s="54">
        <f t="shared" si="2"/>
        <v>225</v>
      </c>
      <c r="O38" s="52">
        <f t="shared" si="3"/>
        <v>0</v>
      </c>
      <c r="P38" s="52">
        <f t="shared" si="4"/>
        <v>0</v>
      </c>
      <c r="Q38" s="55" t="s">
        <v>104</v>
      </c>
    </row>
    <row r="39" spans="1:17" ht="20.100000000000001" customHeight="1" x14ac:dyDescent="0.25">
      <c r="A39" s="50">
        <v>31</v>
      </c>
      <c r="B39" s="49" t="s">
        <v>126</v>
      </c>
      <c r="C39" s="50" t="s">
        <v>23</v>
      </c>
      <c r="D39" s="51">
        <f t="shared" si="5"/>
        <v>110.00000000000001</v>
      </c>
      <c r="E39" s="51">
        <f t="shared" si="6"/>
        <v>90</v>
      </c>
      <c r="F39" s="100">
        <v>200</v>
      </c>
      <c r="G39" s="52"/>
      <c r="H39" s="52">
        <f t="shared" si="0"/>
        <v>0</v>
      </c>
      <c r="I39" s="53"/>
      <c r="J39" s="54">
        <f t="shared" si="7"/>
        <v>0</v>
      </c>
      <c r="K39" s="54">
        <f t="shared" si="8"/>
        <v>100</v>
      </c>
      <c r="L39" s="54">
        <f t="shared" si="9"/>
        <v>0</v>
      </c>
      <c r="M39" s="54">
        <f t="shared" si="1"/>
        <v>0</v>
      </c>
      <c r="N39" s="54">
        <f t="shared" si="2"/>
        <v>300</v>
      </c>
      <c r="O39" s="52">
        <f t="shared" si="3"/>
        <v>0</v>
      </c>
      <c r="P39" s="52">
        <f t="shared" si="4"/>
        <v>0</v>
      </c>
      <c r="Q39" s="55" t="s">
        <v>104</v>
      </c>
    </row>
    <row r="40" spans="1:17" ht="20.100000000000001" customHeight="1" x14ac:dyDescent="0.25">
      <c r="A40" s="50">
        <v>32</v>
      </c>
      <c r="B40" s="49" t="s">
        <v>127</v>
      </c>
      <c r="C40" s="50" t="s">
        <v>23</v>
      </c>
      <c r="D40" s="51">
        <f t="shared" si="5"/>
        <v>110.00000000000001</v>
      </c>
      <c r="E40" s="51">
        <f t="shared" si="6"/>
        <v>90</v>
      </c>
      <c r="F40" s="100">
        <v>200</v>
      </c>
      <c r="G40" s="52"/>
      <c r="H40" s="52">
        <f t="shared" si="0"/>
        <v>0</v>
      </c>
      <c r="I40" s="53"/>
      <c r="J40" s="54">
        <f t="shared" si="7"/>
        <v>0</v>
      </c>
      <c r="K40" s="54">
        <f t="shared" si="8"/>
        <v>100</v>
      </c>
      <c r="L40" s="54">
        <f t="shared" si="9"/>
        <v>0</v>
      </c>
      <c r="M40" s="54">
        <f t="shared" si="1"/>
        <v>0</v>
      </c>
      <c r="N40" s="54">
        <f t="shared" si="2"/>
        <v>300</v>
      </c>
      <c r="O40" s="52">
        <f t="shared" si="3"/>
        <v>0</v>
      </c>
      <c r="P40" s="52">
        <f t="shared" si="4"/>
        <v>0</v>
      </c>
      <c r="Q40" s="55" t="s">
        <v>128</v>
      </c>
    </row>
    <row r="41" spans="1:17" ht="20.100000000000001" customHeight="1" x14ac:dyDescent="0.25">
      <c r="A41" s="50">
        <v>33</v>
      </c>
      <c r="B41" s="49" t="s">
        <v>129</v>
      </c>
      <c r="C41" s="50" t="s">
        <v>23</v>
      </c>
      <c r="D41" s="51">
        <f t="shared" si="5"/>
        <v>165</v>
      </c>
      <c r="E41" s="51">
        <f t="shared" si="6"/>
        <v>135</v>
      </c>
      <c r="F41" s="100">
        <v>300</v>
      </c>
      <c r="G41" s="52"/>
      <c r="H41" s="52">
        <f t="shared" si="0"/>
        <v>0</v>
      </c>
      <c r="I41" s="53"/>
      <c r="J41" s="54">
        <f t="shared" si="7"/>
        <v>0</v>
      </c>
      <c r="K41" s="54">
        <f t="shared" si="8"/>
        <v>150</v>
      </c>
      <c r="L41" s="54">
        <f t="shared" si="9"/>
        <v>0</v>
      </c>
      <c r="M41" s="54">
        <f t="shared" si="1"/>
        <v>0</v>
      </c>
      <c r="N41" s="54">
        <f t="shared" si="2"/>
        <v>450</v>
      </c>
      <c r="O41" s="52">
        <f t="shared" si="3"/>
        <v>0</v>
      </c>
      <c r="P41" s="52">
        <f t="shared" si="4"/>
        <v>0</v>
      </c>
      <c r="Q41" s="55" t="s">
        <v>104</v>
      </c>
    </row>
    <row r="42" spans="1:17" ht="20.100000000000001" customHeight="1" x14ac:dyDescent="0.25">
      <c r="A42" s="50">
        <v>34</v>
      </c>
      <c r="B42" s="49" t="s">
        <v>130</v>
      </c>
      <c r="C42" s="50" t="s">
        <v>23</v>
      </c>
      <c r="D42" s="51">
        <f t="shared" si="5"/>
        <v>220.00000000000003</v>
      </c>
      <c r="E42" s="51">
        <f t="shared" si="6"/>
        <v>180</v>
      </c>
      <c r="F42" s="100">
        <v>400</v>
      </c>
      <c r="G42" s="52"/>
      <c r="H42" s="52">
        <f t="shared" si="0"/>
        <v>0</v>
      </c>
      <c r="I42" s="53"/>
      <c r="J42" s="54">
        <f t="shared" si="7"/>
        <v>0</v>
      </c>
      <c r="K42" s="54">
        <f t="shared" si="8"/>
        <v>200</v>
      </c>
      <c r="L42" s="54">
        <f t="shared" si="9"/>
        <v>0</v>
      </c>
      <c r="M42" s="54">
        <f t="shared" si="1"/>
        <v>0</v>
      </c>
      <c r="N42" s="54">
        <f t="shared" si="2"/>
        <v>600</v>
      </c>
      <c r="O42" s="52">
        <f t="shared" si="3"/>
        <v>0</v>
      </c>
      <c r="P42" s="52">
        <f t="shared" si="4"/>
        <v>0</v>
      </c>
      <c r="Q42" s="55" t="s">
        <v>131</v>
      </c>
    </row>
    <row r="43" spans="1:17" ht="20.100000000000001" customHeight="1" x14ac:dyDescent="0.25">
      <c r="A43" s="50">
        <v>35</v>
      </c>
      <c r="B43" s="49" t="s">
        <v>132</v>
      </c>
      <c r="C43" s="50" t="s">
        <v>23</v>
      </c>
      <c r="D43" s="51">
        <f t="shared" si="5"/>
        <v>220.00000000000003</v>
      </c>
      <c r="E43" s="51">
        <f t="shared" si="6"/>
        <v>180</v>
      </c>
      <c r="F43" s="100">
        <v>400</v>
      </c>
      <c r="G43" s="52"/>
      <c r="H43" s="52">
        <f t="shared" si="0"/>
        <v>0</v>
      </c>
      <c r="I43" s="53"/>
      <c r="J43" s="54">
        <f t="shared" si="7"/>
        <v>0</v>
      </c>
      <c r="K43" s="54">
        <f t="shared" si="8"/>
        <v>200</v>
      </c>
      <c r="L43" s="54">
        <f t="shared" si="9"/>
        <v>0</v>
      </c>
      <c r="M43" s="54">
        <f t="shared" si="1"/>
        <v>0</v>
      </c>
      <c r="N43" s="54">
        <f t="shared" si="2"/>
        <v>600</v>
      </c>
      <c r="O43" s="52">
        <f t="shared" si="3"/>
        <v>0</v>
      </c>
      <c r="P43" s="52">
        <f t="shared" si="4"/>
        <v>0</v>
      </c>
      <c r="Q43" s="55" t="s">
        <v>133</v>
      </c>
    </row>
    <row r="44" spans="1:17" ht="20.100000000000001" customHeight="1" x14ac:dyDescent="0.25">
      <c r="A44" s="50">
        <v>36</v>
      </c>
      <c r="B44" s="49" t="s">
        <v>134</v>
      </c>
      <c r="C44" s="50" t="s">
        <v>23</v>
      </c>
      <c r="D44" s="51">
        <f t="shared" si="5"/>
        <v>220.00000000000003</v>
      </c>
      <c r="E44" s="51">
        <f t="shared" si="6"/>
        <v>180</v>
      </c>
      <c r="F44" s="100">
        <v>400</v>
      </c>
      <c r="G44" s="52"/>
      <c r="H44" s="52">
        <f t="shared" si="0"/>
        <v>0</v>
      </c>
      <c r="I44" s="53"/>
      <c r="J44" s="54">
        <f t="shared" si="7"/>
        <v>0</v>
      </c>
      <c r="K44" s="54">
        <f t="shared" si="8"/>
        <v>200</v>
      </c>
      <c r="L44" s="54">
        <f t="shared" si="9"/>
        <v>0</v>
      </c>
      <c r="M44" s="54">
        <f t="shared" si="1"/>
        <v>0</v>
      </c>
      <c r="N44" s="54">
        <f t="shared" si="2"/>
        <v>600</v>
      </c>
      <c r="O44" s="52">
        <f t="shared" si="3"/>
        <v>0</v>
      </c>
      <c r="P44" s="52">
        <f t="shared" si="4"/>
        <v>0</v>
      </c>
      <c r="Q44" s="55" t="s">
        <v>135</v>
      </c>
    </row>
    <row r="45" spans="1:17" ht="20.100000000000001" customHeight="1" x14ac:dyDescent="0.25">
      <c r="A45" s="50">
        <v>37</v>
      </c>
      <c r="B45" s="49" t="s">
        <v>136</v>
      </c>
      <c r="C45" s="50" t="s">
        <v>23</v>
      </c>
      <c r="D45" s="51">
        <f t="shared" si="5"/>
        <v>55.000000000000007</v>
      </c>
      <c r="E45" s="51">
        <f t="shared" si="6"/>
        <v>45</v>
      </c>
      <c r="F45" s="100">
        <v>100</v>
      </c>
      <c r="G45" s="52"/>
      <c r="H45" s="52">
        <f t="shared" si="0"/>
        <v>0</v>
      </c>
      <c r="I45" s="53"/>
      <c r="J45" s="54">
        <f t="shared" si="7"/>
        <v>0</v>
      </c>
      <c r="K45" s="54">
        <f t="shared" si="8"/>
        <v>50</v>
      </c>
      <c r="L45" s="54">
        <f t="shared" si="9"/>
        <v>0</v>
      </c>
      <c r="M45" s="54">
        <f t="shared" si="1"/>
        <v>0</v>
      </c>
      <c r="N45" s="54">
        <f t="shared" si="2"/>
        <v>150</v>
      </c>
      <c r="O45" s="52">
        <f t="shared" si="3"/>
        <v>0</v>
      </c>
      <c r="P45" s="52">
        <f t="shared" si="4"/>
        <v>0</v>
      </c>
      <c r="Q45" s="55" t="s">
        <v>104</v>
      </c>
    </row>
    <row r="46" spans="1:17" ht="20.100000000000001" customHeight="1" x14ac:dyDescent="0.25">
      <c r="A46" s="50">
        <v>38</v>
      </c>
      <c r="B46" s="49" t="s">
        <v>137</v>
      </c>
      <c r="C46" s="50" t="s">
        <v>23</v>
      </c>
      <c r="D46" s="51">
        <f>F46*0.55</f>
        <v>110.00000000000001</v>
      </c>
      <c r="E46" s="51">
        <f>F46*0.45</f>
        <v>90</v>
      </c>
      <c r="F46" s="100">
        <v>200</v>
      </c>
      <c r="G46" s="52"/>
      <c r="H46" s="52">
        <f t="shared" ref="H46" si="10">F46*G46</f>
        <v>0</v>
      </c>
      <c r="I46" s="53"/>
      <c r="J46" s="54">
        <f t="shared" ref="J46" si="11">H46+(I46*H46)</f>
        <v>0</v>
      </c>
      <c r="K46" s="54">
        <f t="shared" ref="K46" si="12">F46*0.5</f>
        <v>100</v>
      </c>
      <c r="L46" s="54">
        <f t="shared" ref="L46" si="13">K46*G46</f>
        <v>0</v>
      </c>
      <c r="M46" s="54">
        <f t="shared" ref="M46" si="14">L46+(L46*I46)</f>
        <v>0</v>
      </c>
      <c r="N46" s="54">
        <f t="shared" ref="N46" si="15">F46+K46</f>
        <v>300</v>
      </c>
      <c r="O46" s="52">
        <f t="shared" ref="O46" si="16">SUM(H46+L46)</f>
        <v>0</v>
      </c>
      <c r="P46" s="52">
        <f t="shared" ref="P46" si="17">SUM(J46+M46)</f>
        <v>0</v>
      </c>
      <c r="Q46" s="55" t="s">
        <v>104</v>
      </c>
    </row>
    <row r="47" spans="1:17" ht="20.100000000000001" customHeight="1" x14ac:dyDescent="0.25">
      <c r="A47" s="50">
        <v>39</v>
      </c>
      <c r="B47" s="49" t="s">
        <v>138</v>
      </c>
      <c r="C47" s="50" t="s">
        <v>23</v>
      </c>
      <c r="D47" s="51">
        <f>F47*0.55</f>
        <v>280.5</v>
      </c>
      <c r="E47" s="51">
        <f>F47*0.45</f>
        <v>229.5</v>
      </c>
      <c r="F47" s="101">
        <v>510</v>
      </c>
      <c r="G47" s="52"/>
      <c r="H47" s="52">
        <f>F47*G47</f>
        <v>0</v>
      </c>
      <c r="I47" s="53"/>
      <c r="J47" s="54">
        <f>H47+(I47*H47)</f>
        <v>0</v>
      </c>
      <c r="K47" s="54">
        <f t="shared" si="8"/>
        <v>255</v>
      </c>
      <c r="L47" s="54">
        <f>K47*G47</f>
        <v>0</v>
      </c>
      <c r="M47" s="54">
        <f>L47+(L47*I47)</f>
        <v>0</v>
      </c>
      <c r="N47" s="54">
        <f t="shared" si="2"/>
        <v>765</v>
      </c>
      <c r="O47" s="52">
        <f>SUM(H47+L47)</f>
        <v>0</v>
      </c>
      <c r="P47" s="52">
        <f>SUM(J47+M47)</f>
        <v>0</v>
      </c>
      <c r="Q47" s="55" t="s">
        <v>104</v>
      </c>
    </row>
    <row r="48" spans="1:17" ht="20.100000000000001" customHeight="1" x14ac:dyDescent="0.25">
      <c r="A48" s="50">
        <v>40</v>
      </c>
      <c r="B48" s="49" t="s">
        <v>139</v>
      </c>
      <c r="C48" s="50" t="s">
        <v>23</v>
      </c>
      <c r="D48" s="51">
        <f>F48*0.55</f>
        <v>165</v>
      </c>
      <c r="E48" s="51">
        <f>F48*0.45</f>
        <v>135</v>
      </c>
      <c r="F48" s="100">
        <v>300</v>
      </c>
      <c r="G48" s="52"/>
      <c r="H48" s="52">
        <f>F48*G48</f>
        <v>0</v>
      </c>
      <c r="I48" s="53"/>
      <c r="J48" s="54">
        <f>H48+(I48*H48)</f>
        <v>0</v>
      </c>
      <c r="K48" s="54">
        <f t="shared" si="8"/>
        <v>150</v>
      </c>
      <c r="L48" s="54">
        <f>K48*G48</f>
        <v>0</v>
      </c>
      <c r="M48" s="54">
        <f>L48+(L48*I48)</f>
        <v>0</v>
      </c>
      <c r="N48" s="54">
        <f t="shared" si="2"/>
        <v>450</v>
      </c>
      <c r="O48" s="52">
        <f>SUM(H48+L48)</f>
        <v>0</v>
      </c>
      <c r="P48" s="52">
        <f>SUM(J48+M48)</f>
        <v>0</v>
      </c>
      <c r="Q48" s="55" t="s">
        <v>104</v>
      </c>
    </row>
    <row r="49" spans="1:17" ht="20.100000000000001" customHeight="1" x14ac:dyDescent="0.25">
      <c r="A49" s="50">
        <v>41</v>
      </c>
      <c r="B49" s="49" t="s">
        <v>140</v>
      </c>
      <c r="C49" s="50" t="s">
        <v>23</v>
      </c>
      <c r="D49" s="51">
        <f>F49*0.55</f>
        <v>55.550000000000004</v>
      </c>
      <c r="E49" s="51">
        <f>F49*0.45</f>
        <v>45.45</v>
      </c>
      <c r="F49" s="100">
        <v>101</v>
      </c>
      <c r="G49" s="52"/>
      <c r="H49" s="52">
        <f>F49*G49</f>
        <v>0</v>
      </c>
      <c r="I49" s="53"/>
      <c r="J49" s="54">
        <f>H49+(I49*H49)</f>
        <v>0</v>
      </c>
      <c r="K49" s="54">
        <f t="shared" si="8"/>
        <v>50.5</v>
      </c>
      <c r="L49" s="54">
        <f>K49*G49</f>
        <v>0</v>
      </c>
      <c r="M49" s="54">
        <f>L49+(L49*I49)</f>
        <v>0</v>
      </c>
      <c r="N49" s="54">
        <f t="shared" si="2"/>
        <v>151.5</v>
      </c>
      <c r="O49" s="52">
        <f>SUM(H49+L49)</f>
        <v>0</v>
      </c>
      <c r="P49" s="52">
        <f>SUM(J49+M49)</f>
        <v>0</v>
      </c>
      <c r="Q49" s="55" t="s">
        <v>141</v>
      </c>
    </row>
    <row r="50" spans="1:17" ht="20.100000000000001" customHeight="1" x14ac:dyDescent="0.25">
      <c r="A50" s="50">
        <v>42</v>
      </c>
      <c r="B50" s="49" t="s">
        <v>142</v>
      </c>
      <c r="C50" s="50" t="s">
        <v>23</v>
      </c>
      <c r="D50" s="51">
        <f t="shared" si="5"/>
        <v>291.5</v>
      </c>
      <c r="E50" s="51">
        <f t="shared" si="6"/>
        <v>238.5</v>
      </c>
      <c r="F50" s="100">
        <v>530</v>
      </c>
      <c r="G50" s="52"/>
      <c r="H50" s="52">
        <f t="shared" si="0"/>
        <v>0</v>
      </c>
      <c r="I50" s="53"/>
      <c r="J50" s="54">
        <f t="shared" si="7"/>
        <v>0</v>
      </c>
      <c r="K50" s="54">
        <f t="shared" si="8"/>
        <v>265</v>
      </c>
      <c r="L50" s="54">
        <f t="shared" si="9"/>
        <v>0</v>
      </c>
      <c r="M50" s="54">
        <f>L50+(L50*I50)</f>
        <v>0</v>
      </c>
      <c r="N50" s="54">
        <f t="shared" si="2"/>
        <v>795</v>
      </c>
      <c r="O50" s="52">
        <f>SUM(H50+L50)</f>
        <v>0</v>
      </c>
      <c r="P50" s="52">
        <f>SUM(J50+M50)</f>
        <v>0</v>
      </c>
      <c r="Q50" s="55" t="s">
        <v>141</v>
      </c>
    </row>
    <row r="51" spans="1:17" ht="18" x14ac:dyDescent="0.25">
      <c r="A51" s="26"/>
      <c r="B51" s="27" t="s">
        <v>49</v>
      </c>
      <c r="C51" s="28"/>
      <c r="D51" s="28"/>
      <c r="E51" s="28"/>
      <c r="F51" s="29"/>
      <c r="G51" s="30"/>
      <c r="H51" s="30">
        <f>SUM(H9:H50)</f>
        <v>0</v>
      </c>
      <c r="I51" s="30"/>
      <c r="J51" s="30">
        <f>SUM(J9:J50)</f>
        <v>0</v>
      </c>
      <c r="K51" s="30"/>
      <c r="L51" s="30">
        <f t="shared" ref="L51:M51" si="18">SUM(L9:L50)</f>
        <v>0</v>
      </c>
      <c r="M51" s="30">
        <f t="shared" si="18"/>
        <v>0</v>
      </c>
      <c r="N51" s="30"/>
      <c r="O51" s="30">
        <f t="shared" ref="O51:P51" si="19">SUM(O9:O50)</f>
        <v>0</v>
      </c>
      <c r="P51" s="30">
        <f t="shared" si="19"/>
        <v>0</v>
      </c>
      <c r="Q51" s="31"/>
    </row>
    <row r="52" spans="1:17" x14ac:dyDescent="0.25">
      <c r="A52" s="32"/>
      <c r="B52" s="33"/>
      <c r="C52" s="34"/>
      <c r="D52" s="34"/>
      <c r="E52" s="34"/>
      <c r="F52" s="35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4"/>
    </row>
    <row r="53" spans="1:17" x14ac:dyDescent="0.25">
      <c r="A53" s="37"/>
      <c r="B53" s="38"/>
      <c r="C53" s="39"/>
      <c r="D53" s="39"/>
      <c r="E53" s="39"/>
      <c r="F53" s="40"/>
      <c r="G53" s="36"/>
      <c r="H53" s="36"/>
      <c r="I53" s="41"/>
      <c r="J53" s="36"/>
      <c r="K53" s="36"/>
      <c r="L53" s="36"/>
      <c r="M53" s="36"/>
      <c r="N53" s="36"/>
      <c r="O53" s="36"/>
      <c r="P53" s="36"/>
      <c r="Q53" s="39"/>
    </row>
    <row r="54" spans="1:17" ht="15.75" x14ac:dyDescent="0.25">
      <c r="A54" s="112" t="s">
        <v>362</v>
      </c>
      <c r="B54" s="112"/>
      <c r="C54" s="112"/>
      <c r="D54" s="112"/>
      <c r="E54" s="112"/>
      <c r="F54" s="112"/>
      <c r="G54" s="112"/>
      <c r="H54" s="112" t="s">
        <v>362</v>
      </c>
      <c r="I54" s="112"/>
      <c r="J54" s="112"/>
      <c r="K54" s="112"/>
      <c r="L54" s="112"/>
      <c r="M54" s="112"/>
      <c r="N54" s="112"/>
      <c r="O54" s="112"/>
      <c r="P54" s="112"/>
      <c r="Q54" s="112"/>
    </row>
    <row r="55" spans="1:17" ht="15.75" x14ac:dyDescent="0.25">
      <c r="A55" s="7"/>
      <c r="B55" s="42" t="s">
        <v>371</v>
      </c>
      <c r="C55" s="42"/>
      <c r="D55" s="42"/>
      <c r="E55" s="42"/>
      <c r="F55" s="42"/>
      <c r="G55" s="42"/>
      <c r="H55" s="7"/>
      <c r="I55" s="42"/>
      <c r="J55" s="42"/>
      <c r="K55" s="42"/>
      <c r="L55" s="42"/>
      <c r="M55" s="42"/>
      <c r="N55" s="42"/>
      <c r="O55" s="42"/>
      <c r="P55" s="42"/>
      <c r="Q55" s="42"/>
    </row>
    <row r="56" spans="1:17" ht="15.75" x14ac:dyDescent="0.25">
      <c r="A56" s="7"/>
      <c r="B56" s="42"/>
      <c r="C56" s="42"/>
      <c r="D56" s="42"/>
      <c r="E56" s="42"/>
      <c r="F56" s="42"/>
      <c r="G56" s="42"/>
      <c r="H56" s="7"/>
      <c r="I56" s="42"/>
      <c r="J56" s="42"/>
      <c r="K56" s="42"/>
      <c r="L56" s="42"/>
      <c r="M56" s="42"/>
      <c r="N56" s="42"/>
      <c r="O56" s="42"/>
      <c r="P56" s="42"/>
      <c r="Q56" s="42"/>
    </row>
    <row r="57" spans="1:17" x14ac:dyDescent="0.25">
      <c r="A57" s="121" t="s">
        <v>362</v>
      </c>
      <c r="B57" s="121"/>
      <c r="C57" s="121"/>
      <c r="D57" s="121"/>
      <c r="E57" s="121"/>
      <c r="F57" s="121"/>
      <c r="G57" s="121"/>
      <c r="H57" s="113" t="s">
        <v>362</v>
      </c>
      <c r="I57" s="113"/>
      <c r="J57" s="113"/>
      <c r="K57" s="113"/>
      <c r="L57" s="113"/>
      <c r="M57" s="113"/>
      <c r="N57" s="113"/>
      <c r="O57" s="113"/>
      <c r="P57" s="113"/>
      <c r="Q57" s="113"/>
    </row>
    <row r="58" spans="1:17" x14ac:dyDescent="0.25">
      <c r="A58" s="114" t="s">
        <v>362</v>
      </c>
      <c r="B58" s="114"/>
      <c r="C58" s="114"/>
      <c r="D58" s="114"/>
      <c r="E58" s="114"/>
      <c r="F58" s="114"/>
      <c r="G58" s="114"/>
      <c r="H58" s="114" t="s">
        <v>362</v>
      </c>
      <c r="I58" s="114"/>
      <c r="J58" s="114"/>
      <c r="K58" s="114"/>
      <c r="L58" s="114"/>
      <c r="M58" s="114"/>
      <c r="N58" s="114"/>
      <c r="O58" s="114"/>
      <c r="P58" s="114"/>
      <c r="Q58" s="114"/>
    </row>
    <row r="59" spans="1:17" x14ac:dyDescent="0.25">
      <c r="A59" s="2"/>
      <c r="B59" s="43"/>
      <c r="C59" s="44"/>
      <c r="D59" s="44"/>
      <c r="E59" s="44"/>
      <c r="F59" s="44"/>
      <c r="G59" s="3"/>
      <c r="H59" s="44"/>
      <c r="I59" s="44"/>
      <c r="J59" s="44"/>
      <c r="K59" s="44"/>
      <c r="L59" s="44" t="s">
        <v>362</v>
      </c>
      <c r="M59" s="44"/>
      <c r="N59" s="44"/>
      <c r="O59" s="44"/>
      <c r="P59" s="44"/>
      <c r="Q59" s="2"/>
    </row>
    <row r="60" spans="1:17" x14ac:dyDescent="0.25">
      <c r="A60" s="1"/>
      <c r="B60" s="45"/>
      <c r="C60" s="44"/>
      <c r="D60" s="44"/>
      <c r="E60" s="44"/>
      <c r="F60" s="44"/>
      <c r="G60" s="44"/>
      <c r="H60" s="111"/>
      <c r="I60" s="111"/>
      <c r="J60" s="111"/>
      <c r="K60" s="47"/>
      <c r="L60" s="47"/>
      <c r="M60" s="47"/>
      <c r="N60" s="47"/>
      <c r="O60" s="47"/>
      <c r="P60" s="47"/>
      <c r="Q60" s="48"/>
    </row>
  </sheetData>
  <mergeCells count="13">
    <mergeCell ref="J1:Q1"/>
    <mergeCell ref="A3:Q3"/>
    <mergeCell ref="C6:C7"/>
    <mergeCell ref="D6:E6"/>
    <mergeCell ref="G6:G7"/>
    <mergeCell ref="Q6:Q7"/>
    <mergeCell ref="H60:J60"/>
    <mergeCell ref="A54:G54"/>
    <mergeCell ref="H54:Q54"/>
    <mergeCell ref="A57:G57"/>
    <mergeCell ref="H57:Q57"/>
    <mergeCell ref="A58:G58"/>
    <mergeCell ref="H58:Q58"/>
  </mergeCells>
  <conditionalFormatting sqref="G9:J9 J10:J45 F9:F50 K9:P45 J46:P50 G10:I50">
    <cfRule type="cellIs" dxfId="15" priority="3" stopIfTrue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showZeros="0" zoomScale="60" zoomScaleNormal="60" workbookViewId="0">
      <selection activeCell="B26" sqref="B26"/>
    </sheetView>
  </sheetViews>
  <sheetFormatPr defaultRowHeight="15" x14ac:dyDescent="0.25"/>
  <cols>
    <col min="1" max="1" width="6.85546875" customWidth="1"/>
    <col min="2" max="2" width="34.140625" customWidth="1"/>
    <col min="3" max="3" width="6" customWidth="1"/>
    <col min="4" max="4" width="10.7109375" customWidth="1"/>
    <col min="5" max="5" width="12.28515625" customWidth="1"/>
    <col min="6" max="6" width="13.7109375" customWidth="1"/>
    <col min="7" max="7" width="15.7109375" customWidth="1"/>
    <col min="8" max="8" width="18.28515625" customWidth="1"/>
    <col min="9" max="9" width="12.5703125" customWidth="1"/>
    <col min="10" max="10" width="16.28515625" customWidth="1"/>
    <col min="11" max="11" width="14.140625" customWidth="1"/>
    <col min="12" max="12" width="18.7109375" customWidth="1"/>
    <col min="13" max="16" width="14.85546875" customWidth="1"/>
    <col min="17" max="17" width="15.28515625" customWidth="1"/>
  </cols>
  <sheetData>
    <row r="1" spans="1:17" x14ac:dyDescent="0.25">
      <c r="A1" s="2"/>
      <c r="B1" s="3"/>
      <c r="C1" s="2"/>
      <c r="D1" s="2"/>
      <c r="E1" s="2"/>
      <c r="F1" s="2"/>
      <c r="G1" s="2"/>
      <c r="H1" s="2"/>
      <c r="I1" s="2"/>
      <c r="J1" s="110" t="s">
        <v>361</v>
      </c>
      <c r="K1" s="110"/>
      <c r="L1" s="110"/>
      <c r="M1" s="110"/>
      <c r="N1" s="110"/>
      <c r="O1" s="110"/>
      <c r="P1" s="110"/>
      <c r="Q1" s="110"/>
    </row>
    <row r="2" spans="1:17" x14ac:dyDescent="0.25">
      <c r="A2" s="2"/>
      <c r="B2" s="3"/>
      <c r="C2" s="2"/>
      <c r="D2" s="2"/>
      <c r="E2" s="2"/>
      <c r="F2" s="2"/>
      <c r="G2" s="2"/>
      <c r="H2" s="2"/>
      <c r="I2" s="2"/>
      <c r="J2" s="5"/>
      <c r="K2" s="5"/>
      <c r="L2" s="5"/>
      <c r="M2" s="5"/>
      <c r="N2" s="5"/>
      <c r="O2" s="5"/>
      <c r="P2" s="5"/>
      <c r="Q2" s="5"/>
    </row>
    <row r="3" spans="1:17" ht="15.75" x14ac:dyDescent="0.25">
      <c r="A3" s="112" t="s">
        <v>367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</row>
    <row r="4" spans="1:17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6.25" x14ac:dyDescent="0.25">
      <c r="A6" s="11" t="s">
        <v>0</v>
      </c>
      <c r="B6" s="9" t="s">
        <v>1</v>
      </c>
      <c r="C6" s="122" t="s">
        <v>2</v>
      </c>
      <c r="D6" s="119" t="s">
        <v>3</v>
      </c>
      <c r="E6" s="120"/>
      <c r="F6" s="10" t="s">
        <v>4</v>
      </c>
      <c r="G6" s="115" t="s">
        <v>5</v>
      </c>
      <c r="H6" s="12" t="s">
        <v>6</v>
      </c>
      <c r="I6" s="13" t="s">
        <v>7</v>
      </c>
      <c r="J6" s="13" t="s">
        <v>8</v>
      </c>
      <c r="K6" s="13" t="s">
        <v>4</v>
      </c>
      <c r="L6" s="13" t="s">
        <v>9</v>
      </c>
      <c r="M6" s="13" t="s">
        <v>10</v>
      </c>
      <c r="N6" s="13" t="s">
        <v>11</v>
      </c>
      <c r="O6" s="13" t="s">
        <v>9</v>
      </c>
      <c r="P6" s="13" t="s">
        <v>10</v>
      </c>
      <c r="Q6" s="117" t="s">
        <v>12</v>
      </c>
    </row>
    <row r="7" spans="1:17" ht="51" x14ac:dyDescent="0.25">
      <c r="A7" s="14"/>
      <c r="B7" s="15"/>
      <c r="C7" s="123"/>
      <c r="D7" s="16" t="s">
        <v>13</v>
      </c>
      <c r="E7" s="16" t="s">
        <v>14</v>
      </c>
      <c r="F7" s="17" t="s">
        <v>15</v>
      </c>
      <c r="G7" s="116"/>
      <c r="H7" s="18" t="s">
        <v>16</v>
      </c>
      <c r="I7" s="19" t="s">
        <v>17</v>
      </c>
      <c r="J7" s="19" t="s">
        <v>18</v>
      </c>
      <c r="K7" s="19" t="s">
        <v>19</v>
      </c>
      <c r="L7" s="19" t="s">
        <v>19</v>
      </c>
      <c r="M7" s="19" t="s">
        <v>19</v>
      </c>
      <c r="N7" s="19" t="s">
        <v>20</v>
      </c>
      <c r="O7" s="19" t="s">
        <v>21</v>
      </c>
      <c r="P7" s="19" t="s">
        <v>21</v>
      </c>
      <c r="Q7" s="118"/>
    </row>
    <row r="8" spans="1:17" x14ac:dyDescent="0.2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14</v>
      </c>
      <c r="N8" s="20">
        <v>15</v>
      </c>
      <c r="O8" s="20">
        <v>16</v>
      </c>
      <c r="P8" s="20">
        <v>18</v>
      </c>
      <c r="Q8" s="20">
        <v>19</v>
      </c>
    </row>
    <row r="9" spans="1:17" ht="20.100000000000001" customHeight="1" x14ac:dyDescent="0.25">
      <c r="A9" s="50">
        <v>1</v>
      </c>
      <c r="B9" s="49" t="s">
        <v>143</v>
      </c>
      <c r="C9" s="50" t="s">
        <v>23</v>
      </c>
      <c r="D9" s="51">
        <f t="shared" ref="D9:D21" si="0">F9*0.55</f>
        <v>1155</v>
      </c>
      <c r="E9" s="51">
        <f t="shared" ref="E9:E21" si="1">F9*0.45</f>
        <v>945</v>
      </c>
      <c r="F9" s="102">
        <v>2100</v>
      </c>
      <c r="G9" s="52"/>
      <c r="H9" s="52">
        <f t="shared" ref="H9:H21" si="2">F9*G9</f>
        <v>0</v>
      </c>
      <c r="I9" s="53"/>
      <c r="J9" s="54">
        <f t="shared" ref="J9:J21" si="3">H9+(I9*H9)</f>
        <v>0</v>
      </c>
      <c r="K9" s="54">
        <f>F9*0.5</f>
        <v>1050</v>
      </c>
      <c r="L9" s="54">
        <f t="shared" ref="L9:L21" si="4">K9*G9</f>
        <v>0</v>
      </c>
      <c r="M9" s="54">
        <f>L9+(L9*I9)</f>
        <v>0</v>
      </c>
      <c r="N9" s="54">
        <f t="shared" ref="N9:N21" si="5">F9+K9</f>
        <v>3150</v>
      </c>
      <c r="O9" s="52">
        <f t="shared" ref="O9:O21" si="6">SUM(H9+L9)</f>
        <v>0</v>
      </c>
      <c r="P9" s="52">
        <f t="shared" ref="P9:P21" si="7">SUM(J9+M9)</f>
        <v>0</v>
      </c>
      <c r="Q9" s="55" t="s">
        <v>144</v>
      </c>
    </row>
    <row r="10" spans="1:17" ht="20.100000000000001" customHeight="1" x14ac:dyDescent="0.25">
      <c r="A10" s="50">
        <v>2</v>
      </c>
      <c r="B10" s="49" t="s">
        <v>145</v>
      </c>
      <c r="C10" s="50" t="s">
        <v>23</v>
      </c>
      <c r="D10" s="51">
        <f t="shared" si="0"/>
        <v>1155</v>
      </c>
      <c r="E10" s="51">
        <f t="shared" si="1"/>
        <v>945</v>
      </c>
      <c r="F10" s="102">
        <v>2100</v>
      </c>
      <c r="G10" s="52"/>
      <c r="H10" s="52">
        <f t="shared" si="2"/>
        <v>0</v>
      </c>
      <c r="I10" s="53"/>
      <c r="J10" s="54">
        <f t="shared" si="3"/>
        <v>0</v>
      </c>
      <c r="K10" s="54">
        <f t="shared" ref="K10:K21" si="8">F10*0.5</f>
        <v>1050</v>
      </c>
      <c r="L10" s="54">
        <f t="shared" si="4"/>
        <v>0</v>
      </c>
      <c r="M10" s="54">
        <f t="shared" ref="M10:M21" si="9">L10+(L10*I10)</f>
        <v>0</v>
      </c>
      <c r="N10" s="54">
        <f t="shared" si="5"/>
        <v>3150</v>
      </c>
      <c r="O10" s="52">
        <f t="shared" si="6"/>
        <v>0</v>
      </c>
      <c r="P10" s="52">
        <f t="shared" si="7"/>
        <v>0</v>
      </c>
      <c r="Q10" s="55" t="s">
        <v>144</v>
      </c>
    </row>
    <row r="11" spans="1:17" ht="20.100000000000001" customHeight="1" x14ac:dyDescent="0.25">
      <c r="A11" s="50">
        <v>3</v>
      </c>
      <c r="B11" s="49" t="s">
        <v>146</v>
      </c>
      <c r="C11" s="50" t="s">
        <v>23</v>
      </c>
      <c r="D11" s="51">
        <f t="shared" si="0"/>
        <v>825.00000000000011</v>
      </c>
      <c r="E11" s="51">
        <f t="shared" si="1"/>
        <v>675</v>
      </c>
      <c r="F11" s="102">
        <v>1500</v>
      </c>
      <c r="G11" s="52"/>
      <c r="H11" s="52">
        <f t="shared" si="2"/>
        <v>0</v>
      </c>
      <c r="I11" s="53"/>
      <c r="J11" s="54">
        <f t="shared" si="3"/>
        <v>0</v>
      </c>
      <c r="K11" s="54">
        <f t="shared" si="8"/>
        <v>750</v>
      </c>
      <c r="L11" s="54">
        <f t="shared" si="4"/>
        <v>0</v>
      </c>
      <c r="M11" s="54">
        <f t="shared" si="9"/>
        <v>0</v>
      </c>
      <c r="N11" s="54">
        <f t="shared" si="5"/>
        <v>2250</v>
      </c>
      <c r="O11" s="52">
        <f t="shared" si="6"/>
        <v>0</v>
      </c>
      <c r="P11" s="52">
        <f t="shared" si="7"/>
        <v>0</v>
      </c>
      <c r="Q11" s="55" t="s">
        <v>144</v>
      </c>
    </row>
    <row r="12" spans="1:17" ht="20.100000000000001" customHeight="1" x14ac:dyDescent="0.25">
      <c r="A12" s="50">
        <v>4</v>
      </c>
      <c r="B12" s="49" t="s">
        <v>147</v>
      </c>
      <c r="C12" s="50" t="s">
        <v>23</v>
      </c>
      <c r="D12" s="51">
        <f t="shared" si="0"/>
        <v>27.500000000000004</v>
      </c>
      <c r="E12" s="51">
        <f t="shared" si="1"/>
        <v>22.5</v>
      </c>
      <c r="F12" s="102">
        <v>50</v>
      </c>
      <c r="G12" s="52"/>
      <c r="H12" s="52">
        <f>F12*G12</f>
        <v>0</v>
      </c>
      <c r="I12" s="53"/>
      <c r="J12" s="54">
        <f>H12+(I12*H12)</f>
        <v>0</v>
      </c>
      <c r="K12" s="54">
        <f t="shared" si="8"/>
        <v>25</v>
      </c>
      <c r="L12" s="54">
        <f>K12*G12</f>
        <v>0</v>
      </c>
      <c r="M12" s="54">
        <f>L12+(L12*I12)</f>
        <v>0</v>
      </c>
      <c r="N12" s="54">
        <f t="shared" si="5"/>
        <v>75</v>
      </c>
      <c r="O12" s="52">
        <f t="shared" si="6"/>
        <v>0</v>
      </c>
      <c r="P12" s="52">
        <f t="shared" si="7"/>
        <v>0</v>
      </c>
      <c r="Q12" s="55" t="s">
        <v>144</v>
      </c>
    </row>
    <row r="13" spans="1:17" ht="20.100000000000001" customHeight="1" x14ac:dyDescent="0.25">
      <c r="A13" s="50">
        <v>5</v>
      </c>
      <c r="B13" s="49" t="s">
        <v>148</v>
      </c>
      <c r="C13" s="50" t="s">
        <v>23</v>
      </c>
      <c r="D13" s="51">
        <f t="shared" si="0"/>
        <v>82.5</v>
      </c>
      <c r="E13" s="51">
        <f t="shared" si="1"/>
        <v>67.5</v>
      </c>
      <c r="F13" s="102">
        <v>150</v>
      </c>
      <c r="G13" s="52"/>
      <c r="H13" s="52">
        <f t="shared" si="2"/>
        <v>0</v>
      </c>
      <c r="I13" s="53"/>
      <c r="J13" s="54">
        <f t="shared" si="3"/>
        <v>0</v>
      </c>
      <c r="K13" s="54">
        <f t="shared" si="8"/>
        <v>75</v>
      </c>
      <c r="L13" s="54">
        <f t="shared" si="4"/>
        <v>0</v>
      </c>
      <c r="M13" s="54">
        <f t="shared" si="9"/>
        <v>0</v>
      </c>
      <c r="N13" s="54">
        <f t="shared" si="5"/>
        <v>225</v>
      </c>
      <c r="O13" s="52">
        <f t="shared" si="6"/>
        <v>0</v>
      </c>
      <c r="P13" s="52">
        <f t="shared" si="7"/>
        <v>0</v>
      </c>
      <c r="Q13" s="55" t="s">
        <v>149</v>
      </c>
    </row>
    <row r="14" spans="1:17" ht="20.100000000000001" customHeight="1" x14ac:dyDescent="0.25">
      <c r="A14" s="50">
        <v>6</v>
      </c>
      <c r="B14" s="49" t="s">
        <v>150</v>
      </c>
      <c r="C14" s="50" t="s">
        <v>23</v>
      </c>
      <c r="D14" s="51">
        <f t="shared" si="0"/>
        <v>82.225000000000009</v>
      </c>
      <c r="E14" s="51">
        <f t="shared" si="1"/>
        <v>67.275000000000006</v>
      </c>
      <c r="F14" s="102">
        <v>149.5</v>
      </c>
      <c r="G14" s="52"/>
      <c r="H14" s="52">
        <f t="shared" si="2"/>
        <v>0</v>
      </c>
      <c r="I14" s="53"/>
      <c r="J14" s="54">
        <f t="shared" si="3"/>
        <v>0</v>
      </c>
      <c r="K14" s="54">
        <f t="shared" si="8"/>
        <v>74.75</v>
      </c>
      <c r="L14" s="54">
        <f t="shared" si="4"/>
        <v>0</v>
      </c>
      <c r="M14" s="54">
        <f t="shared" si="9"/>
        <v>0</v>
      </c>
      <c r="N14" s="54">
        <f t="shared" si="5"/>
        <v>224.25</v>
      </c>
      <c r="O14" s="52">
        <f t="shared" si="6"/>
        <v>0</v>
      </c>
      <c r="P14" s="52">
        <f t="shared" si="7"/>
        <v>0</v>
      </c>
      <c r="Q14" s="55" t="s">
        <v>102</v>
      </c>
    </row>
    <row r="15" spans="1:17" ht="20.100000000000001" customHeight="1" x14ac:dyDescent="0.25">
      <c r="A15" s="50">
        <v>7</v>
      </c>
      <c r="B15" s="49" t="s">
        <v>151</v>
      </c>
      <c r="C15" s="50" t="s">
        <v>23</v>
      </c>
      <c r="D15" s="51">
        <f>F15*0.55</f>
        <v>55.000000000000007</v>
      </c>
      <c r="E15" s="51">
        <f>F15*0.45</f>
        <v>45</v>
      </c>
      <c r="F15" s="102">
        <v>100</v>
      </c>
      <c r="G15" s="52"/>
      <c r="H15" s="52">
        <f>F15*G15</f>
        <v>0</v>
      </c>
      <c r="I15" s="53"/>
      <c r="J15" s="54">
        <f>H15+(I15*H15)</f>
        <v>0</v>
      </c>
      <c r="K15" s="54">
        <f t="shared" si="8"/>
        <v>50</v>
      </c>
      <c r="L15" s="54">
        <f>K15*G15</f>
        <v>0</v>
      </c>
      <c r="M15" s="54">
        <f>L15+(L15*I15)</f>
        <v>0</v>
      </c>
      <c r="N15" s="54">
        <f t="shared" si="5"/>
        <v>150</v>
      </c>
      <c r="O15" s="52">
        <f t="shared" si="6"/>
        <v>0</v>
      </c>
      <c r="P15" s="52">
        <f t="shared" si="7"/>
        <v>0</v>
      </c>
      <c r="Q15" s="55" t="s">
        <v>152</v>
      </c>
    </row>
    <row r="16" spans="1:17" ht="20.100000000000001" customHeight="1" x14ac:dyDescent="0.25">
      <c r="A16" s="50">
        <v>8</v>
      </c>
      <c r="B16" s="49" t="s">
        <v>153</v>
      </c>
      <c r="C16" s="50" t="s">
        <v>23</v>
      </c>
      <c r="D16" s="51">
        <f>F16*0.55</f>
        <v>55.000000000000007</v>
      </c>
      <c r="E16" s="51">
        <f>F16*0.45</f>
        <v>45</v>
      </c>
      <c r="F16" s="102">
        <v>100</v>
      </c>
      <c r="G16" s="52"/>
      <c r="H16" s="52">
        <f>F16*G16</f>
        <v>0</v>
      </c>
      <c r="I16" s="53"/>
      <c r="J16" s="54">
        <f>H16+(I16*H16)</f>
        <v>0</v>
      </c>
      <c r="K16" s="54">
        <f t="shared" si="8"/>
        <v>50</v>
      </c>
      <c r="L16" s="54">
        <f>K16*G16</f>
        <v>0</v>
      </c>
      <c r="M16" s="54">
        <f>L16+(L16*I16)</f>
        <v>0</v>
      </c>
      <c r="N16" s="54">
        <f t="shared" si="5"/>
        <v>150</v>
      </c>
      <c r="O16" s="52">
        <f t="shared" si="6"/>
        <v>0</v>
      </c>
      <c r="P16" s="52">
        <f t="shared" si="7"/>
        <v>0</v>
      </c>
      <c r="Q16" s="55" t="s">
        <v>152</v>
      </c>
    </row>
    <row r="17" spans="1:17" ht="20.100000000000001" customHeight="1" x14ac:dyDescent="0.25">
      <c r="A17" s="50">
        <v>9</v>
      </c>
      <c r="B17" s="49" t="s">
        <v>154</v>
      </c>
      <c r="C17" s="50" t="s">
        <v>23</v>
      </c>
      <c r="D17" s="51">
        <f>F17*0.55</f>
        <v>115.50000000000001</v>
      </c>
      <c r="E17" s="51">
        <f>F17*0.45</f>
        <v>94.5</v>
      </c>
      <c r="F17" s="102">
        <v>210</v>
      </c>
      <c r="G17" s="52"/>
      <c r="H17" s="52">
        <f>F17*G17</f>
        <v>0</v>
      </c>
      <c r="I17" s="53"/>
      <c r="J17" s="54">
        <f>H17+(I17*H17)</f>
        <v>0</v>
      </c>
      <c r="K17" s="54">
        <f t="shared" si="8"/>
        <v>105</v>
      </c>
      <c r="L17" s="54">
        <f>K17*G17</f>
        <v>0</v>
      </c>
      <c r="M17" s="54">
        <f>L17+(L17*I17)</f>
        <v>0</v>
      </c>
      <c r="N17" s="54">
        <f t="shared" si="5"/>
        <v>315</v>
      </c>
      <c r="O17" s="52">
        <f t="shared" si="6"/>
        <v>0</v>
      </c>
      <c r="P17" s="52">
        <f t="shared" si="7"/>
        <v>0</v>
      </c>
      <c r="Q17" s="55" t="s">
        <v>152</v>
      </c>
    </row>
    <row r="18" spans="1:17" ht="20.100000000000001" customHeight="1" x14ac:dyDescent="0.25">
      <c r="A18" s="50">
        <v>10</v>
      </c>
      <c r="B18" s="49" t="s">
        <v>155</v>
      </c>
      <c r="C18" s="50" t="s">
        <v>23</v>
      </c>
      <c r="D18" s="51">
        <f t="shared" si="0"/>
        <v>56.650000000000006</v>
      </c>
      <c r="E18" s="51">
        <f t="shared" si="1"/>
        <v>46.35</v>
      </c>
      <c r="F18" s="102">
        <v>103</v>
      </c>
      <c r="G18" s="52"/>
      <c r="H18" s="52">
        <f t="shared" si="2"/>
        <v>0</v>
      </c>
      <c r="I18" s="53"/>
      <c r="J18" s="54">
        <f t="shared" si="3"/>
        <v>0</v>
      </c>
      <c r="K18" s="54">
        <f t="shared" si="8"/>
        <v>51.5</v>
      </c>
      <c r="L18" s="54">
        <f t="shared" si="4"/>
        <v>0</v>
      </c>
      <c r="M18" s="54">
        <f t="shared" si="9"/>
        <v>0</v>
      </c>
      <c r="N18" s="54">
        <f t="shared" si="5"/>
        <v>154.5</v>
      </c>
      <c r="O18" s="52">
        <f t="shared" si="6"/>
        <v>0</v>
      </c>
      <c r="P18" s="52">
        <f t="shared" si="7"/>
        <v>0</v>
      </c>
      <c r="Q18" s="55" t="s">
        <v>152</v>
      </c>
    </row>
    <row r="19" spans="1:17" ht="20.100000000000001" customHeight="1" x14ac:dyDescent="0.25">
      <c r="A19" s="50">
        <v>11</v>
      </c>
      <c r="B19" s="49" t="s">
        <v>156</v>
      </c>
      <c r="C19" s="50" t="s">
        <v>23</v>
      </c>
      <c r="D19" s="51">
        <f t="shared" si="0"/>
        <v>170.5</v>
      </c>
      <c r="E19" s="51">
        <f t="shared" si="1"/>
        <v>139.5</v>
      </c>
      <c r="F19" s="102">
        <v>310</v>
      </c>
      <c r="G19" s="52"/>
      <c r="H19" s="52">
        <f t="shared" si="2"/>
        <v>0</v>
      </c>
      <c r="I19" s="53"/>
      <c r="J19" s="54">
        <f t="shared" si="3"/>
        <v>0</v>
      </c>
      <c r="K19" s="54">
        <f t="shared" si="8"/>
        <v>155</v>
      </c>
      <c r="L19" s="54">
        <f t="shared" si="4"/>
        <v>0</v>
      </c>
      <c r="M19" s="54">
        <f t="shared" si="9"/>
        <v>0</v>
      </c>
      <c r="N19" s="54">
        <f t="shared" si="5"/>
        <v>465</v>
      </c>
      <c r="O19" s="52">
        <f t="shared" si="6"/>
        <v>0</v>
      </c>
      <c r="P19" s="52">
        <f t="shared" si="7"/>
        <v>0</v>
      </c>
      <c r="Q19" s="55" t="s">
        <v>152</v>
      </c>
    </row>
    <row r="20" spans="1:17" ht="20.100000000000001" customHeight="1" x14ac:dyDescent="0.25">
      <c r="A20" s="50">
        <v>12</v>
      </c>
      <c r="B20" s="49" t="s">
        <v>157</v>
      </c>
      <c r="C20" s="50" t="s">
        <v>23</v>
      </c>
      <c r="D20" s="51">
        <f t="shared" si="0"/>
        <v>170.5</v>
      </c>
      <c r="E20" s="51">
        <f t="shared" si="1"/>
        <v>139.5</v>
      </c>
      <c r="F20" s="102">
        <v>310</v>
      </c>
      <c r="G20" s="52"/>
      <c r="H20" s="52">
        <f t="shared" si="2"/>
        <v>0</v>
      </c>
      <c r="I20" s="53"/>
      <c r="J20" s="54">
        <f t="shared" si="3"/>
        <v>0</v>
      </c>
      <c r="K20" s="54">
        <f t="shared" si="8"/>
        <v>155</v>
      </c>
      <c r="L20" s="54">
        <f t="shared" si="4"/>
        <v>0</v>
      </c>
      <c r="M20" s="54">
        <f t="shared" si="9"/>
        <v>0</v>
      </c>
      <c r="N20" s="54">
        <f t="shared" si="5"/>
        <v>465</v>
      </c>
      <c r="O20" s="52">
        <f t="shared" si="6"/>
        <v>0</v>
      </c>
      <c r="P20" s="52">
        <f t="shared" si="7"/>
        <v>0</v>
      </c>
      <c r="Q20" s="55" t="s">
        <v>152</v>
      </c>
    </row>
    <row r="21" spans="1:17" ht="20.100000000000001" customHeight="1" x14ac:dyDescent="0.25">
      <c r="A21" s="50">
        <v>13</v>
      </c>
      <c r="B21" s="49" t="s">
        <v>158</v>
      </c>
      <c r="C21" s="50" t="s">
        <v>23</v>
      </c>
      <c r="D21" s="51">
        <f t="shared" si="0"/>
        <v>55.000000000000007</v>
      </c>
      <c r="E21" s="51">
        <f t="shared" si="1"/>
        <v>45</v>
      </c>
      <c r="F21" s="102">
        <v>100</v>
      </c>
      <c r="G21" s="52"/>
      <c r="H21" s="52">
        <f t="shared" si="2"/>
        <v>0</v>
      </c>
      <c r="I21" s="53"/>
      <c r="J21" s="54">
        <f t="shared" si="3"/>
        <v>0</v>
      </c>
      <c r="K21" s="54">
        <f t="shared" si="8"/>
        <v>50</v>
      </c>
      <c r="L21" s="54">
        <f t="shared" si="4"/>
        <v>0</v>
      </c>
      <c r="M21" s="54">
        <f t="shared" si="9"/>
        <v>0</v>
      </c>
      <c r="N21" s="54">
        <f t="shared" si="5"/>
        <v>150</v>
      </c>
      <c r="O21" s="52">
        <f t="shared" si="6"/>
        <v>0</v>
      </c>
      <c r="P21" s="52">
        <f t="shared" si="7"/>
        <v>0</v>
      </c>
      <c r="Q21" s="55" t="s">
        <v>152</v>
      </c>
    </row>
    <row r="22" spans="1:17" ht="18" x14ac:dyDescent="0.25">
      <c r="A22" s="26"/>
      <c r="B22" s="27" t="s">
        <v>49</v>
      </c>
      <c r="C22" s="28"/>
      <c r="D22" s="28"/>
      <c r="E22" s="28"/>
      <c r="F22" s="29"/>
      <c r="G22" s="30"/>
      <c r="H22" s="30">
        <f>SUM(H9:H21)</f>
        <v>0</v>
      </c>
      <c r="I22" s="30"/>
      <c r="J22" s="30">
        <f>SUM(J9:J21)</f>
        <v>0</v>
      </c>
      <c r="K22" s="30"/>
      <c r="L22" s="30">
        <f>SUM(L9:L21)</f>
        <v>0</v>
      </c>
      <c r="M22" s="30">
        <f>SUM(M9:M21)</f>
        <v>0</v>
      </c>
      <c r="N22" s="30"/>
      <c r="O22" s="30">
        <f t="shared" ref="O22:P22" si="10">SUM(O9:O21)</f>
        <v>0</v>
      </c>
      <c r="P22" s="30">
        <f t="shared" si="10"/>
        <v>0</v>
      </c>
      <c r="Q22" s="31"/>
    </row>
    <row r="23" spans="1:17" x14ac:dyDescent="0.25">
      <c r="A23" s="32"/>
      <c r="B23" s="33"/>
      <c r="C23" s="34"/>
      <c r="D23" s="34"/>
      <c r="E23" s="34"/>
      <c r="F23" s="35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4"/>
    </row>
    <row r="24" spans="1:17" x14ac:dyDescent="0.25">
      <c r="A24" s="37"/>
      <c r="B24" s="38"/>
      <c r="C24" s="39"/>
      <c r="D24" s="39"/>
      <c r="E24" s="39"/>
      <c r="F24" s="40"/>
      <c r="G24" s="36"/>
      <c r="H24" s="36"/>
      <c r="I24" s="41"/>
      <c r="J24" s="36"/>
      <c r="K24" s="36"/>
      <c r="L24" s="36"/>
      <c r="M24" s="36"/>
      <c r="N24" s="36"/>
      <c r="O24" s="36"/>
      <c r="P24" s="36"/>
      <c r="Q24" s="39"/>
    </row>
    <row r="25" spans="1:17" ht="15.75" x14ac:dyDescent="0.25">
      <c r="A25" s="112" t="s">
        <v>362</v>
      </c>
      <c r="B25" s="112"/>
      <c r="C25" s="112"/>
      <c r="D25" s="112"/>
      <c r="E25" s="112"/>
      <c r="F25" s="112"/>
      <c r="G25" s="112"/>
      <c r="H25" s="112" t="s">
        <v>362</v>
      </c>
      <c r="I25" s="112"/>
      <c r="J25" s="112"/>
      <c r="K25" s="112"/>
      <c r="L25" s="112"/>
      <c r="M25" s="112"/>
      <c r="N25" s="112"/>
      <c r="O25" s="112"/>
      <c r="P25" s="112"/>
      <c r="Q25" s="112"/>
    </row>
    <row r="26" spans="1:17" ht="15.75" x14ac:dyDescent="0.25">
      <c r="A26" s="7"/>
      <c r="B26" s="42" t="s">
        <v>371</v>
      </c>
      <c r="C26" s="42"/>
      <c r="D26" s="42"/>
      <c r="E26" s="42"/>
      <c r="F26" s="42"/>
      <c r="G26" s="42"/>
      <c r="H26" s="7"/>
      <c r="I26" s="42"/>
      <c r="J26" s="42"/>
      <c r="K26" s="42"/>
      <c r="L26" s="42"/>
      <c r="M26" s="42"/>
      <c r="N26" s="42"/>
      <c r="O26" s="42"/>
      <c r="P26" s="42"/>
      <c r="Q26" s="42"/>
    </row>
    <row r="27" spans="1:17" ht="15.75" x14ac:dyDescent="0.25">
      <c r="A27" s="7"/>
      <c r="B27" s="42"/>
      <c r="C27" s="42"/>
      <c r="D27" s="42"/>
      <c r="E27" s="42"/>
      <c r="F27" s="42"/>
      <c r="G27" s="42"/>
      <c r="H27" s="7"/>
      <c r="I27" s="42"/>
      <c r="J27" s="42"/>
      <c r="K27" s="42"/>
      <c r="L27" s="42"/>
      <c r="M27" s="42"/>
      <c r="N27" s="42"/>
      <c r="O27" s="42"/>
      <c r="P27" s="42"/>
      <c r="Q27" s="42"/>
    </row>
    <row r="28" spans="1:17" x14ac:dyDescent="0.25">
      <c r="A28" s="121" t="s">
        <v>362</v>
      </c>
      <c r="B28" s="121"/>
      <c r="C28" s="121"/>
      <c r="D28" s="121"/>
      <c r="E28" s="121"/>
      <c r="F28" s="121"/>
      <c r="G28" s="121"/>
      <c r="H28" s="113" t="s">
        <v>362</v>
      </c>
      <c r="I28" s="113"/>
      <c r="J28" s="113"/>
      <c r="K28" s="113"/>
      <c r="L28" s="113"/>
      <c r="M28" s="113"/>
      <c r="N28" s="113"/>
      <c r="O28" s="113"/>
      <c r="P28" s="113"/>
      <c r="Q28" s="113"/>
    </row>
    <row r="29" spans="1:17" x14ac:dyDescent="0.25">
      <c r="A29" s="114" t="s">
        <v>362</v>
      </c>
      <c r="B29" s="114"/>
      <c r="C29" s="114"/>
      <c r="D29" s="114"/>
      <c r="E29" s="114"/>
      <c r="F29" s="114"/>
      <c r="G29" s="114"/>
      <c r="H29" s="114" t="s">
        <v>362</v>
      </c>
      <c r="I29" s="114"/>
      <c r="J29" s="114"/>
      <c r="K29" s="114"/>
      <c r="L29" s="114"/>
      <c r="M29" s="114"/>
      <c r="N29" s="114"/>
      <c r="O29" s="114"/>
      <c r="P29" s="114"/>
      <c r="Q29" s="114"/>
    </row>
    <row r="30" spans="1:17" x14ac:dyDescent="0.25">
      <c r="A30" s="2"/>
      <c r="B30" s="43"/>
      <c r="C30" s="44"/>
      <c r="D30" s="44"/>
      <c r="E30" s="44"/>
      <c r="F30" s="44"/>
      <c r="G30" s="3"/>
      <c r="H30" s="44"/>
      <c r="I30" s="44"/>
      <c r="J30" s="44"/>
      <c r="K30" s="44"/>
      <c r="L30" s="44"/>
      <c r="M30" s="44"/>
      <c r="N30" s="44"/>
      <c r="O30" s="44"/>
      <c r="P30" s="44"/>
      <c r="Q30" s="2"/>
    </row>
    <row r="31" spans="1:17" x14ac:dyDescent="0.25">
      <c r="A31" s="1"/>
      <c r="B31" s="45"/>
      <c r="C31" s="44"/>
      <c r="D31" s="44"/>
      <c r="E31" s="44"/>
      <c r="F31" s="44"/>
      <c r="G31" s="44"/>
      <c r="H31" s="111"/>
      <c r="I31" s="111"/>
      <c r="J31" s="111"/>
      <c r="K31" s="47"/>
      <c r="L31" s="47"/>
      <c r="M31" s="47"/>
      <c r="N31" s="47"/>
      <c r="O31" s="47"/>
      <c r="P31" s="47"/>
      <c r="Q31" s="48"/>
    </row>
  </sheetData>
  <mergeCells count="13">
    <mergeCell ref="J1:Q1"/>
    <mergeCell ref="A3:Q3"/>
    <mergeCell ref="C6:C7"/>
    <mergeCell ref="D6:E6"/>
    <mergeCell ref="G6:G7"/>
    <mergeCell ref="Q6:Q7"/>
    <mergeCell ref="H31:J31"/>
    <mergeCell ref="A25:G25"/>
    <mergeCell ref="H25:Q25"/>
    <mergeCell ref="A28:G28"/>
    <mergeCell ref="H28:Q28"/>
    <mergeCell ref="A29:G29"/>
    <mergeCell ref="H29:Q29"/>
  </mergeCells>
  <conditionalFormatting sqref="K9:P21">
    <cfRule type="cellIs" dxfId="14" priority="5" stopIfTrue="1" operator="equal">
      <formula>0</formula>
    </cfRule>
  </conditionalFormatting>
  <conditionalFormatting sqref="H9:H21 J9:J21">
    <cfRule type="cellIs" dxfId="13" priority="4" stopIfTrue="1" operator="equal">
      <formula>0</formula>
    </cfRule>
  </conditionalFormatting>
  <conditionalFormatting sqref="G9:G21 I9:I21">
    <cfRule type="cellIs" dxfId="12" priority="3" stopIfTrue="1" operator="equal">
      <formula>0</formula>
    </cfRule>
  </conditionalFormatting>
  <conditionalFormatting sqref="F9:F21">
    <cfRule type="cellIs" dxfId="11" priority="1" stopIfTrue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="70" zoomScaleNormal="70" workbookViewId="0">
      <selection activeCell="B22" sqref="B22"/>
    </sheetView>
  </sheetViews>
  <sheetFormatPr defaultRowHeight="15" x14ac:dyDescent="0.25"/>
  <cols>
    <col min="1" max="1" width="34.140625" customWidth="1"/>
    <col min="2" max="2" width="6" customWidth="1"/>
    <col min="3" max="3" width="10.7109375" customWidth="1"/>
    <col min="4" max="4" width="12.28515625" customWidth="1"/>
    <col min="5" max="5" width="13.7109375" customWidth="1"/>
    <col min="6" max="6" width="13.5703125" customWidth="1"/>
    <col min="7" max="7" width="18.28515625" customWidth="1"/>
    <col min="8" max="8" width="12.5703125" customWidth="1"/>
    <col min="9" max="9" width="16.28515625" customWidth="1"/>
    <col min="10" max="10" width="14.140625" customWidth="1"/>
    <col min="11" max="11" width="18.7109375" customWidth="1"/>
    <col min="12" max="12" width="11.85546875" hidden="1" customWidth="1"/>
    <col min="13" max="16" width="14.85546875" customWidth="1"/>
    <col min="17" max="17" width="15.28515625" customWidth="1"/>
  </cols>
  <sheetData>
    <row r="1" spans="1:18" x14ac:dyDescent="0.25">
      <c r="A1" s="2"/>
      <c r="B1" s="3"/>
      <c r="C1" s="2"/>
      <c r="D1" s="2"/>
      <c r="E1" s="2"/>
      <c r="F1" s="2"/>
      <c r="G1" s="2"/>
      <c r="H1" s="2"/>
      <c r="I1" s="2"/>
      <c r="J1" s="110" t="s">
        <v>361</v>
      </c>
      <c r="K1" s="110"/>
      <c r="L1" s="110"/>
      <c r="M1" s="110"/>
      <c r="N1" s="110"/>
      <c r="O1" s="110"/>
      <c r="P1" s="110"/>
    </row>
    <row r="2" spans="1:18" x14ac:dyDescent="0.25">
      <c r="A2" s="2"/>
      <c r="B2" s="3"/>
      <c r="C2" s="2"/>
      <c r="D2" s="2"/>
      <c r="E2" s="2"/>
      <c r="F2" s="2"/>
      <c r="G2" s="2"/>
      <c r="H2" s="2"/>
      <c r="I2" s="2"/>
      <c r="J2" s="5"/>
      <c r="K2" s="5"/>
      <c r="L2" s="5"/>
      <c r="M2" s="5"/>
      <c r="N2" s="5"/>
      <c r="O2" s="5"/>
      <c r="P2" s="5"/>
    </row>
    <row r="3" spans="1:18" ht="15.75" x14ac:dyDescent="0.25">
      <c r="A3" s="112" t="s">
        <v>366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8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8" ht="26.25" customHeight="1" x14ac:dyDescent="0.25">
      <c r="A6" s="82" t="s">
        <v>1</v>
      </c>
      <c r="B6" s="126" t="s">
        <v>2</v>
      </c>
      <c r="C6" s="128" t="s">
        <v>3</v>
      </c>
      <c r="D6" s="129"/>
      <c r="E6" s="83" t="s">
        <v>4</v>
      </c>
      <c r="F6" s="130" t="s">
        <v>5</v>
      </c>
      <c r="G6" s="84" t="s">
        <v>6</v>
      </c>
      <c r="H6" s="85" t="s">
        <v>7</v>
      </c>
      <c r="I6" s="85" t="s">
        <v>8</v>
      </c>
      <c r="J6" s="85" t="s">
        <v>4</v>
      </c>
      <c r="K6" s="85" t="s">
        <v>9</v>
      </c>
      <c r="L6" s="85" t="s">
        <v>360</v>
      </c>
      <c r="M6" s="85" t="s">
        <v>10</v>
      </c>
      <c r="N6" s="85" t="s">
        <v>11</v>
      </c>
      <c r="O6" s="85" t="s">
        <v>9</v>
      </c>
      <c r="P6" s="85" t="s">
        <v>10</v>
      </c>
      <c r="Q6" s="124" t="s">
        <v>12</v>
      </c>
    </row>
    <row r="7" spans="1:18" ht="51" customHeight="1" x14ac:dyDescent="0.25">
      <c r="A7" s="86"/>
      <c r="B7" s="127"/>
      <c r="C7" s="87" t="s">
        <v>13</v>
      </c>
      <c r="D7" s="87" t="s">
        <v>14</v>
      </c>
      <c r="E7" s="88" t="s">
        <v>15</v>
      </c>
      <c r="F7" s="131"/>
      <c r="G7" s="89" t="s">
        <v>16</v>
      </c>
      <c r="H7" s="90" t="s">
        <v>17</v>
      </c>
      <c r="I7" s="90" t="s">
        <v>18</v>
      </c>
      <c r="J7" s="90" t="s">
        <v>19</v>
      </c>
      <c r="K7" s="90" t="s">
        <v>19</v>
      </c>
      <c r="L7" s="90" t="s">
        <v>17</v>
      </c>
      <c r="M7" s="90" t="s">
        <v>19</v>
      </c>
      <c r="N7" s="90" t="s">
        <v>20</v>
      </c>
      <c r="O7" s="90" t="s">
        <v>21</v>
      </c>
      <c r="P7" s="90" t="s">
        <v>21</v>
      </c>
      <c r="Q7" s="125"/>
    </row>
    <row r="8" spans="1:18" x14ac:dyDescent="0.25">
      <c r="A8" s="91">
        <v>2</v>
      </c>
      <c r="B8" s="91">
        <v>3</v>
      </c>
      <c r="C8" s="91">
        <v>4</v>
      </c>
      <c r="D8" s="91">
        <v>5</v>
      </c>
      <c r="E8" s="91">
        <v>6</v>
      </c>
      <c r="F8" s="91">
        <v>7</v>
      </c>
      <c r="G8" s="91">
        <v>8</v>
      </c>
      <c r="H8" s="91">
        <v>9</v>
      </c>
      <c r="I8" s="91">
        <v>10</v>
      </c>
      <c r="J8" s="91">
        <v>11</v>
      </c>
      <c r="K8" s="91">
        <v>12</v>
      </c>
      <c r="L8" s="91">
        <v>13</v>
      </c>
      <c r="M8" s="91">
        <v>14</v>
      </c>
      <c r="N8" s="91">
        <v>15</v>
      </c>
      <c r="O8" s="91">
        <v>16</v>
      </c>
      <c r="P8" s="91">
        <v>17</v>
      </c>
      <c r="Q8" s="91">
        <v>18</v>
      </c>
    </row>
    <row r="9" spans="1:18" ht="18.75" customHeight="1" x14ac:dyDescent="0.25">
      <c r="A9" s="49" t="s">
        <v>169</v>
      </c>
      <c r="B9" s="50" t="s">
        <v>170</v>
      </c>
      <c r="C9" s="57">
        <f>E9*0.55</f>
        <v>24842.95</v>
      </c>
      <c r="D9" s="57">
        <f>E9*0.45</f>
        <v>20326.05</v>
      </c>
      <c r="E9" s="103">
        <v>45169</v>
      </c>
      <c r="F9" s="52"/>
      <c r="G9" s="52">
        <f>E9*F9</f>
        <v>0</v>
      </c>
      <c r="H9" s="53"/>
      <c r="I9" s="54">
        <f>G9+(H9*G9)</f>
        <v>0</v>
      </c>
      <c r="J9" s="54">
        <f>E9*0.5</f>
        <v>22584.5</v>
      </c>
      <c r="K9" s="54">
        <f>J9*F9</f>
        <v>0</v>
      </c>
      <c r="L9" s="53"/>
      <c r="M9" s="54">
        <f>K9+(K9*H9)</f>
        <v>0</v>
      </c>
      <c r="N9" s="54">
        <f>E9+J9</f>
        <v>67753.5</v>
      </c>
      <c r="O9" s="52">
        <f>SUM(G9+K9)</f>
        <v>0</v>
      </c>
      <c r="P9" s="52">
        <f>SUM(I9+M9)</f>
        <v>0</v>
      </c>
      <c r="Q9" s="55" t="s">
        <v>171</v>
      </c>
      <c r="R9" s="98"/>
    </row>
    <row r="10" spans="1:18" ht="18" customHeight="1" x14ac:dyDescent="0.25">
      <c r="A10" s="92" t="s">
        <v>49</v>
      </c>
      <c r="B10" s="93"/>
      <c r="C10" s="93"/>
      <c r="D10" s="93"/>
      <c r="E10" s="94"/>
      <c r="F10" s="95"/>
      <c r="G10" s="95">
        <f>G9</f>
        <v>0</v>
      </c>
      <c r="H10" s="95"/>
      <c r="I10" s="95">
        <f>I9</f>
        <v>0</v>
      </c>
      <c r="J10" s="95"/>
      <c r="K10" s="95">
        <f>K9</f>
        <v>0</v>
      </c>
      <c r="L10" s="96"/>
      <c r="M10" s="95">
        <f>M9</f>
        <v>0</v>
      </c>
      <c r="N10" s="95"/>
      <c r="O10" s="95">
        <f>O9</f>
        <v>0</v>
      </c>
      <c r="P10" s="95">
        <f>P9</f>
        <v>0</v>
      </c>
      <c r="Q10" s="97"/>
    </row>
    <row r="11" spans="1:18" x14ac:dyDescent="0.25">
      <c r="A11" s="32"/>
      <c r="B11" s="33"/>
      <c r="C11" s="34"/>
      <c r="D11" s="34"/>
      <c r="E11" s="34"/>
      <c r="F11" s="35"/>
      <c r="G11" s="36"/>
      <c r="H11" s="36"/>
      <c r="I11" s="36"/>
      <c r="J11" s="36"/>
      <c r="K11" s="36"/>
      <c r="L11" s="36"/>
      <c r="M11" s="36"/>
      <c r="N11" s="36"/>
      <c r="O11" s="36"/>
      <c r="P11" s="34"/>
    </row>
    <row r="12" spans="1:18" x14ac:dyDescent="0.25">
      <c r="A12" s="37"/>
      <c r="B12" s="38"/>
      <c r="C12" s="39"/>
      <c r="D12" s="39"/>
      <c r="E12" s="39"/>
      <c r="F12" s="40"/>
      <c r="G12" s="36"/>
      <c r="H12" s="36"/>
      <c r="I12" s="41"/>
      <c r="J12" s="36"/>
      <c r="K12" s="36"/>
      <c r="L12" s="36"/>
      <c r="M12" s="36"/>
      <c r="N12" s="36"/>
      <c r="O12" s="36"/>
      <c r="P12" s="39"/>
    </row>
    <row r="13" spans="1:18" ht="15.75" x14ac:dyDescent="0.25">
      <c r="A13" s="112" t="s">
        <v>371</v>
      </c>
      <c r="B13" s="112"/>
      <c r="C13" s="112"/>
      <c r="D13" s="112"/>
      <c r="E13" s="112"/>
      <c r="F13" s="112"/>
      <c r="G13" s="112"/>
      <c r="H13" s="112" t="s">
        <v>362</v>
      </c>
      <c r="I13" s="112"/>
      <c r="J13" s="112"/>
      <c r="K13" s="112"/>
      <c r="L13" s="112"/>
      <c r="M13" s="112"/>
      <c r="N13" s="112"/>
      <c r="O13" s="112"/>
      <c r="P13" s="112"/>
    </row>
    <row r="14" spans="1:18" ht="15.75" x14ac:dyDescent="0.25">
      <c r="A14" s="7"/>
      <c r="B14" s="42"/>
      <c r="C14" s="42"/>
      <c r="D14" s="42"/>
      <c r="E14" s="42"/>
      <c r="F14" s="42"/>
      <c r="G14" s="42"/>
      <c r="H14" s="7"/>
      <c r="I14" s="42"/>
      <c r="J14" s="42"/>
      <c r="K14" s="42"/>
      <c r="L14" s="42"/>
      <c r="M14" s="42"/>
      <c r="N14" s="42"/>
      <c r="O14" s="42"/>
      <c r="P14" s="42"/>
    </row>
    <row r="15" spans="1:18" ht="15.75" x14ac:dyDescent="0.25">
      <c r="A15" s="7"/>
      <c r="B15" s="42"/>
      <c r="C15" s="42"/>
      <c r="D15" s="42"/>
      <c r="E15" s="42"/>
      <c r="F15" s="42"/>
      <c r="G15" s="42"/>
      <c r="H15" s="7"/>
      <c r="I15" s="42"/>
      <c r="J15" s="42"/>
      <c r="K15" s="42"/>
      <c r="L15" s="42"/>
      <c r="M15" s="42"/>
      <c r="N15" s="42"/>
      <c r="O15" s="42"/>
      <c r="P15" s="42"/>
    </row>
    <row r="16" spans="1:18" x14ac:dyDescent="0.25">
      <c r="A16" s="121" t="s">
        <v>362</v>
      </c>
      <c r="B16" s="121"/>
      <c r="C16" s="121"/>
      <c r="D16" s="121"/>
      <c r="E16" s="121"/>
      <c r="F16" s="121"/>
      <c r="G16" s="121"/>
      <c r="H16" s="113" t="s">
        <v>362</v>
      </c>
      <c r="I16" s="113"/>
      <c r="J16" s="113"/>
      <c r="K16" s="113"/>
      <c r="L16" s="113"/>
      <c r="M16" s="113"/>
      <c r="N16" s="113"/>
      <c r="O16" s="113"/>
      <c r="P16" s="113"/>
    </row>
    <row r="17" spans="1:16" x14ac:dyDescent="0.25">
      <c r="A17" s="114" t="s">
        <v>362</v>
      </c>
      <c r="B17" s="114"/>
      <c r="C17" s="114"/>
      <c r="D17" s="114"/>
      <c r="E17" s="114"/>
      <c r="F17" s="114"/>
      <c r="G17" s="114"/>
      <c r="H17" s="114" t="s">
        <v>362</v>
      </c>
      <c r="I17" s="114"/>
      <c r="J17" s="114"/>
      <c r="K17" s="114"/>
      <c r="L17" s="114"/>
      <c r="M17" s="114"/>
      <c r="N17" s="114"/>
      <c r="O17" s="114"/>
      <c r="P17" s="114"/>
    </row>
    <row r="18" spans="1:16" x14ac:dyDescent="0.25">
      <c r="A18" s="2"/>
      <c r="B18" s="43"/>
      <c r="C18" s="44"/>
      <c r="D18" s="44"/>
      <c r="E18" s="44"/>
      <c r="F18" s="44"/>
      <c r="G18" s="3"/>
      <c r="H18" s="44"/>
      <c r="I18" s="44"/>
      <c r="J18" s="44"/>
      <c r="K18" s="44"/>
      <c r="L18" s="44"/>
      <c r="M18" s="44"/>
      <c r="N18" s="44"/>
      <c r="O18" s="44"/>
      <c r="P18" s="2"/>
    </row>
    <row r="19" spans="1:16" x14ac:dyDescent="0.25">
      <c r="A19" s="1"/>
      <c r="B19" s="45"/>
      <c r="C19" s="44"/>
      <c r="D19" s="44"/>
      <c r="E19" s="44"/>
      <c r="F19" s="44"/>
      <c r="G19" s="44"/>
      <c r="H19" s="111"/>
      <c r="I19" s="111"/>
      <c r="J19" s="111"/>
      <c r="K19" s="47"/>
      <c r="L19" s="47"/>
      <c r="M19" s="47"/>
      <c r="N19" s="47"/>
      <c r="O19" s="47"/>
      <c r="P19" s="48"/>
    </row>
  </sheetData>
  <mergeCells count="13">
    <mergeCell ref="J1:P1"/>
    <mergeCell ref="A3:P3"/>
    <mergeCell ref="B6:B7"/>
    <mergeCell ref="C6:D6"/>
    <mergeCell ref="F6:F7"/>
    <mergeCell ref="Q6:Q7"/>
    <mergeCell ref="H19:J19"/>
    <mergeCell ref="A13:G13"/>
    <mergeCell ref="H13:P13"/>
    <mergeCell ref="A16:G16"/>
    <mergeCell ref="H16:P16"/>
    <mergeCell ref="A17:G17"/>
    <mergeCell ref="H17:P17"/>
  </mergeCells>
  <conditionalFormatting sqref="E9:P10">
    <cfRule type="cellIs" dxfId="1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showZeros="0" view="pageBreakPreview" topLeftCell="A55" zoomScale="60" zoomScaleNormal="100" workbookViewId="0">
      <selection activeCell="A67" sqref="A67:H67"/>
    </sheetView>
  </sheetViews>
  <sheetFormatPr defaultRowHeight="15" x14ac:dyDescent="0.25"/>
  <cols>
    <col min="1" max="1" width="6.85546875" customWidth="1"/>
    <col min="2" max="2" width="34.140625" customWidth="1"/>
    <col min="3" max="3" width="6" customWidth="1"/>
    <col min="4" max="4" width="15.42578125" customWidth="1"/>
    <col min="5" max="5" width="10.7109375" customWidth="1"/>
    <col min="6" max="6" width="12.28515625" customWidth="1"/>
    <col min="7" max="7" width="13.7109375" customWidth="1"/>
    <col min="8" max="8" width="15.7109375" customWidth="1"/>
    <col min="9" max="9" width="18.28515625" customWidth="1"/>
    <col min="10" max="10" width="12.5703125" customWidth="1"/>
    <col min="11" max="11" width="16.28515625" customWidth="1"/>
    <col min="12" max="12" width="14.140625" customWidth="1"/>
    <col min="13" max="13" width="18.7109375" customWidth="1"/>
    <col min="14" max="17" width="14.85546875" customWidth="1"/>
    <col min="18" max="18" width="15.28515625" customWidth="1"/>
  </cols>
  <sheetData>
    <row r="1" spans="1:18" x14ac:dyDescent="0.25">
      <c r="A1" s="2"/>
      <c r="B1" s="3"/>
      <c r="C1" s="2"/>
      <c r="D1" s="2"/>
      <c r="E1" s="2"/>
      <c r="F1" s="2"/>
      <c r="G1" s="2"/>
      <c r="H1" s="2"/>
      <c r="I1" s="2"/>
      <c r="J1" s="2"/>
      <c r="K1" s="110" t="s">
        <v>361</v>
      </c>
      <c r="L1" s="110"/>
      <c r="M1" s="110"/>
      <c r="N1" s="110"/>
      <c r="O1" s="110"/>
      <c r="P1" s="110"/>
      <c r="Q1" s="110"/>
      <c r="R1" s="110"/>
    </row>
    <row r="2" spans="1:18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5"/>
      <c r="L2" s="5"/>
      <c r="M2" s="5"/>
      <c r="N2" s="5"/>
      <c r="O2" s="5"/>
      <c r="P2" s="5"/>
      <c r="Q2" s="5"/>
      <c r="R2" s="5"/>
    </row>
    <row r="3" spans="1:18" ht="15.75" x14ac:dyDescent="0.25">
      <c r="A3" s="112" t="s">
        <v>365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1:1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6.25" customHeight="1" x14ac:dyDescent="0.25">
      <c r="A6" s="11" t="s">
        <v>0</v>
      </c>
      <c r="B6" s="9" t="s">
        <v>1</v>
      </c>
      <c r="C6" s="122" t="s">
        <v>2</v>
      </c>
      <c r="D6" s="132" t="s">
        <v>184</v>
      </c>
      <c r="E6" s="119" t="s">
        <v>3</v>
      </c>
      <c r="F6" s="120"/>
      <c r="G6" s="10" t="s">
        <v>4</v>
      </c>
      <c r="H6" s="115" t="s">
        <v>5</v>
      </c>
      <c r="I6" s="12" t="s">
        <v>6</v>
      </c>
      <c r="J6" s="13" t="s">
        <v>7</v>
      </c>
      <c r="K6" s="13" t="s">
        <v>8</v>
      </c>
      <c r="L6" s="13" t="s">
        <v>4</v>
      </c>
      <c r="M6" s="13" t="s">
        <v>9</v>
      </c>
      <c r="N6" s="13" t="s">
        <v>10</v>
      </c>
      <c r="O6" s="13" t="s">
        <v>11</v>
      </c>
      <c r="P6" s="13" t="s">
        <v>9</v>
      </c>
      <c r="Q6" s="13" t="s">
        <v>10</v>
      </c>
      <c r="R6" s="117" t="s">
        <v>12</v>
      </c>
    </row>
    <row r="7" spans="1:18" ht="51" x14ac:dyDescent="0.25">
      <c r="A7" s="14"/>
      <c r="B7" s="15"/>
      <c r="C7" s="123"/>
      <c r="D7" s="133"/>
      <c r="E7" s="16" t="s">
        <v>13</v>
      </c>
      <c r="F7" s="16" t="s">
        <v>14</v>
      </c>
      <c r="G7" s="17" t="s">
        <v>15</v>
      </c>
      <c r="H7" s="116"/>
      <c r="I7" s="18" t="s">
        <v>16</v>
      </c>
      <c r="J7" s="19" t="s">
        <v>17</v>
      </c>
      <c r="K7" s="19" t="s">
        <v>18</v>
      </c>
      <c r="L7" s="19" t="s">
        <v>19</v>
      </c>
      <c r="M7" s="19" t="s">
        <v>19</v>
      </c>
      <c r="N7" s="19" t="s">
        <v>19</v>
      </c>
      <c r="O7" s="19" t="s">
        <v>20</v>
      </c>
      <c r="P7" s="19" t="s">
        <v>21</v>
      </c>
      <c r="Q7" s="19" t="s">
        <v>21</v>
      </c>
      <c r="R7" s="118"/>
    </row>
    <row r="8" spans="1:18" x14ac:dyDescent="0.25">
      <c r="A8" s="20">
        <v>1</v>
      </c>
      <c r="B8" s="20">
        <v>2</v>
      </c>
      <c r="C8" s="20">
        <v>3</v>
      </c>
      <c r="D8" s="58"/>
      <c r="E8" s="20">
        <v>4</v>
      </c>
      <c r="F8" s="20">
        <v>5</v>
      </c>
      <c r="G8" s="20">
        <v>6</v>
      </c>
      <c r="H8" s="20">
        <v>7</v>
      </c>
      <c r="I8" s="20">
        <v>8</v>
      </c>
      <c r="J8" s="20">
        <v>9</v>
      </c>
      <c r="K8" s="20">
        <v>10</v>
      </c>
      <c r="L8" s="20">
        <v>11</v>
      </c>
      <c r="M8" s="20">
        <v>12</v>
      </c>
      <c r="N8" s="20">
        <v>14</v>
      </c>
      <c r="O8" s="20">
        <v>15</v>
      </c>
      <c r="P8" s="20">
        <v>16</v>
      </c>
      <c r="Q8" s="20">
        <v>18</v>
      </c>
      <c r="R8" s="20">
        <v>19</v>
      </c>
    </row>
    <row r="9" spans="1:18" x14ac:dyDescent="0.25">
      <c r="A9" s="59" t="s">
        <v>185</v>
      </c>
      <c r="B9" s="69"/>
      <c r="C9" s="69"/>
      <c r="D9" s="70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</row>
    <row r="10" spans="1:18" ht="20.100000000000001" customHeight="1" x14ac:dyDescent="0.25">
      <c r="A10" s="50">
        <v>1</v>
      </c>
      <c r="B10" s="49" t="s">
        <v>172</v>
      </c>
      <c r="C10" s="50" t="s">
        <v>23</v>
      </c>
      <c r="D10" s="50" t="s">
        <v>173</v>
      </c>
      <c r="E10" s="51">
        <f>G10*0.55</f>
        <v>173.25</v>
      </c>
      <c r="F10" s="51">
        <f>G10*0.45</f>
        <v>141.75</v>
      </c>
      <c r="G10" s="104">
        <v>315</v>
      </c>
      <c r="H10" s="52"/>
      <c r="I10" s="52">
        <f t="shared" ref="I10:I16" si="0">G10*H10</f>
        <v>0</v>
      </c>
      <c r="J10" s="53"/>
      <c r="K10" s="54">
        <f>I10+(J10*I10)</f>
        <v>0</v>
      </c>
      <c r="L10" s="54">
        <f>G10*0.5</f>
        <v>157.5</v>
      </c>
      <c r="M10" s="54">
        <f>L10*H10</f>
        <v>0</v>
      </c>
      <c r="N10" s="54">
        <f>M10+(M10*J10)</f>
        <v>0</v>
      </c>
      <c r="O10" s="54">
        <f>G10+L10</f>
        <v>472.5</v>
      </c>
      <c r="P10" s="52">
        <f t="shared" ref="P10:P16" si="1">SUM(I10+M10)</f>
        <v>0</v>
      </c>
      <c r="Q10" s="52">
        <f t="shared" ref="Q10:Q16" si="2">SUM(K10+N10)</f>
        <v>0</v>
      </c>
      <c r="R10" s="55" t="s">
        <v>174</v>
      </c>
    </row>
    <row r="11" spans="1:18" ht="20.100000000000001" customHeight="1" x14ac:dyDescent="0.25">
      <c r="A11" s="50">
        <v>2</v>
      </c>
      <c r="B11" s="49" t="s">
        <v>175</v>
      </c>
      <c r="C11" s="50" t="s">
        <v>23</v>
      </c>
      <c r="D11" s="50" t="s">
        <v>176</v>
      </c>
      <c r="E11" s="51">
        <f t="shared" ref="E11:E16" si="3">G11*0.55</f>
        <v>83.600000000000009</v>
      </c>
      <c r="F11" s="51">
        <f t="shared" ref="F11:F16" si="4">G11*0.45</f>
        <v>68.400000000000006</v>
      </c>
      <c r="G11" s="104">
        <v>152</v>
      </c>
      <c r="H11" s="52"/>
      <c r="I11" s="52">
        <f t="shared" si="0"/>
        <v>0</v>
      </c>
      <c r="J11" s="53"/>
      <c r="K11" s="54">
        <f t="shared" ref="K11:K16" si="5">I11+(J11*I11)</f>
        <v>0</v>
      </c>
      <c r="L11" s="54">
        <f t="shared" ref="L11:L16" si="6">G11*0.5</f>
        <v>76</v>
      </c>
      <c r="M11" s="54">
        <f t="shared" ref="M11:M16" si="7">L11*H11</f>
        <v>0</v>
      </c>
      <c r="N11" s="54">
        <f t="shared" ref="N11:N16" si="8">M11+(M11*J11)</f>
        <v>0</v>
      </c>
      <c r="O11" s="54">
        <f t="shared" ref="O11:O16" si="9">G11+L11</f>
        <v>228</v>
      </c>
      <c r="P11" s="52">
        <f t="shared" si="1"/>
        <v>0</v>
      </c>
      <c r="Q11" s="52">
        <f t="shared" si="2"/>
        <v>0</v>
      </c>
      <c r="R11" s="55" t="s">
        <v>174</v>
      </c>
    </row>
    <row r="12" spans="1:18" ht="20.100000000000001" customHeight="1" x14ac:dyDescent="0.25">
      <c r="A12" s="50">
        <v>3</v>
      </c>
      <c r="B12" s="49" t="s">
        <v>177</v>
      </c>
      <c r="C12" s="50" t="s">
        <v>23</v>
      </c>
      <c r="D12" s="50"/>
      <c r="E12" s="51">
        <f t="shared" si="3"/>
        <v>5.61</v>
      </c>
      <c r="F12" s="51">
        <f t="shared" si="4"/>
        <v>4.59</v>
      </c>
      <c r="G12" s="104">
        <v>10.199999999999999</v>
      </c>
      <c r="H12" s="52"/>
      <c r="I12" s="52">
        <f t="shared" si="0"/>
        <v>0</v>
      </c>
      <c r="J12" s="53"/>
      <c r="K12" s="54">
        <f t="shared" si="5"/>
        <v>0</v>
      </c>
      <c r="L12" s="54">
        <f t="shared" si="6"/>
        <v>5.0999999999999996</v>
      </c>
      <c r="M12" s="54">
        <f t="shared" si="7"/>
        <v>0</v>
      </c>
      <c r="N12" s="54">
        <f t="shared" si="8"/>
        <v>0</v>
      </c>
      <c r="O12" s="54">
        <f t="shared" si="9"/>
        <v>15.299999999999999</v>
      </c>
      <c r="P12" s="52">
        <f t="shared" si="1"/>
        <v>0</v>
      </c>
      <c r="Q12" s="52">
        <f t="shared" si="2"/>
        <v>0</v>
      </c>
      <c r="R12" s="55" t="s">
        <v>174</v>
      </c>
    </row>
    <row r="13" spans="1:18" ht="20.100000000000001" customHeight="1" x14ac:dyDescent="0.25">
      <c r="A13" s="50">
        <v>4</v>
      </c>
      <c r="B13" s="49" t="s">
        <v>178</v>
      </c>
      <c r="C13" s="50" t="s">
        <v>23</v>
      </c>
      <c r="D13" s="50" t="s">
        <v>359</v>
      </c>
      <c r="E13" s="51">
        <f t="shared" si="3"/>
        <v>140.25</v>
      </c>
      <c r="F13" s="51">
        <f t="shared" si="4"/>
        <v>114.75</v>
      </c>
      <c r="G13" s="104">
        <v>255</v>
      </c>
      <c r="H13" s="52"/>
      <c r="I13" s="52">
        <f t="shared" si="0"/>
        <v>0</v>
      </c>
      <c r="J13" s="53"/>
      <c r="K13" s="54">
        <f t="shared" si="5"/>
        <v>0</v>
      </c>
      <c r="L13" s="54">
        <f t="shared" si="6"/>
        <v>127.5</v>
      </c>
      <c r="M13" s="54">
        <f t="shared" si="7"/>
        <v>0</v>
      </c>
      <c r="N13" s="54">
        <f t="shared" si="8"/>
        <v>0</v>
      </c>
      <c r="O13" s="54">
        <f t="shared" si="9"/>
        <v>382.5</v>
      </c>
      <c r="P13" s="52">
        <f t="shared" si="1"/>
        <v>0</v>
      </c>
      <c r="Q13" s="52">
        <f t="shared" si="2"/>
        <v>0</v>
      </c>
      <c r="R13" s="55" t="s">
        <v>179</v>
      </c>
    </row>
    <row r="14" spans="1:18" ht="20.100000000000001" customHeight="1" x14ac:dyDescent="0.25">
      <c r="A14" s="50">
        <v>5</v>
      </c>
      <c r="B14" s="49" t="s">
        <v>180</v>
      </c>
      <c r="C14" s="50" t="s">
        <v>23</v>
      </c>
      <c r="D14" s="50" t="s">
        <v>222</v>
      </c>
      <c r="E14" s="51">
        <f t="shared" si="3"/>
        <v>175.45000000000002</v>
      </c>
      <c r="F14" s="51">
        <f t="shared" si="4"/>
        <v>143.55000000000001</v>
      </c>
      <c r="G14" s="104">
        <v>319</v>
      </c>
      <c r="H14" s="52"/>
      <c r="I14" s="52">
        <f t="shared" si="0"/>
        <v>0</v>
      </c>
      <c r="J14" s="53"/>
      <c r="K14" s="54">
        <f t="shared" si="5"/>
        <v>0</v>
      </c>
      <c r="L14" s="54">
        <f t="shared" si="6"/>
        <v>159.5</v>
      </c>
      <c r="M14" s="54">
        <f t="shared" si="7"/>
        <v>0</v>
      </c>
      <c r="N14" s="54">
        <f t="shared" si="8"/>
        <v>0</v>
      </c>
      <c r="O14" s="54">
        <f t="shared" si="9"/>
        <v>478.5</v>
      </c>
      <c r="P14" s="52">
        <f t="shared" si="1"/>
        <v>0</v>
      </c>
      <c r="Q14" s="52">
        <f t="shared" si="2"/>
        <v>0</v>
      </c>
      <c r="R14" s="55" t="s">
        <v>179</v>
      </c>
    </row>
    <row r="15" spans="1:18" ht="20.100000000000001" customHeight="1" x14ac:dyDescent="0.25">
      <c r="A15" s="50">
        <v>6</v>
      </c>
      <c r="B15" s="49" t="s">
        <v>181</v>
      </c>
      <c r="C15" s="50" t="s">
        <v>23</v>
      </c>
      <c r="D15" s="50"/>
      <c r="E15" s="51">
        <f t="shared" si="3"/>
        <v>167.75</v>
      </c>
      <c r="F15" s="51">
        <f t="shared" si="4"/>
        <v>137.25</v>
      </c>
      <c r="G15" s="104">
        <v>305</v>
      </c>
      <c r="H15" s="52"/>
      <c r="I15" s="52">
        <f t="shared" si="0"/>
        <v>0</v>
      </c>
      <c r="J15" s="53"/>
      <c r="K15" s="54">
        <f t="shared" si="5"/>
        <v>0</v>
      </c>
      <c r="L15" s="54">
        <f t="shared" si="6"/>
        <v>152.5</v>
      </c>
      <c r="M15" s="54">
        <f t="shared" si="7"/>
        <v>0</v>
      </c>
      <c r="N15" s="54">
        <f t="shared" si="8"/>
        <v>0</v>
      </c>
      <c r="O15" s="54">
        <f t="shared" si="9"/>
        <v>457.5</v>
      </c>
      <c r="P15" s="52">
        <f t="shared" si="1"/>
        <v>0</v>
      </c>
      <c r="Q15" s="52">
        <f t="shared" si="2"/>
        <v>0</v>
      </c>
      <c r="R15" s="55" t="s">
        <v>179</v>
      </c>
    </row>
    <row r="16" spans="1:18" ht="20.100000000000001" customHeight="1" x14ac:dyDescent="0.25">
      <c r="A16" s="50">
        <v>7</v>
      </c>
      <c r="B16" s="49" t="s">
        <v>182</v>
      </c>
      <c r="C16" s="50" t="s">
        <v>23</v>
      </c>
      <c r="D16" s="50"/>
      <c r="E16" s="51">
        <f t="shared" si="3"/>
        <v>11.55</v>
      </c>
      <c r="F16" s="51">
        <f t="shared" si="4"/>
        <v>9.4500000000000011</v>
      </c>
      <c r="G16" s="104">
        <v>21</v>
      </c>
      <c r="H16" s="52"/>
      <c r="I16" s="52">
        <f t="shared" si="0"/>
        <v>0</v>
      </c>
      <c r="J16" s="53"/>
      <c r="K16" s="54">
        <f t="shared" si="5"/>
        <v>0</v>
      </c>
      <c r="L16" s="54">
        <f t="shared" si="6"/>
        <v>10.5</v>
      </c>
      <c r="M16" s="54">
        <f t="shared" si="7"/>
        <v>0</v>
      </c>
      <c r="N16" s="54">
        <f t="shared" si="8"/>
        <v>0</v>
      </c>
      <c r="O16" s="54">
        <f t="shared" si="9"/>
        <v>31.5</v>
      </c>
      <c r="P16" s="52">
        <f t="shared" si="1"/>
        <v>0</v>
      </c>
      <c r="Q16" s="52">
        <f t="shared" si="2"/>
        <v>0</v>
      </c>
      <c r="R16" s="55" t="s">
        <v>183</v>
      </c>
    </row>
    <row r="17" spans="1:18" ht="20.100000000000001" customHeight="1" x14ac:dyDescent="0.25">
      <c r="A17" s="59" t="s">
        <v>258</v>
      </c>
      <c r="B17" s="60"/>
      <c r="C17" s="61"/>
      <c r="D17" s="62"/>
      <c r="E17" s="62"/>
      <c r="F17" s="63"/>
      <c r="G17" s="64"/>
      <c r="H17" s="64"/>
      <c r="I17" s="65"/>
      <c r="J17" s="65"/>
      <c r="K17" s="65"/>
      <c r="L17" s="65"/>
      <c r="M17" s="65"/>
      <c r="N17" s="65"/>
      <c r="O17" s="65"/>
      <c r="P17" s="65"/>
      <c r="Q17" s="66"/>
      <c r="R17" s="68"/>
    </row>
    <row r="18" spans="1:18" ht="20.100000000000001" customHeight="1" x14ac:dyDescent="0.25">
      <c r="A18" s="50">
        <v>1</v>
      </c>
      <c r="B18" s="49" t="s">
        <v>186</v>
      </c>
      <c r="C18" s="50" t="s">
        <v>23</v>
      </c>
      <c r="D18" s="50" t="s">
        <v>187</v>
      </c>
      <c r="E18" s="51">
        <f>G18*0.55</f>
        <v>16.5</v>
      </c>
      <c r="F18" s="51">
        <f>G18*0.45</f>
        <v>13.5</v>
      </c>
      <c r="G18" s="102">
        <v>30</v>
      </c>
      <c r="H18" s="52"/>
      <c r="I18" s="52">
        <f t="shared" ref="I18:I57" si="10">G18*H18</f>
        <v>0</v>
      </c>
      <c r="J18" s="53"/>
      <c r="K18" s="54">
        <f>I18+(J18*I18)</f>
        <v>0</v>
      </c>
      <c r="L18" s="54">
        <f>G18*0.5</f>
        <v>15</v>
      </c>
      <c r="M18" s="54">
        <f t="shared" ref="M18" si="11">L18*H18</f>
        <v>0</v>
      </c>
      <c r="N18" s="54">
        <f>M18+(M18*J18)</f>
        <v>0</v>
      </c>
      <c r="O18" s="54">
        <f t="shared" ref="O18" si="12">G18+L18</f>
        <v>45</v>
      </c>
      <c r="P18" s="52">
        <f>SUM(I18+M18)</f>
        <v>0</v>
      </c>
      <c r="Q18" s="52">
        <f>SUM(K18+N18)</f>
        <v>0</v>
      </c>
      <c r="R18" s="55" t="s">
        <v>188</v>
      </c>
    </row>
    <row r="19" spans="1:18" ht="20.100000000000001" customHeight="1" x14ac:dyDescent="0.25">
      <c r="A19" s="50">
        <v>2</v>
      </c>
      <c r="B19" s="49" t="s">
        <v>189</v>
      </c>
      <c r="C19" s="50" t="s">
        <v>23</v>
      </c>
      <c r="D19" s="50" t="s">
        <v>190</v>
      </c>
      <c r="E19" s="51">
        <f t="shared" ref="E19:E54" si="13">G19*0.55</f>
        <v>16.5</v>
      </c>
      <c r="F19" s="51">
        <f t="shared" ref="F19:F54" si="14">G19*0.45</f>
        <v>13.5</v>
      </c>
      <c r="G19" s="102">
        <v>30</v>
      </c>
      <c r="H19" s="52"/>
      <c r="I19" s="52">
        <f t="shared" si="10"/>
        <v>0</v>
      </c>
      <c r="J19" s="53"/>
      <c r="K19" s="54">
        <f t="shared" ref="K19:K57" si="15">I19+(J19*I19)</f>
        <v>0</v>
      </c>
      <c r="L19" s="54">
        <f t="shared" ref="L19:L57" si="16">G19*0.5</f>
        <v>15</v>
      </c>
      <c r="M19" s="54">
        <f t="shared" ref="M19:M53" si="17">L19*H19</f>
        <v>0</v>
      </c>
      <c r="N19" s="54">
        <f>M19+(M19*J19)</f>
        <v>0</v>
      </c>
      <c r="O19" s="54">
        <f t="shared" ref="O19:O57" si="18">G19+L19</f>
        <v>45</v>
      </c>
      <c r="P19" s="52">
        <f>SUM(I19+M19)</f>
        <v>0</v>
      </c>
      <c r="Q19" s="52">
        <f>SUM(K19+N19)</f>
        <v>0</v>
      </c>
      <c r="R19" s="55" t="s">
        <v>191</v>
      </c>
    </row>
    <row r="20" spans="1:18" ht="20.100000000000001" customHeight="1" x14ac:dyDescent="0.25">
      <c r="A20" s="50">
        <v>3</v>
      </c>
      <c r="B20" s="49" t="s">
        <v>192</v>
      </c>
      <c r="C20" s="50" t="s">
        <v>23</v>
      </c>
      <c r="D20" s="50" t="s">
        <v>193</v>
      </c>
      <c r="E20" s="51">
        <f t="shared" si="13"/>
        <v>82.5</v>
      </c>
      <c r="F20" s="51">
        <f t="shared" si="14"/>
        <v>67.5</v>
      </c>
      <c r="G20" s="102">
        <v>150</v>
      </c>
      <c r="H20" s="52"/>
      <c r="I20" s="52">
        <f t="shared" si="10"/>
        <v>0</v>
      </c>
      <c r="J20" s="53"/>
      <c r="K20" s="54">
        <f t="shared" si="15"/>
        <v>0</v>
      </c>
      <c r="L20" s="54">
        <f t="shared" si="16"/>
        <v>75</v>
      </c>
      <c r="M20" s="54">
        <f t="shared" si="17"/>
        <v>0</v>
      </c>
      <c r="N20" s="54">
        <f>M20+(M20*J20)</f>
        <v>0</v>
      </c>
      <c r="O20" s="54">
        <f t="shared" si="18"/>
        <v>225</v>
      </c>
      <c r="P20" s="52">
        <f>SUM(I20+M20)</f>
        <v>0</v>
      </c>
      <c r="Q20" s="52">
        <f>SUM(K20+N20)</f>
        <v>0</v>
      </c>
      <c r="R20" s="55" t="s">
        <v>194</v>
      </c>
    </row>
    <row r="21" spans="1:18" ht="20.100000000000001" customHeight="1" x14ac:dyDescent="0.25">
      <c r="A21" s="50">
        <v>4</v>
      </c>
      <c r="B21" s="49" t="s">
        <v>195</v>
      </c>
      <c r="C21" s="50" t="s">
        <v>23</v>
      </c>
      <c r="D21" s="50" t="s">
        <v>187</v>
      </c>
      <c r="E21" s="51">
        <f t="shared" si="13"/>
        <v>83.050000000000011</v>
      </c>
      <c r="F21" s="51">
        <f t="shared" si="14"/>
        <v>67.95</v>
      </c>
      <c r="G21" s="102">
        <v>151</v>
      </c>
      <c r="H21" s="52"/>
      <c r="I21" s="52">
        <f t="shared" si="10"/>
        <v>0</v>
      </c>
      <c r="J21" s="53"/>
      <c r="K21" s="54">
        <f t="shared" si="15"/>
        <v>0</v>
      </c>
      <c r="L21" s="54">
        <f t="shared" si="16"/>
        <v>75.5</v>
      </c>
      <c r="M21" s="54">
        <f t="shared" si="17"/>
        <v>0</v>
      </c>
      <c r="N21" s="54">
        <f>M21+(M21*J21)</f>
        <v>0</v>
      </c>
      <c r="O21" s="54">
        <f t="shared" si="18"/>
        <v>226.5</v>
      </c>
      <c r="P21" s="52">
        <f>SUM(I21+M21)</f>
        <v>0</v>
      </c>
      <c r="Q21" s="52">
        <f>SUM(K21+N21)</f>
        <v>0</v>
      </c>
      <c r="R21" s="55" t="s">
        <v>194</v>
      </c>
    </row>
    <row r="22" spans="1:18" ht="20.100000000000001" customHeight="1" x14ac:dyDescent="0.25">
      <c r="A22" s="50">
        <v>5</v>
      </c>
      <c r="B22" s="49" t="s">
        <v>196</v>
      </c>
      <c r="C22" s="50" t="s">
        <v>23</v>
      </c>
      <c r="D22" s="50" t="s">
        <v>187</v>
      </c>
      <c r="E22" s="51">
        <f>G22*0.55</f>
        <v>55.000000000000007</v>
      </c>
      <c r="F22" s="51">
        <f>G22*0.45</f>
        <v>45</v>
      </c>
      <c r="G22" s="105">
        <v>100</v>
      </c>
      <c r="H22" s="52"/>
      <c r="I22" s="52">
        <f t="shared" ref="I22:I23" si="19">G22*H22</f>
        <v>0</v>
      </c>
      <c r="J22" s="53"/>
      <c r="K22" s="54">
        <f t="shared" ref="K22:K23" si="20">I22+(J22*I22)</f>
        <v>0</v>
      </c>
      <c r="L22" s="54">
        <f t="shared" ref="L22:L23" si="21">G22*0.5</f>
        <v>50</v>
      </c>
      <c r="M22" s="54">
        <f t="shared" ref="M22:M23" si="22">L22*H22</f>
        <v>0</v>
      </c>
      <c r="N22" s="54">
        <f t="shared" ref="N22:N23" si="23">M22+(M22*J22)</f>
        <v>0</v>
      </c>
      <c r="O22" s="54">
        <f t="shared" ref="O22:O23" si="24">G22+L22</f>
        <v>150</v>
      </c>
      <c r="P22" s="52">
        <f t="shared" ref="P22:P23" si="25">SUM(I22+M22)</f>
        <v>0</v>
      </c>
      <c r="Q22" s="52">
        <f t="shared" ref="Q22:Q23" si="26">SUM(K22+N22)</f>
        <v>0</v>
      </c>
      <c r="R22" s="55" t="s">
        <v>197</v>
      </c>
    </row>
    <row r="23" spans="1:18" ht="20.100000000000001" customHeight="1" x14ac:dyDescent="0.25">
      <c r="A23" s="50">
        <v>6</v>
      </c>
      <c r="B23" s="49" t="s">
        <v>198</v>
      </c>
      <c r="C23" s="50" t="s">
        <v>23</v>
      </c>
      <c r="D23" s="50" t="s">
        <v>199</v>
      </c>
      <c r="E23" s="51">
        <f t="shared" si="13"/>
        <v>27.500000000000004</v>
      </c>
      <c r="F23" s="51">
        <f t="shared" si="14"/>
        <v>22.5</v>
      </c>
      <c r="G23" s="105">
        <v>50</v>
      </c>
      <c r="H23" s="52"/>
      <c r="I23" s="52">
        <f t="shared" si="19"/>
        <v>0</v>
      </c>
      <c r="J23" s="53"/>
      <c r="K23" s="54">
        <f t="shared" si="20"/>
        <v>0</v>
      </c>
      <c r="L23" s="54">
        <f t="shared" si="21"/>
        <v>25</v>
      </c>
      <c r="M23" s="54">
        <f t="shared" si="22"/>
        <v>0</v>
      </c>
      <c r="N23" s="54">
        <f t="shared" si="23"/>
        <v>0</v>
      </c>
      <c r="O23" s="54">
        <f t="shared" si="24"/>
        <v>75</v>
      </c>
      <c r="P23" s="52">
        <f t="shared" si="25"/>
        <v>0</v>
      </c>
      <c r="Q23" s="52">
        <f t="shared" si="26"/>
        <v>0</v>
      </c>
      <c r="R23" s="55" t="s">
        <v>200</v>
      </c>
    </row>
    <row r="24" spans="1:18" ht="20.100000000000001" customHeight="1" x14ac:dyDescent="0.25">
      <c r="A24" s="50">
        <v>7</v>
      </c>
      <c r="B24" s="49" t="s">
        <v>201</v>
      </c>
      <c r="C24" s="50" t="s">
        <v>23</v>
      </c>
      <c r="D24" s="50" t="s">
        <v>187</v>
      </c>
      <c r="E24" s="51">
        <f t="shared" si="13"/>
        <v>27.500000000000004</v>
      </c>
      <c r="F24" s="51">
        <f t="shared" si="14"/>
        <v>22.5</v>
      </c>
      <c r="G24" s="105">
        <v>50</v>
      </c>
      <c r="H24" s="52"/>
      <c r="I24" s="52">
        <f t="shared" si="10"/>
        <v>0</v>
      </c>
      <c r="J24" s="53"/>
      <c r="K24" s="54">
        <f t="shared" si="15"/>
        <v>0</v>
      </c>
      <c r="L24" s="54">
        <f t="shared" si="16"/>
        <v>25</v>
      </c>
      <c r="M24" s="54">
        <f t="shared" si="17"/>
        <v>0</v>
      </c>
      <c r="N24" s="54">
        <f t="shared" ref="N24:N53" si="27">M24+(M24*J24)</f>
        <v>0</v>
      </c>
      <c r="O24" s="54">
        <f t="shared" si="18"/>
        <v>75</v>
      </c>
      <c r="P24" s="52">
        <f t="shared" ref="P24:P53" si="28">SUM(I24+M24)</f>
        <v>0</v>
      </c>
      <c r="Q24" s="52">
        <f t="shared" ref="Q24:Q53" si="29">SUM(K24+N24)</f>
        <v>0</v>
      </c>
      <c r="R24" s="55" t="s">
        <v>200</v>
      </c>
    </row>
    <row r="25" spans="1:18" ht="20.100000000000001" customHeight="1" x14ac:dyDescent="0.25">
      <c r="A25" s="50">
        <v>8</v>
      </c>
      <c r="B25" s="49" t="s">
        <v>202</v>
      </c>
      <c r="C25" s="50" t="s">
        <v>23</v>
      </c>
      <c r="D25" s="50" t="s">
        <v>203</v>
      </c>
      <c r="E25" s="51">
        <f t="shared" si="13"/>
        <v>92.4</v>
      </c>
      <c r="F25" s="51">
        <f t="shared" si="14"/>
        <v>75.600000000000009</v>
      </c>
      <c r="G25" s="105">
        <v>168</v>
      </c>
      <c r="H25" s="52"/>
      <c r="I25" s="52">
        <f t="shared" si="10"/>
        <v>0</v>
      </c>
      <c r="J25" s="53"/>
      <c r="K25" s="54">
        <f t="shared" si="15"/>
        <v>0</v>
      </c>
      <c r="L25" s="54">
        <f t="shared" si="16"/>
        <v>84</v>
      </c>
      <c r="M25" s="54">
        <f t="shared" si="17"/>
        <v>0</v>
      </c>
      <c r="N25" s="54">
        <f t="shared" si="27"/>
        <v>0</v>
      </c>
      <c r="O25" s="54">
        <f t="shared" si="18"/>
        <v>252</v>
      </c>
      <c r="P25" s="52">
        <f t="shared" si="28"/>
        <v>0</v>
      </c>
      <c r="Q25" s="52">
        <f t="shared" si="29"/>
        <v>0</v>
      </c>
      <c r="R25" s="55" t="s">
        <v>200</v>
      </c>
    </row>
    <row r="26" spans="1:18" ht="20.100000000000001" customHeight="1" x14ac:dyDescent="0.25">
      <c r="A26" s="50">
        <v>9</v>
      </c>
      <c r="B26" s="49" t="s">
        <v>204</v>
      </c>
      <c r="C26" s="50" t="s">
        <v>23</v>
      </c>
      <c r="D26" s="50" t="s">
        <v>205</v>
      </c>
      <c r="E26" s="51">
        <f t="shared" si="13"/>
        <v>39.6</v>
      </c>
      <c r="F26" s="51">
        <f t="shared" si="14"/>
        <v>32.4</v>
      </c>
      <c r="G26" s="105">
        <v>72</v>
      </c>
      <c r="H26" s="52"/>
      <c r="I26" s="52">
        <f t="shared" si="10"/>
        <v>0</v>
      </c>
      <c r="J26" s="53"/>
      <c r="K26" s="54">
        <f t="shared" si="15"/>
        <v>0</v>
      </c>
      <c r="L26" s="54">
        <f t="shared" si="16"/>
        <v>36</v>
      </c>
      <c r="M26" s="54">
        <f t="shared" si="17"/>
        <v>0</v>
      </c>
      <c r="N26" s="54">
        <f t="shared" si="27"/>
        <v>0</v>
      </c>
      <c r="O26" s="54">
        <f t="shared" si="18"/>
        <v>108</v>
      </c>
      <c r="P26" s="52">
        <f t="shared" si="28"/>
        <v>0</v>
      </c>
      <c r="Q26" s="52">
        <f t="shared" si="29"/>
        <v>0</v>
      </c>
      <c r="R26" s="55" t="s">
        <v>206</v>
      </c>
    </row>
    <row r="27" spans="1:18" ht="20.100000000000001" customHeight="1" x14ac:dyDescent="0.25">
      <c r="A27" s="50">
        <v>10</v>
      </c>
      <c r="B27" s="49" t="s">
        <v>207</v>
      </c>
      <c r="C27" s="50" t="s">
        <v>23</v>
      </c>
      <c r="D27" s="50" t="s">
        <v>203</v>
      </c>
      <c r="E27" s="51">
        <f t="shared" si="13"/>
        <v>92.4</v>
      </c>
      <c r="F27" s="51">
        <f t="shared" si="14"/>
        <v>75.600000000000009</v>
      </c>
      <c r="G27" s="102">
        <v>168</v>
      </c>
      <c r="H27" s="52"/>
      <c r="I27" s="52">
        <f t="shared" si="10"/>
        <v>0</v>
      </c>
      <c r="J27" s="53"/>
      <c r="K27" s="54">
        <f t="shared" si="15"/>
        <v>0</v>
      </c>
      <c r="L27" s="54">
        <f t="shared" si="16"/>
        <v>84</v>
      </c>
      <c r="M27" s="54">
        <f t="shared" si="17"/>
        <v>0</v>
      </c>
      <c r="N27" s="54">
        <f t="shared" si="27"/>
        <v>0</v>
      </c>
      <c r="O27" s="54">
        <f t="shared" si="18"/>
        <v>252</v>
      </c>
      <c r="P27" s="52">
        <f t="shared" si="28"/>
        <v>0</v>
      </c>
      <c r="Q27" s="52">
        <f t="shared" si="29"/>
        <v>0</v>
      </c>
      <c r="R27" s="55" t="s">
        <v>206</v>
      </c>
    </row>
    <row r="28" spans="1:18" ht="20.100000000000001" customHeight="1" x14ac:dyDescent="0.25">
      <c r="A28" s="50">
        <v>11</v>
      </c>
      <c r="B28" s="49" t="s">
        <v>208</v>
      </c>
      <c r="C28" s="50" t="s">
        <v>23</v>
      </c>
      <c r="D28" s="50" t="s">
        <v>209</v>
      </c>
      <c r="E28" s="51">
        <f t="shared" si="13"/>
        <v>39.6</v>
      </c>
      <c r="F28" s="51">
        <f t="shared" si="14"/>
        <v>32.4</v>
      </c>
      <c r="G28" s="102">
        <v>72</v>
      </c>
      <c r="H28" s="52"/>
      <c r="I28" s="52">
        <f t="shared" si="10"/>
        <v>0</v>
      </c>
      <c r="J28" s="53"/>
      <c r="K28" s="54">
        <f t="shared" si="15"/>
        <v>0</v>
      </c>
      <c r="L28" s="54">
        <f t="shared" si="16"/>
        <v>36</v>
      </c>
      <c r="M28" s="54">
        <f t="shared" si="17"/>
        <v>0</v>
      </c>
      <c r="N28" s="54">
        <f t="shared" si="27"/>
        <v>0</v>
      </c>
      <c r="O28" s="54">
        <f t="shared" si="18"/>
        <v>108</v>
      </c>
      <c r="P28" s="52">
        <f t="shared" si="28"/>
        <v>0</v>
      </c>
      <c r="Q28" s="52">
        <f t="shared" si="29"/>
        <v>0</v>
      </c>
      <c r="R28" s="55" t="s">
        <v>210</v>
      </c>
    </row>
    <row r="29" spans="1:18" ht="20.100000000000001" customHeight="1" x14ac:dyDescent="0.25">
      <c r="A29" s="50">
        <v>12</v>
      </c>
      <c r="B29" s="49" t="s">
        <v>211</v>
      </c>
      <c r="C29" s="50" t="s">
        <v>23</v>
      </c>
      <c r="D29" s="50" t="s">
        <v>203</v>
      </c>
      <c r="E29" s="51">
        <f t="shared" si="13"/>
        <v>92.4</v>
      </c>
      <c r="F29" s="51">
        <f t="shared" si="14"/>
        <v>75.600000000000009</v>
      </c>
      <c r="G29" s="102">
        <v>168</v>
      </c>
      <c r="H29" s="52"/>
      <c r="I29" s="52">
        <f t="shared" si="10"/>
        <v>0</v>
      </c>
      <c r="J29" s="53"/>
      <c r="K29" s="54">
        <f t="shared" si="15"/>
        <v>0</v>
      </c>
      <c r="L29" s="54">
        <f t="shared" si="16"/>
        <v>84</v>
      </c>
      <c r="M29" s="54">
        <f t="shared" si="17"/>
        <v>0</v>
      </c>
      <c r="N29" s="54">
        <f t="shared" si="27"/>
        <v>0</v>
      </c>
      <c r="O29" s="54">
        <f t="shared" si="18"/>
        <v>252</v>
      </c>
      <c r="P29" s="52">
        <f t="shared" si="28"/>
        <v>0</v>
      </c>
      <c r="Q29" s="52">
        <f t="shared" si="29"/>
        <v>0</v>
      </c>
      <c r="R29" s="55" t="s">
        <v>210</v>
      </c>
    </row>
    <row r="30" spans="1:18" ht="20.100000000000001" customHeight="1" x14ac:dyDescent="0.25">
      <c r="A30" s="50">
        <v>13</v>
      </c>
      <c r="B30" s="49" t="s">
        <v>212</v>
      </c>
      <c r="C30" s="50" t="s">
        <v>23</v>
      </c>
      <c r="D30" s="50" t="s">
        <v>213</v>
      </c>
      <c r="E30" s="51">
        <f t="shared" si="13"/>
        <v>39.6</v>
      </c>
      <c r="F30" s="51">
        <f t="shared" si="14"/>
        <v>32.4</v>
      </c>
      <c r="G30" s="102">
        <v>72</v>
      </c>
      <c r="H30" s="52"/>
      <c r="I30" s="52">
        <f t="shared" si="10"/>
        <v>0</v>
      </c>
      <c r="J30" s="53"/>
      <c r="K30" s="54">
        <f t="shared" si="15"/>
        <v>0</v>
      </c>
      <c r="L30" s="54">
        <f t="shared" si="16"/>
        <v>36</v>
      </c>
      <c r="M30" s="54">
        <f t="shared" si="17"/>
        <v>0</v>
      </c>
      <c r="N30" s="54">
        <f t="shared" si="27"/>
        <v>0</v>
      </c>
      <c r="O30" s="54">
        <f t="shared" si="18"/>
        <v>108</v>
      </c>
      <c r="P30" s="52">
        <f t="shared" si="28"/>
        <v>0</v>
      </c>
      <c r="Q30" s="52">
        <f t="shared" si="29"/>
        <v>0</v>
      </c>
      <c r="R30" s="55" t="s">
        <v>214</v>
      </c>
    </row>
    <row r="31" spans="1:18" ht="20.100000000000001" customHeight="1" x14ac:dyDescent="0.25">
      <c r="A31" s="50">
        <v>14</v>
      </c>
      <c r="B31" s="49" t="s">
        <v>215</v>
      </c>
      <c r="C31" s="50" t="s">
        <v>51</v>
      </c>
      <c r="D31" s="50" t="s">
        <v>216</v>
      </c>
      <c r="E31" s="51">
        <f t="shared" si="13"/>
        <v>99.000000000000014</v>
      </c>
      <c r="F31" s="51">
        <f t="shared" si="14"/>
        <v>81</v>
      </c>
      <c r="G31" s="102">
        <v>180</v>
      </c>
      <c r="H31" s="52"/>
      <c r="I31" s="52">
        <f t="shared" si="10"/>
        <v>0</v>
      </c>
      <c r="J31" s="53"/>
      <c r="K31" s="54">
        <f t="shared" si="15"/>
        <v>0</v>
      </c>
      <c r="L31" s="54">
        <f t="shared" si="16"/>
        <v>90</v>
      </c>
      <c r="M31" s="54">
        <f t="shared" si="17"/>
        <v>0</v>
      </c>
      <c r="N31" s="54">
        <f t="shared" si="27"/>
        <v>0</v>
      </c>
      <c r="O31" s="54">
        <f t="shared" si="18"/>
        <v>270</v>
      </c>
      <c r="P31" s="52">
        <f t="shared" si="28"/>
        <v>0</v>
      </c>
      <c r="Q31" s="52">
        <f t="shared" si="29"/>
        <v>0</v>
      </c>
      <c r="R31" s="55" t="s">
        <v>214</v>
      </c>
    </row>
    <row r="32" spans="1:18" ht="20.100000000000001" customHeight="1" x14ac:dyDescent="0.25">
      <c r="A32" s="50">
        <v>15</v>
      </c>
      <c r="B32" s="49" t="s">
        <v>217</v>
      </c>
      <c r="C32" s="50" t="s">
        <v>23</v>
      </c>
      <c r="D32" s="67" t="s">
        <v>218</v>
      </c>
      <c r="E32" s="51">
        <f t="shared" si="13"/>
        <v>60.500000000000007</v>
      </c>
      <c r="F32" s="51">
        <f t="shared" si="14"/>
        <v>49.5</v>
      </c>
      <c r="G32" s="102">
        <v>110</v>
      </c>
      <c r="H32" s="52"/>
      <c r="I32" s="52">
        <f t="shared" si="10"/>
        <v>0</v>
      </c>
      <c r="J32" s="53"/>
      <c r="K32" s="54">
        <f t="shared" si="15"/>
        <v>0</v>
      </c>
      <c r="L32" s="54">
        <f t="shared" si="16"/>
        <v>55</v>
      </c>
      <c r="M32" s="54">
        <f t="shared" si="17"/>
        <v>0</v>
      </c>
      <c r="N32" s="54">
        <f t="shared" si="27"/>
        <v>0</v>
      </c>
      <c r="O32" s="54">
        <f t="shared" si="18"/>
        <v>165</v>
      </c>
      <c r="P32" s="52">
        <f t="shared" si="28"/>
        <v>0</v>
      </c>
      <c r="Q32" s="52">
        <f t="shared" si="29"/>
        <v>0</v>
      </c>
      <c r="R32" s="55" t="s">
        <v>191</v>
      </c>
    </row>
    <row r="33" spans="1:18" ht="20.100000000000001" customHeight="1" x14ac:dyDescent="0.25">
      <c r="A33" s="50">
        <v>16</v>
      </c>
      <c r="B33" s="49" t="s">
        <v>219</v>
      </c>
      <c r="C33" s="50" t="s">
        <v>23</v>
      </c>
      <c r="D33" s="50" t="s">
        <v>187</v>
      </c>
      <c r="E33" s="51">
        <f t="shared" si="13"/>
        <v>137.5</v>
      </c>
      <c r="F33" s="51">
        <f t="shared" si="14"/>
        <v>112.5</v>
      </c>
      <c r="G33" s="102">
        <v>250</v>
      </c>
      <c r="H33" s="52"/>
      <c r="I33" s="52">
        <f t="shared" si="10"/>
        <v>0</v>
      </c>
      <c r="J33" s="53"/>
      <c r="K33" s="54">
        <f t="shared" si="15"/>
        <v>0</v>
      </c>
      <c r="L33" s="54">
        <f t="shared" si="16"/>
        <v>125</v>
      </c>
      <c r="M33" s="54">
        <f t="shared" si="17"/>
        <v>0</v>
      </c>
      <c r="N33" s="54">
        <f t="shared" si="27"/>
        <v>0</v>
      </c>
      <c r="O33" s="54">
        <f t="shared" si="18"/>
        <v>375</v>
      </c>
      <c r="P33" s="52">
        <f t="shared" si="28"/>
        <v>0</v>
      </c>
      <c r="Q33" s="52">
        <f t="shared" si="29"/>
        <v>0</v>
      </c>
      <c r="R33" s="55" t="s">
        <v>220</v>
      </c>
    </row>
    <row r="34" spans="1:18" ht="20.100000000000001" customHeight="1" x14ac:dyDescent="0.25">
      <c r="A34" s="50">
        <v>17</v>
      </c>
      <c r="B34" s="49" t="s">
        <v>221</v>
      </c>
      <c r="C34" s="50" t="s">
        <v>23</v>
      </c>
      <c r="D34" s="50" t="s">
        <v>222</v>
      </c>
      <c r="E34" s="51">
        <f t="shared" si="13"/>
        <v>27.500000000000004</v>
      </c>
      <c r="F34" s="51">
        <f t="shared" si="14"/>
        <v>22.5</v>
      </c>
      <c r="G34" s="102">
        <v>50</v>
      </c>
      <c r="H34" s="52"/>
      <c r="I34" s="52">
        <f t="shared" si="10"/>
        <v>0</v>
      </c>
      <c r="J34" s="53"/>
      <c r="K34" s="54">
        <f t="shared" si="15"/>
        <v>0</v>
      </c>
      <c r="L34" s="54">
        <f t="shared" si="16"/>
        <v>25</v>
      </c>
      <c r="M34" s="54">
        <f t="shared" si="17"/>
        <v>0</v>
      </c>
      <c r="N34" s="54">
        <f t="shared" si="27"/>
        <v>0</v>
      </c>
      <c r="O34" s="54">
        <f t="shared" si="18"/>
        <v>75</v>
      </c>
      <c r="P34" s="52">
        <f t="shared" si="28"/>
        <v>0</v>
      </c>
      <c r="Q34" s="52">
        <f t="shared" si="29"/>
        <v>0</v>
      </c>
      <c r="R34" s="55" t="s">
        <v>220</v>
      </c>
    </row>
    <row r="35" spans="1:18" ht="20.100000000000001" customHeight="1" x14ac:dyDescent="0.25">
      <c r="A35" s="50">
        <v>18</v>
      </c>
      <c r="B35" s="49" t="s">
        <v>223</v>
      </c>
      <c r="C35" s="50" t="s">
        <v>51</v>
      </c>
      <c r="D35" s="50" t="s">
        <v>224</v>
      </c>
      <c r="E35" s="51">
        <f t="shared" si="13"/>
        <v>27.500000000000004</v>
      </c>
      <c r="F35" s="51">
        <f t="shared" si="14"/>
        <v>22.5</v>
      </c>
      <c r="G35" s="102">
        <v>50</v>
      </c>
      <c r="H35" s="52"/>
      <c r="I35" s="52">
        <f t="shared" si="10"/>
        <v>0</v>
      </c>
      <c r="J35" s="53"/>
      <c r="K35" s="54">
        <f t="shared" si="15"/>
        <v>0</v>
      </c>
      <c r="L35" s="54">
        <f t="shared" si="16"/>
        <v>25</v>
      </c>
      <c r="M35" s="54">
        <f t="shared" si="17"/>
        <v>0</v>
      </c>
      <c r="N35" s="54">
        <f t="shared" si="27"/>
        <v>0</v>
      </c>
      <c r="O35" s="54">
        <f t="shared" si="18"/>
        <v>75</v>
      </c>
      <c r="P35" s="52">
        <f t="shared" si="28"/>
        <v>0</v>
      </c>
      <c r="Q35" s="52">
        <f t="shared" si="29"/>
        <v>0</v>
      </c>
      <c r="R35" s="55" t="s">
        <v>220</v>
      </c>
    </row>
    <row r="36" spans="1:18" ht="20.100000000000001" customHeight="1" x14ac:dyDescent="0.25">
      <c r="A36" s="50">
        <v>19</v>
      </c>
      <c r="B36" s="49" t="s">
        <v>225</v>
      </c>
      <c r="C36" s="50" t="s">
        <v>23</v>
      </c>
      <c r="D36" s="50" t="s">
        <v>226</v>
      </c>
      <c r="E36" s="51">
        <f t="shared" si="13"/>
        <v>220.00000000000003</v>
      </c>
      <c r="F36" s="51">
        <f t="shared" si="14"/>
        <v>180</v>
      </c>
      <c r="G36" s="102">
        <v>400</v>
      </c>
      <c r="H36" s="52"/>
      <c r="I36" s="52">
        <f t="shared" si="10"/>
        <v>0</v>
      </c>
      <c r="J36" s="53"/>
      <c r="K36" s="54">
        <f t="shared" si="15"/>
        <v>0</v>
      </c>
      <c r="L36" s="54">
        <f t="shared" si="16"/>
        <v>200</v>
      </c>
      <c r="M36" s="54">
        <f t="shared" si="17"/>
        <v>0</v>
      </c>
      <c r="N36" s="54">
        <f t="shared" si="27"/>
        <v>0</v>
      </c>
      <c r="O36" s="54">
        <f t="shared" si="18"/>
        <v>600</v>
      </c>
      <c r="P36" s="52">
        <f t="shared" si="28"/>
        <v>0</v>
      </c>
      <c r="Q36" s="52">
        <f t="shared" si="29"/>
        <v>0</v>
      </c>
      <c r="R36" s="55" t="s">
        <v>227</v>
      </c>
    </row>
    <row r="37" spans="1:18" ht="20.100000000000001" customHeight="1" x14ac:dyDescent="0.25">
      <c r="A37" s="50">
        <v>20</v>
      </c>
      <c r="B37" s="49" t="s">
        <v>228</v>
      </c>
      <c r="C37" s="50" t="s">
        <v>23</v>
      </c>
      <c r="D37" s="50" t="s">
        <v>229</v>
      </c>
      <c r="E37" s="51">
        <f t="shared" si="13"/>
        <v>16.225000000000001</v>
      </c>
      <c r="F37" s="51">
        <f t="shared" si="14"/>
        <v>13.275</v>
      </c>
      <c r="G37" s="102">
        <v>29.5</v>
      </c>
      <c r="H37" s="52"/>
      <c r="I37" s="52">
        <f t="shared" si="10"/>
        <v>0</v>
      </c>
      <c r="J37" s="53"/>
      <c r="K37" s="54">
        <f t="shared" si="15"/>
        <v>0</v>
      </c>
      <c r="L37" s="54">
        <f t="shared" si="16"/>
        <v>14.75</v>
      </c>
      <c r="M37" s="54">
        <f t="shared" si="17"/>
        <v>0</v>
      </c>
      <c r="N37" s="54">
        <f t="shared" si="27"/>
        <v>0</v>
      </c>
      <c r="O37" s="54">
        <f t="shared" si="18"/>
        <v>44.25</v>
      </c>
      <c r="P37" s="52">
        <f t="shared" si="28"/>
        <v>0</v>
      </c>
      <c r="Q37" s="52">
        <f t="shared" si="29"/>
        <v>0</v>
      </c>
      <c r="R37" s="55" t="s">
        <v>230</v>
      </c>
    </row>
    <row r="38" spans="1:18" ht="20.100000000000001" customHeight="1" x14ac:dyDescent="0.25">
      <c r="A38" s="50">
        <v>21</v>
      </c>
      <c r="B38" s="49" t="s">
        <v>231</v>
      </c>
      <c r="C38" s="50" t="s">
        <v>23</v>
      </c>
      <c r="D38" s="50" t="s">
        <v>232</v>
      </c>
      <c r="E38" s="51">
        <f t="shared" si="13"/>
        <v>16.5</v>
      </c>
      <c r="F38" s="51">
        <f t="shared" si="14"/>
        <v>13.5</v>
      </c>
      <c r="G38" s="102">
        <v>30</v>
      </c>
      <c r="H38" s="52"/>
      <c r="I38" s="52">
        <f t="shared" si="10"/>
        <v>0</v>
      </c>
      <c r="J38" s="53"/>
      <c r="K38" s="54">
        <f t="shared" si="15"/>
        <v>0</v>
      </c>
      <c r="L38" s="54">
        <f t="shared" si="16"/>
        <v>15</v>
      </c>
      <c r="M38" s="54">
        <f t="shared" si="17"/>
        <v>0</v>
      </c>
      <c r="N38" s="54">
        <f t="shared" si="27"/>
        <v>0</v>
      </c>
      <c r="O38" s="54">
        <f t="shared" si="18"/>
        <v>45</v>
      </c>
      <c r="P38" s="52">
        <f t="shared" si="28"/>
        <v>0</v>
      </c>
      <c r="Q38" s="52">
        <f t="shared" si="29"/>
        <v>0</v>
      </c>
      <c r="R38" s="55" t="s">
        <v>233</v>
      </c>
    </row>
    <row r="39" spans="1:18" ht="20.100000000000001" customHeight="1" x14ac:dyDescent="0.25">
      <c r="A39" s="50">
        <v>22</v>
      </c>
      <c r="B39" s="49" t="s">
        <v>234</v>
      </c>
      <c r="C39" s="50" t="s">
        <v>23</v>
      </c>
      <c r="D39" s="50" t="s">
        <v>235</v>
      </c>
      <c r="E39" s="51">
        <f t="shared" si="13"/>
        <v>11</v>
      </c>
      <c r="F39" s="51">
        <f t="shared" si="14"/>
        <v>9</v>
      </c>
      <c r="G39" s="102">
        <v>20</v>
      </c>
      <c r="H39" s="52"/>
      <c r="I39" s="52">
        <f t="shared" si="10"/>
        <v>0</v>
      </c>
      <c r="J39" s="53"/>
      <c r="K39" s="54">
        <f t="shared" si="15"/>
        <v>0</v>
      </c>
      <c r="L39" s="54">
        <f t="shared" si="16"/>
        <v>10</v>
      </c>
      <c r="M39" s="54">
        <f t="shared" si="17"/>
        <v>0</v>
      </c>
      <c r="N39" s="54">
        <f t="shared" si="27"/>
        <v>0</v>
      </c>
      <c r="O39" s="54">
        <f t="shared" si="18"/>
        <v>30</v>
      </c>
      <c r="P39" s="52">
        <f t="shared" si="28"/>
        <v>0</v>
      </c>
      <c r="Q39" s="52">
        <f t="shared" si="29"/>
        <v>0</v>
      </c>
      <c r="R39" s="55" t="s">
        <v>236</v>
      </c>
    </row>
    <row r="40" spans="1:18" ht="20.100000000000001" customHeight="1" x14ac:dyDescent="0.25">
      <c r="A40" s="50">
        <v>23</v>
      </c>
      <c r="B40" s="49" t="s">
        <v>237</v>
      </c>
      <c r="C40" s="50" t="s">
        <v>23</v>
      </c>
      <c r="D40" s="50" t="s">
        <v>235</v>
      </c>
      <c r="E40" s="51">
        <f t="shared" si="13"/>
        <v>27.500000000000004</v>
      </c>
      <c r="F40" s="51">
        <f t="shared" si="14"/>
        <v>22.5</v>
      </c>
      <c r="G40" s="102">
        <v>50</v>
      </c>
      <c r="H40" s="52"/>
      <c r="I40" s="52">
        <f t="shared" si="10"/>
        <v>0</v>
      </c>
      <c r="J40" s="53"/>
      <c r="K40" s="54">
        <f t="shared" si="15"/>
        <v>0</v>
      </c>
      <c r="L40" s="54">
        <f t="shared" si="16"/>
        <v>25</v>
      </c>
      <c r="M40" s="54">
        <f t="shared" si="17"/>
        <v>0</v>
      </c>
      <c r="N40" s="54">
        <f t="shared" si="27"/>
        <v>0</v>
      </c>
      <c r="O40" s="54">
        <f t="shared" si="18"/>
        <v>75</v>
      </c>
      <c r="P40" s="52">
        <f t="shared" si="28"/>
        <v>0</v>
      </c>
      <c r="Q40" s="52">
        <f t="shared" si="29"/>
        <v>0</v>
      </c>
      <c r="R40" s="55" t="s">
        <v>191</v>
      </c>
    </row>
    <row r="41" spans="1:18" ht="20.100000000000001" customHeight="1" x14ac:dyDescent="0.25">
      <c r="A41" s="50">
        <v>24</v>
      </c>
      <c r="B41" s="49" t="s">
        <v>238</v>
      </c>
      <c r="C41" s="50" t="s">
        <v>23</v>
      </c>
      <c r="D41" s="50" t="s">
        <v>239</v>
      </c>
      <c r="E41" s="51">
        <f t="shared" si="13"/>
        <v>8.25</v>
      </c>
      <c r="F41" s="51">
        <f t="shared" si="14"/>
        <v>6.75</v>
      </c>
      <c r="G41" s="102">
        <v>15</v>
      </c>
      <c r="H41" s="52"/>
      <c r="I41" s="52">
        <f t="shared" si="10"/>
        <v>0</v>
      </c>
      <c r="J41" s="53"/>
      <c r="K41" s="54">
        <f t="shared" si="15"/>
        <v>0</v>
      </c>
      <c r="L41" s="54">
        <f t="shared" si="16"/>
        <v>7.5</v>
      </c>
      <c r="M41" s="54">
        <f t="shared" si="17"/>
        <v>0</v>
      </c>
      <c r="N41" s="54">
        <f t="shared" si="27"/>
        <v>0</v>
      </c>
      <c r="O41" s="54">
        <f t="shared" si="18"/>
        <v>22.5</v>
      </c>
      <c r="P41" s="52">
        <f t="shared" si="28"/>
        <v>0</v>
      </c>
      <c r="Q41" s="52">
        <f t="shared" si="29"/>
        <v>0</v>
      </c>
      <c r="R41" s="55" t="s">
        <v>191</v>
      </c>
    </row>
    <row r="42" spans="1:18" ht="20.100000000000001" customHeight="1" x14ac:dyDescent="0.25">
      <c r="A42" s="50">
        <v>25</v>
      </c>
      <c r="B42" s="49" t="s">
        <v>240</v>
      </c>
      <c r="C42" s="50" t="s">
        <v>23</v>
      </c>
      <c r="D42" s="50" t="s">
        <v>239</v>
      </c>
      <c r="E42" s="51">
        <f t="shared" si="13"/>
        <v>8.25</v>
      </c>
      <c r="F42" s="51">
        <f t="shared" si="14"/>
        <v>6.75</v>
      </c>
      <c r="G42" s="102">
        <v>15</v>
      </c>
      <c r="H42" s="52"/>
      <c r="I42" s="52">
        <f t="shared" si="10"/>
        <v>0</v>
      </c>
      <c r="J42" s="53"/>
      <c r="K42" s="54">
        <f t="shared" si="15"/>
        <v>0</v>
      </c>
      <c r="L42" s="54">
        <f t="shared" si="16"/>
        <v>7.5</v>
      </c>
      <c r="M42" s="54">
        <f t="shared" si="17"/>
        <v>0</v>
      </c>
      <c r="N42" s="54">
        <f t="shared" si="27"/>
        <v>0</v>
      </c>
      <c r="O42" s="54">
        <f t="shared" si="18"/>
        <v>22.5</v>
      </c>
      <c r="P42" s="52">
        <f t="shared" si="28"/>
        <v>0</v>
      </c>
      <c r="Q42" s="52">
        <f t="shared" si="29"/>
        <v>0</v>
      </c>
      <c r="R42" s="55" t="s">
        <v>191</v>
      </c>
    </row>
    <row r="43" spans="1:18" ht="20.100000000000001" customHeight="1" x14ac:dyDescent="0.25">
      <c r="A43" s="50">
        <v>26</v>
      </c>
      <c r="B43" s="49" t="s">
        <v>241</v>
      </c>
      <c r="C43" s="50" t="s">
        <v>23</v>
      </c>
      <c r="D43" s="50" t="s">
        <v>239</v>
      </c>
      <c r="E43" s="51">
        <f t="shared" si="13"/>
        <v>16.5</v>
      </c>
      <c r="F43" s="51">
        <f t="shared" si="14"/>
        <v>13.5</v>
      </c>
      <c r="G43" s="102">
        <v>30</v>
      </c>
      <c r="H43" s="52"/>
      <c r="I43" s="52">
        <f t="shared" si="10"/>
        <v>0</v>
      </c>
      <c r="J43" s="53"/>
      <c r="K43" s="54">
        <f t="shared" si="15"/>
        <v>0</v>
      </c>
      <c r="L43" s="54">
        <f t="shared" si="16"/>
        <v>15</v>
      </c>
      <c r="M43" s="54">
        <f t="shared" si="17"/>
        <v>0</v>
      </c>
      <c r="N43" s="54">
        <f t="shared" si="27"/>
        <v>0</v>
      </c>
      <c r="O43" s="54">
        <f t="shared" si="18"/>
        <v>45</v>
      </c>
      <c r="P43" s="52">
        <f t="shared" si="28"/>
        <v>0</v>
      </c>
      <c r="Q43" s="52">
        <f t="shared" si="29"/>
        <v>0</v>
      </c>
      <c r="R43" s="55" t="s">
        <v>191</v>
      </c>
    </row>
    <row r="44" spans="1:18" ht="20.100000000000001" customHeight="1" x14ac:dyDescent="0.25">
      <c r="A44" s="50">
        <v>27</v>
      </c>
      <c r="B44" s="49" t="s">
        <v>242</v>
      </c>
      <c r="C44" s="50" t="s">
        <v>23</v>
      </c>
      <c r="D44" s="50" t="s">
        <v>239</v>
      </c>
      <c r="E44" s="51">
        <f t="shared" si="13"/>
        <v>27.500000000000004</v>
      </c>
      <c r="F44" s="51">
        <f t="shared" si="14"/>
        <v>22.5</v>
      </c>
      <c r="G44" s="102">
        <v>50</v>
      </c>
      <c r="H44" s="52"/>
      <c r="I44" s="52">
        <f t="shared" si="10"/>
        <v>0</v>
      </c>
      <c r="J44" s="53"/>
      <c r="K44" s="54">
        <f t="shared" si="15"/>
        <v>0</v>
      </c>
      <c r="L44" s="54">
        <f t="shared" si="16"/>
        <v>25</v>
      </c>
      <c r="M44" s="54">
        <f t="shared" si="17"/>
        <v>0</v>
      </c>
      <c r="N44" s="54">
        <f t="shared" si="27"/>
        <v>0</v>
      </c>
      <c r="O44" s="54">
        <f t="shared" si="18"/>
        <v>75</v>
      </c>
      <c r="P44" s="52">
        <f t="shared" si="28"/>
        <v>0</v>
      </c>
      <c r="Q44" s="52">
        <f t="shared" si="29"/>
        <v>0</v>
      </c>
      <c r="R44" s="55" t="s">
        <v>191</v>
      </c>
    </row>
    <row r="45" spans="1:18" ht="20.100000000000001" customHeight="1" x14ac:dyDescent="0.25">
      <c r="A45" s="50">
        <v>28</v>
      </c>
      <c r="B45" s="49" t="s">
        <v>243</v>
      </c>
      <c r="C45" s="50" t="s">
        <v>23</v>
      </c>
      <c r="D45" s="50" t="s">
        <v>239</v>
      </c>
      <c r="E45" s="51">
        <f t="shared" si="13"/>
        <v>2.75</v>
      </c>
      <c r="F45" s="51">
        <f t="shared" si="14"/>
        <v>2.25</v>
      </c>
      <c r="G45" s="102">
        <v>5</v>
      </c>
      <c r="H45" s="52"/>
      <c r="I45" s="52">
        <f t="shared" si="10"/>
        <v>0</v>
      </c>
      <c r="J45" s="53"/>
      <c r="K45" s="54">
        <f t="shared" si="15"/>
        <v>0</v>
      </c>
      <c r="L45" s="54">
        <f t="shared" si="16"/>
        <v>2.5</v>
      </c>
      <c r="M45" s="54">
        <f t="shared" si="17"/>
        <v>0</v>
      </c>
      <c r="N45" s="54">
        <f t="shared" si="27"/>
        <v>0</v>
      </c>
      <c r="O45" s="54">
        <f t="shared" si="18"/>
        <v>7.5</v>
      </c>
      <c r="P45" s="52">
        <f t="shared" si="28"/>
        <v>0</v>
      </c>
      <c r="Q45" s="52">
        <f t="shared" si="29"/>
        <v>0</v>
      </c>
      <c r="R45" s="55" t="s">
        <v>244</v>
      </c>
    </row>
    <row r="46" spans="1:18" ht="20.100000000000001" customHeight="1" x14ac:dyDescent="0.25">
      <c r="A46" s="50">
        <v>29</v>
      </c>
      <c r="B46" s="49" t="s">
        <v>245</v>
      </c>
      <c r="C46" s="50" t="s">
        <v>23</v>
      </c>
      <c r="D46" s="50" t="s">
        <v>239</v>
      </c>
      <c r="E46" s="51">
        <f t="shared" si="13"/>
        <v>8.25</v>
      </c>
      <c r="F46" s="51">
        <f t="shared" si="14"/>
        <v>6.75</v>
      </c>
      <c r="G46" s="102">
        <v>15</v>
      </c>
      <c r="H46" s="52"/>
      <c r="I46" s="52">
        <f t="shared" si="10"/>
        <v>0</v>
      </c>
      <c r="J46" s="53"/>
      <c r="K46" s="54">
        <f t="shared" si="15"/>
        <v>0</v>
      </c>
      <c r="L46" s="54">
        <f t="shared" si="16"/>
        <v>7.5</v>
      </c>
      <c r="M46" s="54">
        <f t="shared" si="17"/>
        <v>0</v>
      </c>
      <c r="N46" s="54">
        <f t="shared" si="27"/>
        <v>0</v>
      </c>
      <c r="O46" s="54">
        <f t="shared" si="18"/>
        <v>22.5</v>
      </c>
      <c r="P46" s="52">
        <f t="shared" si="28"/>
        <v>0</v>
      </c>
      <c r="Q46" s="52">
        <f t="shared" si="29"/>
        <v>0</v>
      </c>
      <c r="R46" s="55" t="s">
        <v>191</v>
      </c>
    </row>
    <row r="47" spans="1:18" ht="20.100000000000001" customHeight="1" x14ac:dyDescent="0.25">
      <c r="A47" s="50">
        <v>30</v>
      </c>
      <c r="B47" s="49" t="s">
        <v>246</v>
      </c>
      <c r="C47" s="50" t="s">
        <v>23</v>
      </c>
      <c r="D47" s="50" t="s">
        <v>239</v>
      </c>
      <c r="E47" s="51">
        <f t="shared" si="13"/>
        <v>8.25</v>
      </c>
      <c r="F47" s="51">
        <f t="shared" si="14"/>
        <v>6.75</v>
      </c>
      <c r="G47" s="102">
        <v>15</v>
      </c>
      <c r="H47" s="52"/>
      <c r="I47" s="52">
        <f t="shared" si="10"/>
        <v>0</v>
      </c>
      <c r="J47" s="53"/>
      <c r="K47" s="54">
        <f t="shared" si="15"/>
        <v>0</v>
      </c>
      <c r="L47" s="54">
        <f t="shared" si="16"/>
        <v>7.5</v>
      </c>
      <c r="M47" s="54">
        <f t="shared" si="17"/>
        <v>0</v>
      </c>
      <c r="N47" s="54">
        <f t="shared" si="27"/>
        <v>0</v>
      </c>
      <c r="O47" s="54">
        <f t="shared" si="18"/>
        <v>22.5</v>
      </c>
      <c r="P47" s="52">
        <f t="shared" si="28"/>
        <v>0</v>
      </c>
      <c r="Q47" s="52">
        <f t="shared" si="29"/>
        <v>0</v>
      </c>
      <c r="R47" s="55" t="s">
        <v>191</v>
      </c>
    </row>
    <row r="48" spans="1:18" ht="20.100000000000001" customHeight="1" x14ac:dyDescent="0.25">
      <c r="A48" s="50">
        <v>31</v>
      </c>
      <c r="B48" s="49" t="s">
        <v>247</v>
      </c>
      <c r="C48" s="50" t="s">
        <v>23</v>
      </c>
      <c r="D48" s="50" t="s">
        <v>239</v>
      </c>
      <c r="E48" s="51">
        <f t="shared" si="13"/>
        <v>8.25</v>
      </c>
      <c r="F48" s="51">
        <f t="shared" si="14"/>
        <v>6.75</v>
      </c>
      <c r="G48" s="102">
        <v>15</v>
      </c>
      <c r="H48" s="52"/>
      <c r="I48" s="52">
        <f t="shared" si="10"/>
        <v>0</v>
      </c>
      <c r="J48" s="53"/>
      <c r="K48" s="54">
        <f t="shared" si="15"/>
        <v>0</v>
      </c>
      <c r="L48" s="54">
        <f t="shared" si="16"/>
        <v>7.5</v>
      </c>
      <c r="M48" s="54">
        <f t="shared" si="17"/>
        <v>0</v>
      </c>
      <c r="N48" s="54">
        <f t="shared" si="27"/>
        <v>0</v>
      </c>
      <c r="O48" s="54">
        <f t="shared" si="18"/>
        <v>22.5</v>
      </c>
      <c r="P48" s="52">
        <f t="shared" si="28"/>
        <v>0</v>
      </c>
      <c r="Q48" s="52">
        <f t="shared" si="29"/>
        <v>0</v>
      </c>
      <c r="R48" s="55" t="s">
        <v>191</v>
      </c>
    </row>
    <row r="49" spans="1:18" ht="20.100000000000001" customHeight="1" x14ac:dyDescent="0.25">
      <c r="A49" s="50">
        <v>32</v>
      </c>
      <c r="B49" s="49" t="s">
        <v>248</v>
      </c>
      <c r="C49" s="50" t="s">
        <v>23</v>
      </c>
      <c r="D49" s="50" t="s">
        <v>239</v>
      </c>
      <c r="E49" s="51">
        <f t="shared" si="13"/>
        <v>8.25</v>
      </c>
      <c r="F49" s="51">
        <f t="shared" si="14"/>
        <v>6.75</v>
      </c>
      <c r="G49" s="102">
        <v>15</v>
      </c>
      <c r="H49" s="52"/>
      <c r="I49" s="52">
        <f t="shared" si="10"/>
        <v>0</v>
      </c>
      <c r="J49" s="53"/>
      <c r="K49" s="54">
        <f t="shared" si="15"/>
        <v>0</v>
      </c>
      <c r="L49" s="54">
        <f t="shared" si="16"/>
        <v>7.5</v>
      </c>
      <c r="M49" s="54">
        <f t="shared" si="17"/>
        <v>0</v>
      </c>
      <c r="N49" s="54">
        <f t="shared" si="27"/>
        <v>0</v>
      </c>
      <c r="O49" s="54">
        <f t="shared" si="18"/>
        <v>22.5</v>
      </c>
      <c r="P49" s="52">
        <f t="shared" si="28"/>
        <v>0</v>
      </c>
      <c r="Q49" s="52">
        <f t="shared" si="29"/>
        <v>0</v>
      </c>
      <c r="R49" s="55" t="s">
        <v>191</v>
      </c>
    </row>
    <row r="50" spans="1:18" ht="20.100000000000001" customHeight="1" x14ac:dyDescent="0.25">
      <c r="A50" s="50">
        <v>33</v>
      </c>
      <c r="B50" s="49" t="s">
        <v>249</v>
      </c>
      <c r="C50" s="50" t="s">
        <v>23</v>
      </c>
      <c r="D50" s="50" t="s">
        <v>239</v>
      </c>
      <c r="E50" s="51">
        <f t="shared" si="13"/>
        <v>8.25</v>
      </c>
      <c r="F50" s="51">
        <f t="shared" si="14"/>
        <v>6.75</v>
      </c>
      <c r="G50" s="102">
        <v>15</v>
      </c>
      <c r="H50" s="52"/>
      <c r="I50" s="52">
        <f t="shared" si="10"/>
        <v>0</v>
      </c>
      <c r="J50" s="53"/>
      <c r="K50" s="54">
        <f t="shared" si="15"/>
        <v>0</v>
      </c>
      <c r="L50" s="54">
        <f t="shared" si="16"/>
        <v>7.5</v>
      </c>
      <c r="M50" s="54">
        <f t="shared" si="17"/>
        <v>0</v>
      </c>
      <c r="N50" s="54">
        <f t="shared" si="27"/>
        <v>0</v>
      </c>
      <c r="O50" s="54">
        <f t="shared" si="18"/>
        <v>22.5</v>
      </c>
      <c r="P50" s="52">
        <f t="shared" si="28"/>
        <v>0</v>
      </c>
      <c r="Q50" s="52">
        <f t="shared" si="29"/>
        <v>0</v>
      </c>
      <c r="R50" s="55" t="s">
        <v>191</v>
      </c>
    </row>
    <row r="51" spans="1:18" ht="20.100000000000001" customHeight="1" x14ac:dyDescent="0.25">
      <c r="A51" s="50">
        <v>34</v>
      </c>
      <c r="B51" s="49" t="s">
        <v>358</v>
      </c>
      <c r="C51" s="50" t="s">
        <v>23</v>
      </c>
      <c r="D51" s="50" t="s">
        <v>239</v>
      </c>
      <c r="E51" s="51">
        <f t="shared" si="13"/>
        <v>8.25</v>
      </c>
      <c r="F51" s="51">
        <f t="shared" si="14"/>
        <v>6.75</v>
      </c>
      <c r="G51" s="102">
        <v>15</v>
      </c>
      <c r="H51" s="52"/>
      <c r="I51" s="52">
        <f t="shared" si="10"/>
        <v>0</v>
      </c>
      <c r="J51" s="53"/>
      <c r="K51" s="54">
        <f t="shared" si="15"/>
        <v>0</v>
      </c>
      <c r="L51" s="54">
        <f t="shared" si="16"/>
        <v>7.5</v>
      </c>
      <c r="M51" s="54">
        <f t="shared" si="17"/>
        <v>0</v>
      </c>
      <c r="N51" s="54">
        <f t="shared" si="27"/>
        <v>0</v>
      </c>
      <c r="O51" s="54">
        <f t="shared" si="18"/>
        <v>22.5</v>
      </c>
      <c r="P51" s="52">
        <f t="shared" si="28"/>
        <v>0</v>
      </c>
      <c r="Q51" s="52">
        <f t="shared" si="29"/>
        <v>0</v>
      </c>
      <c r="R51" s="55" t="s">
        <v>220</v>
      </c>
    </row>
    <row r="52" spans="1:18" ht="20.100000000000001" customHeight="1" x14ac:dyDescent="0.25">
      <c r="A52" s="50">
        <v>35</v>
      </c>
      <c r="B52" s="49" t="s">
        <v>250</v>
      </c>
      <c r="C52" s="50" t="s">
        <v>23</v>
      </c>
      <c r="D52" s="50" t="s">
        <v>239</v>
      </c>
      <c r="E52" s="51">
        <f t="shared" si="13"/>
        <v>8.25</v>
      </c>
      <c r="F52" s="51">
        <f t="shared" si="14"/>
        <v>6.75</v>
      </c>
      <c r="G52" s="102">
        <v>15</v>
      </c>
      <c r="H52" s="52"/>
      <c r="I52" s="52">
        <f t="shared" si="10"/>
        <v>0</v>
      </c>
      <c r="J52" s="53"/>
      <c r="K52" s="54">
        <f t="shared" si="15"/>
        <v>0</v>
      </c>
      <c r="L52" s="54">
        <f t="shared" si="16"/>
        <v>7.5</v>
      </c>
      <c r="M52" s="54">
        <f t="shared" si="17"/>
        <v>0</v>
      </c>
      <c r="N52" s="54">
        <f t="shared" si="27"/>
        <v>0</v>
      </c>
      <c r="O52" s="54">
        <f t="shared" si="18"/>
        <v>22.5</v>
      </c>
      <c r="P52" s="52">
        <f t="shared" si="28"/>
        <v>0</v>
      </c>
      <c r="Q52" s="52">
        <f t="shared" si="29"/>
        <v>0</v>
      </c>
      <c r="R52" s="55" t="s">
        <v>191</v>
      </c>
    </row>
    <row r="53" spans="1:18" ht="20.100000000000001" customHeight="1" x14ac:dyDescent="0.25">
      <c r="A53" s="50">
        <v>36</v>
      </c>
      <c r="B53" s="49" t="s">
        <v>251</v>
      </c>
      <c r="C53" s="50" t="s">
        <v>23</v>
      </c>
      <c r="D53" s="50" t="s">
        <v>239</v>
      </c>
      <c r="E53" s="51">
        <f t="shared" si="13"/>
        <v>8.25</v>
      </c>
      <c r="F53" s="51">
        <f t="shared" si="14"/>
        <v>6.75</v>
      </c>
      <c r="G53" s="102">
        <v>15</v>
      </c>
      <c r="H53" s="52"/>
      <c r="I53" s="52">
        <f t="shared" si="10"/>
        <v>0</v>
      </c>
      <c r="J53" s="53"/>
      <c r="K53" s="54">
        <f t="shared" si="15"/>
        <v>0</v>
      </c>
      <c r="L53" s="54">
        <f t="shared" si="16"/>
        <v>7.5</v>
      </c>
      <c r="M53" s="54">
        <f t="shared" si="17"/>
        <v>0</v>
      </c>
      <c r="N53" s="54">
        <f t="shared" si="27"/>
        <v>0</v>
      </c>
      <c r="O53" s="54">
        <f t="shared" si="18"/>
        <v>22.5</v>
      </c>
      <c r="P53" s="52">
        <f t="shared" si="28"/>
        <v>0</v>
      </c>
      <c r="Q53" s="52">
        <f t="shared" si="29"/>
        <v>0</v>
      </c>
      <c r="R53" s="55" t="s">
        <v>191</v>
      </c>
    </row>
    <row r="54" spans="1:18" ht="20.100000000000001" customHeight="1" x14ac:dyDescent="0.25">
      <c r="A54" s="50">
        <v>37</v>
      </c>
      <c r="B54" s="49" t="s">
        <v>252</v>
      </c>
      <c r="C54" s="50" t="s">
        <v>23</v>
      </c>
      <c r="D54" s="50" t="s">
        <v>239</v>
      </c>
      <c r="E54" s="51">
        <f t="shared" si="13"/>
        <v>8.25</v>
      </c>
      <c r="F54" s="51">
        <f t="shared" si="14"/>
        <v>6.75</v>
      </c>
      <c r="G54" s="102">
        <v>15</v>
      </c>
      <c r="H54" s="52"/>
      <c r="I54" s="52">
        <f t="shared" si="10"/>
        <v>0</v>
      </c>
      <c r="J54" s="53"/>
      <c r="K54" s="54">
        <f t="shared" si="15"/>
        <v>0</v>
      </c>
      <c r="L54" s="54">
        <f t="shared" si="16"/>
        <v>7.5</v>
      </c>
      <c r="M54" s="54">
        <f t="shared" ref="M54:M57" si="30">L54*H54</f>
        <v>0</v>
      </c>
      <c r="N54" s="54">
        <f t="shared" ref="N54:N57" si="31">M54+(M54*J54)</f>
        <v>0</v>
      </c>
      <c r="O54" s="54">
        <f t="shared" si="18"/>
        <v>22.5</v>
      </c>
      <c r="P54" s="52">
        <f t="shared" ref="P54:P57" si="32">SUM(I54+M54)</f>
        <v>0</v>
      </c>
      <c r="Q54" s="52">
        <f t="shared" ref="Q54:Q57" si="33">SUM(K54+N54)</f>
        <v>0</v>
      </c>
      <c r="R54" s="55" t="s">
        <v>191</v>
      </c>
    </row>
    <row r="55" spans="1:18" ht="20.100000000000001" customHeight="1" x14ac:dyDescent="0.25">
      <c r="A55" s="50">
        <v>38</v>
      </c>
      <c r="B55" s="49" t="s">
        <v>253</v>
      </c>
      <c r="C55" s="50" t="s">
        <v>23</v>
      </c>
      <c r="D55" s="50" t="s">
        <v>239</v>
      </c>
      <c r="E55" s="51">
        <f>G55*0.55</f>
        <v>5.5</v>
      </c>
      <c r="F55" s="51">
        <f>G55*0.45</f>
        <v>4.5</v>
      </c>
      <c r="G55" s="102">
        <v>10</v>
      </c>
      <c r="H55" s="52"/>
      <c r="I55" s="52">
        <f t="shared" si="10"/>
        <v>0</v>
      </c>
      <c r="J55" s="53"/>
      <c r="K55" s="54">
        <f t="shared" si="15"/>
        <v>0</v>
      </c>
      <c r="L55" s="54">
        <f t="shared" si="16"/>
        <v>5</v>
      </c>
      <c r="M55" s="54">
        <f t="shared" si="30"/>
        <v>0</v>
      </c>
      <c r="N55" s="54">
        <f t="shared" si="31"/>
        <v>0</v>
      </c>
      <c r="O55" s="54">
        <f>G55+L55</f>
        <v>15</v>
      </c>
      <c r="P55" s="52">
        <f t="shared" si="32"/>
        <v>0</v>
      </c>
      <c r="Q55" s="52">
        <f t="shared" si="33"/>
        <v>0</v>
      </c>
      <c r="R55" s="55" t="s">
        <v>191</v>
      </c>
    </row>
    <row r="56" spans="1:18" ht="20.100000000000001" customHeight="1" x14ac:dyDescent="0.25">
      <c r="A56" s="50">
        <v>39</v>
      </c>
      <c r="B56" s="49" t="s">
        <v>254</v>
      </c>
      <c r="C56" s="50" t="s">
        <v>23</v>
      </c>
      <c r="D56" s="50" t="s">
        <v>255</v>
      </c>
      <c r="E56" s="51">
        <f>G56*0.55</f>
        <v>9.3500000000000014</v>
      </c>
      <c r="F56" s="51">
        <f>G56*0.45</f>
        <v>7.65</v>
      </c>
      <c r="G56" s="102">
        <v>17</v>
      </c>
      <c r="H56" s="52"/>
      <c r="I56" s="52">
        <f t="shared" si="10"/>
        <v>0</v>
      </c>
      <c r="J56" s="53"/>
      <c r="K56" s="54">
        <f t="shared" si="15"/>
        <v>0</v>
      </c>
      <c r="L56" s="54">
        <f t="shared" si="16"/>
        <v>8.5</v>
      </c>
      <c r="M56" s="54">
        <f t="shared" si="30"/>
        <v>0</v>
      </c>
      <c r="N56" s="54">
        <f t="shared" si="31"/>
        <v>0</v>
      </c>
      <c r="O56" s="54">
        <f>G56+L56</f>
        <v>25.5</v>
      </c>
      <c r="P56" s="52">
        <f t="shared" si="32"/>
        <v>0</v>
      </c>
      <c r="Q56" s="52">
        <f t="shared" si="33"/>
        <v>0</v>
      </c>
      <c r="R56" s="55" t="s">
        <v>191</v>
      </c>
    </row>
    <row r="57" spans="1:18" ht="20.100000000000001" customHeight="1" x14ac:dyDescent="0.25">
      <c r="A57" s="50">
        <v>40</v>
      </c>
      <c r="B57" s="49" t="s">
        <v>256</v>
      </c>
      <c r="C57" s="50" t="s">
        <v>23</v>
      </c>
      <c r="D57" s="50" t="s">
        <v>257</v>
      </c>
      <c r="E57" s="51">
        <f>G57*0.55</f>
        <v>36.85</v>
      </c>
      <c r="F57" s="51">
        <f>G57*0.45</f>
        <v>30.150000000000002</v>
      </c>
      <c r="G57" s="105">
        <v>67</v>
      </c>
      <c r="H57" s="52"/>
      <c r="I57" s="52">
        <f t="shared" si="10"/>
        <v>0</v>
      </c>
      <c r="J57" s="56"/>
      <c r="K57" s="54">
        <f t="shared" si="15"/>
        <v>0</v>
      </c>
      <c r="L57" s="54">
        <f t="shared" si="16"/>
        <v>33.5</v>
      </c>
      <c r="M57" s="54">
        <f t="shared" si="30"/>
        <v>0</v>
      </c>
      <c r="N57" s="54">
        <f t="shared" si="31"/>
        <v>0</v>
      </c>
      <c r="O57" s="54">
        <f t="shared" si="18"/>
        <v>100.5</v>
      </c>
      <c r="P57" s="52">
        <f t="shared" si="32"/>
        <v>0</v>
      </c>
      <c r="Q57" s="52">
        <f t="shared" si="33"/>
        <v>0</v>
      </c>
      <c r="R57" s="55" t="s">
        <v>191</v>
      </c>
    </row>
    <row r="58" spans="1:18" ht="20.100000000000001" customHeight="1" x14ac:dyDescent="0.25">
      <c r="A58" s="59" t="s">
        <v>258</v>
      </c>
      <c r="B58" s="60"/>
      <c r="C58" s="61"/>
      <c r="D58" s="62"/>
      <c r="E58" s="62"/>
      <c r="F58" s="63"/>
      <c r="G58" s="64"/>
      <c r="H58" s="64"/>
      <c r="I58" s="65"/>
      <c r="J58" s="65"/>
      <c r="K58" s="65"/>
      <c r="L58" s="65"/>
      <c r="M58" s="65"/>
      <c r="N58" s="65"/>
      <c r="O58" s="65"/>
      <c r="P58" s="65"/>
      <c r="Q58" s="66"/>
      <c r="R58" s="68"/>
    </row>
    <row r="59" spans="1:18" ht="20.100000000000001" customHeight="1" x14ac:dyDescent="0.25">
      <c r="A59" s="50">
        <v>1</v>
      </c>
      <c r="B59" s="49" t="s">
        <v>259</v>
      </c>
      <c r="C59" s="50" t="s">
        <v>51</v>
      </c>
      <c r="D59" s="50"/>
      <c r="E59" s="51">
        <f>G59*0.55</f>
        <v>605</v>
      </c>
      <c r="F59" s="51">
        <f>G59*0.45</f>
        <v>495</v>
      </c>
      <c r="G59" s="102">
        <v>1100</v>
      </c>
      <c r="H59" s="52"/>
      <c r="I59" s="52">
        <f>G59*H59</f>
        <v>0</v>
      </c>
      <c r="J59" s="53"/>
      <c r="K59" s="54">
        <f>I59+(J59*I59)</f>
        <v>0</v>
      </c>
      <c r="L59" s="54">
        <f>G59*0.5</f>
        <v>550</v>
      </c>
      <c r="M59" s="54">
        <f t="shared" ref="M59:M62" si="34">L59*H59</f>
        <v>0</v>
      </c>
      <c r="N59" s="54">
        <f t="shared" ref="N59:N62" si="35">M59+(M59*J59)</f>
        <v>0</v>
      </c>
      <c r="O59" s="54">
        <f>G59+L59</f>
        <v>1650</v>
      </c>
      <c r="P59" s="52">
        <f t="shared" ref="P59:P62" si="36">SUM(I59+M59)</f>
        <v>0</v>
      </c>
      <c r="Q59" s="52">
        <f t="shared" ref="Q59:Q62" si="37">SUM(K59+N59)</f>
        <v>0</v>
      </c>
      <c r="R59" s="55" t="s">
        <v>260</v>
      </c>
    </row>
    <row r="60" spans="1:18" ht="20.100000000000001" customHeight="1" x14ac:dyDescent="0.25">
      <c r="A60" s="50">
        <v>2</v>
      </c>
      <c r="B60" s="49" t="s">
        <v>261</v>
      </c>
      <c r="C60" s="50" t="s">
        <v>51</v>
      </c>
      <c r="D60" s="50"/>
      <c r="E60" s="51">
        <f>G60*0.55</f>
        <v>57.750000000000007</v>
      </c>
      <c r="F60" s="51">
        <f>G60*0.45</f>
        <v>47.25</v>
      </c>
      <c r="G60" s="102">
        <v>105</v>
      </c>
      <c r="H60" s="52"/>
      <c r="I60" s="52">
        <f t="shared" ref="I60:I63" si="38">G60*H60</f>
        <v>0</v>
      </c>
      <c r="J60" s="53"/>
      <c r="K60" s="54">
        <f>I60+(J60*I60)</f>
        <v>0</v>
      </c>
      <c r="L60" s="54">
        <f t="shared" ref="L60:L63" si="39">G60*0.5</f>
        <v>52.5</v>
      </c>
      <c r="M60" s="54">
        <f t="shared" si="34"/>
        <v>0</v>
      </c>
      <c r="N60" s="54">
        <f t="shared" si="35"/>
        <v>0</v>
      </c>
      <c r="O60" s="54">
        <f>G60+L60</f>
        <v>157.5</v>
      </c>
      <c r="P60" s="52">
        <f t="shared" si="36"/>
        <v>0</v>
      </c>
      <c r="Q60" s="52">
        <f t="shared" si="37"/>
        <v>0</v>
      </c>
      <c r="R60" s="55" t="s">
        <v>262</v>
      </c>
    </row>
    <row r="61" spans="1:18" ht="20.100000000000001" customHeight="1" x14ac:dyDescent="0.25">
      <c r="A61" s="50">
        <v>3</v>
      </c>
      <c r="B61" s="49" t="s">
        <v>263</v>
      </c>
      <c r="C61" s="50" t="s">
        <v>51</v>
      </c>
      <c r="D61" s="50"/>
      <c r="E61" s="51">
        <f>G61*0.55</f>
        <v>275</v>
      </c>
      <c r="F61" s="51">
        <f>G61*0.45</f>
        <v>225</v>
      </c>
      <c r="G61" s="102">
        <v>500</v>
      </c>
      <c r="H61" s="52"/>
      <c r="I61" s="52">
        <f t="shared" si="38"/>
        <v>0</v>
      </c>
      <c r="J61" s="53"/>
      <c r="K61" s="54">
        <f>I61+(J61*I61)</f>
        <v>0</v>
      </c>
      <c r="L61" s="54">
        <f t="shared" si="39"/>
        <v>250</v>
      </c>
      <c r="M61" s="54">
        <f t="shared" si="34"/>
        <v>0</v>
      </c>
      <c r="N61" s="54">
        <f t="shared" si="35"/>
        <v>0</v>
      </c>
      <c r="O61" s="54">
        <f>G61+L61</f>
        <v>750</v>
      </c>
      <c r="P61" s="52">
        <f t="shared" si="36"/>
        <v>0</v>
      </c>
      <c r="Q61" s="52">
        <f t="shared" si="37"/>
        <v>0</v>
      </c>
      <c r="R61" s="55" t="s">
        <v>260</v>
      </c>
    </row>
    <row r="62" spans="1:18" ht="20.100000000000001" customHeight="1" x14ac:dyDescent="0.25">
      <c r="A62" s="50">
        <v>4</v>
      </c>
      <c r="B62" s="49" t="s">
        <v>264</v>
      </c>
      <c r="C62" s="50" t="s">
        <v>23</v>
      </c>
      <c r="D62" s="50"/>
      <c r="E62" s="51">
        <f>G62*0.55</f>
        <v>55.000000000000007</v>
      </c>
      <c r="F62" s="51">
        <f>G62*0.45</f>
        <v>45</v>
      </c>
      <c r="G62" s="102">
        <v>100</v>
      </c>
      <c r="H62" s="52"/>
      <c r="I62" s="52">
        <f t="shared" si="38"/>
        <v>0</v>
      </c>
      <c r="J62" s="53"/>
      <c r="K62" s="54">
        <f>I62+(J62*I62)</f>
        <v>0</v>
      </c>
      <c r="L62" s="54">
        <f t="shared" si="39"/>
        <v>50</v>
      </c>
      <c r="M62" s="54">
        <f t="shared" si="34"/>
        <v>0</v>
      </c>
      <c r="N62" s="54">
        <f t="shared" si="35"/>
        <v>0</v>
      </c>
      <c r="O62" s="54">
        <f>G62+L62</f>
        <v>150</v>
      </c>
      <c r="P62" s="52">
        <f t="shared" si="36"/>
        <v>0</v>
      </c>
      <c r="Q62" s="52">
        <f t="shared" si="37"/>
        <v>0</v>
      </c>
      <c r="R62" s="55" t="s">
        <v>265</v>
      </c>
    </row>
    <row r="63" spans="1:18" ht="20.100000000000001" customHeight="1" x14ac:dyDescent="0.25">
      <c r="A63" s="50">
        <v>5</v>
      </c>
      <c r="B63" s="49" t="s">
        <v>266</v>
      </c>
      <c r="C63" s="50" t="s">
        <v>23</v>
      </c>
      <c r="D63" s="50"/>
      <c r="E63" s="51">
        <f>G63*0.55</f>
        <v>112.75000000000001</v>
      </c>
      <c r="F63" s="51">
        <f>G63*0.45</f>
        <v>92.25</v>
      </c>
      <c r="G63" s="102">
        <v>205</v>
      </c>
      <c r="H63" s="52"/>
      <c r="I63" s="52">
        <f t="shared" si="38"/>
        <v>0</v>
      </c>
      <c r="J63" s="53"/>
      <c r="K63" s="54">
        <f>I63+(J63*I63)</f>
        <v>0</v>
      </c>
      <c r="L63" s="54">
        <f t="shared" si="39"/>
        <v>102.5</v>
      </c>
      <c r="M63" s="54">
        <f>L63*H63</f>
        <v>0</v>
      </c>
      <c r="N63" s="54">
        <f t="shared" ref="N63" si="40">M63+(M63*J63)</f>
        <v>0</v>
      </c>
      <c r="O63" s="54">
        <f>G63+L63</f>
        <v>307.5</v>
      </c>
      <c r="P63" s="52">
        <f>SUM(I63+M63)</f>
        <v>0</v>
      </c>
      <c r="Q63" s="52">
        <f>SUM(K63+N63)</f>
        <v>0</v>
      </c>
      <c r="R63" s="55" t="s">
        <v>267</v>
      </c>
    </row>
    <row r="64" spans="1:18" ht="18" x14ac:dyDescent="0.25">
      <c r="A64" s="26"/>
      <c r="B64" s="27" t="s">
        <v>49</v>
      </c>
      <c r="C64" s="28"/>
      <c r="D64" s="28"/>
      <c r="E64" s="28"/>
      <c r="F64" s="28"/>
      <c r="G64" s="29"/>
      <c r="H64" s="30"/>
      <c r="I64" s="30">
        <f>SUM(I10:I16,I18:I57,I59:I63)</f>
        <v>0</v>
      </c>
      <c r="J64" s="30"/>
      <c r="K64" s="30">
        <f>SUM(K10:K16,K18:K57,K59:K63)</f>
        <v>0</v>
      </c>
      <c r="L64" s="30"/>
      <c r="M64" s="30">
        <f t="shared" ref="M64:N64" si="41">SUM(M10:M16,M18:M57,M59:M63)</f>
        <v>0</v>
      </c>
      <c r="N64" s="30">
        <f t="shared" si="41"/>
        <v>0</v>
      </c>
      <c r="O64" s="30"/>
      <c r="P64" s="30">
        <f t="shared" ref="P64:Q64" si="42">SUM(P10:P16,P18:P57,P59:P63)</f>
        <v>0</v>
      </c>
      <c r="Q64" s="30">
        <f t="shared" si="42"/>
        <v>0</v>
      </c>
      <c r="R64" s="31"/>
    </row>
    <row r="65" spans="1:18" x14ac:dyDescent="0.25">
      <c r="A65" s="32"/>
      <c r="B65" s="33"/>
      <c r="C65" s="34"/>
      <c r="D65" s="34"/>
      <c r="E65" s="34"/>
      <c r="F65" s="34"/>
      <c r="G65" s="35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4"/>
    </row>
    <row r="66" spans="1:18" x14ac:dyDescent="0.25">
      <c r="A66" s="37"/>
      <c r="B66" s="38"/>
      <c r="C66" s="39"/>
      <c r="D66" s="39"/>
      <c r="E66" s="39"/>
      <c r="F66" s="39"/>
      <c r="G66" s="40"/>
      <c r="H66" s="36"/>
      <c r="I66" s="36"/>
      <c r="J66" s="41"/>
      <c r="K66" s="36"/>
      <c r="L66" s="36"/>
      <c r="M66" s="36"/>
      <c r="N66" s="36"/>
      <c r="O66" s="36"/>
      <c r="P66" s="36"/>
      <c r="Q66" s="36"/>
      <c r="R66" s="39"/>
    </row>
    <row r="67" spans="1:18" ht="15.75" x14ac:dyDescent="0.25">
      <c r="A67" s="112" t="s">
        <v>371</v>
      </c>
      <c r="B67" s="112"/>
      <c r="C67" s="112"/>
      <c r="D67" s="112"/>
      <c r="E67" s="112"/>
      <c r="F67" s="112"/>
      <c r="G67" s="112"/>
      <c r="H67" s="112"/>
      <c r="I67" s="112" t="s">
        <v>362</v>
      </c>
      <c r="J67" s="112"/>
      <c r="K67" s="112"/>
      <c r="L67" s="112"/>
      <c r="M67" s="112"/>
      <c r="N67" s="112"/>
      <c r="O67" s="112"/>
      <c r="P67" s="112"/>
      <c r="Q67" s="112"/>
      <c r="R67" s="112"/>
    </row>
    <row r="68" spans="1:18" ht="15.75" x14ac:dyDescent="0.25">
      <c r="A68" s="7"/>
      <c r="B68" s="42"/>
      <c r="C68" s="42"/>
      <c r="D68" s="42"/>
      <c r="E68" s="42"/>
      <c r="F68" s="42"/>
      <c r="G68" s="42"/>
      <c r="H68" s="42"/>
      <c r="I68" s="7"/>
      <c r="J68" s="42"/>
      <c r="K68" s="42"/>
      <c r="L68" s="42"/>
      <c r="M68" s="42"/>
      <c r="N68" s="42"/>
      <c r="O68" s="42"/>
      <c r="P68" s="42"/>
      <c r="Q68" s="42"/>
      <c r="R68" s="42"/>
    </row>
    <row r="69" spans="1:18" ht="15.75" x14ac:dyDescent="0.25">
      <c r="A69" s="7"/>
      <c r="B69" s="42"/>
      <c r="C69" s="42"/>
      <c r="D69" s="42"/>
      <c r="E69" s="42"/>
      <c r="F69" s="42"/>
      <c r="G69" s="42"/>
      <c r="H69" s="42"/>
      <c r="I69" s="7"/>
      <c r="J69" s="42"/>
      <c r="K69" s="42"/>
      <c r="L69" s="42"/>
      <c r="M69" s="42"/>
      <c r="N69" s="42"/>
      <c r="O69" s="42"/>
      <c r="P69" s="42"/>
      <c r="Q69" s="42"/>
      <c r="R69" s="42"/>
    </row>
    <row r="70" spans="1:18" x14ac:dyDescent="0.25">
      <c r="A70" s="121" t="s">
        <v>362</v>
      </c>
      <c r="B70" s="121"/>
      <c r="C70" s="121"/>
      <c r="D70" s="121"/>
      <c r="E70" s="121"/>
      <c r="F70" s="121"/>
      <c r="G70" s="121"/>
      <c r="H70" s="121"/>
      <c r="I70" s="113" t="s">
        <v>362</v>
      </c>
      <c r="J70" s="113"/>
      <c r="K70" s="113"/>
      <c r="L70" s="113"/>
      <c r="M70" s="113"/>
      <c r="N70" s="113"/>
      <c r="O70" s="113"/>
      <c r="P70" s="113"/>
      <c r="Q70" s="113"/>
      <c r="R70" s="113"/>
    </row>
    <row r="71" spans="1:18" x14ac:dyDescent="0.25">
      <c r="A71" s="114" t="s">
        <v>362</v>
      </c>
      <c r="B71" s="114"/>
      <c r="C71" s="114"/>
      <c r="D71" s="114"/>
      <c r="E71" s="114"/>
      <c r="F71" s="114"/>
      <c r="G71" s="114"/>
      <c r="H71" s="114"/>
      <c r="I71" s="114" t="s">
        <v>362</v>
      </c>
      <c r="J71" s="114"/>
      <c r="K71" s="114"/>
      <c r="L71" s="114"/>
      <c r="M71" s="114"/>
      <c r="N71" s="114"/>
      <c r="O71" s="114"/>
      <c r="P71" s="114"/>
      <c r="Q71" s="114"/>
      <c r="R71" s="114"/>
    </row>
    <row r="72" spans="1:18" x14ac:dyDescent="0.25">
      <c r="A72" s="2"/>
      <c r="B72" s="43"/>
      <c r="C72" s="44"/>
      <c r="D72" s="44"/>
      <c r="E72" s="44"/>
      <c r="F72" s="44"/>
      <c r="G72" s="44"/>
      <c r="H72" s="3"/>
      <c r="I72" s="44"/>
      <c r="J72" s="44"/>
      <c r="K72" s="44"/>
      <c r="L72" s="44"/>
      <c r="M72" s="44"/>
      <c r="N72" s="44"/>
      <c r="O72" s="44"/>
      <c r="P72" s="44"/>
      <c r="Q72" s="44"/>
      <c r="R72" s="2"/>
    </row>
    <row r="73" spans="1:18" x14ac:dyDescent="0.25">
      <c r="A73" s="1"/>
      <c r="B73" s="45"/>
      <c r="C73" s="44"/>
      <c r="D73" s="44"/>
      <c r="E73" s="44"/>
      <c r="F73" s="44"/>
      <c r="G73" s="44"/>
      <c r="H73" s="44"/>
      <c r="I73" s="111"/>
      <c r="J73" s="111"/>
      <c r="K73" s="111"/>
      <c r="L73" s="47"/>
      <c r="M73" s="47"/>
      <c r="N73" s="47"/>
      <c r="O73" s="47"/>
      <c r="P73" s="47"/>
      <c r="Q73" s="47"/>
      <c r="R73" s="48"/>
    </row>
  </sheetData>
  <mergeCells count="14">
    <mergeCell ref="K1:R1"/>
    <mergeCell ref="A3:R3"/>
    <mergeCell ref="C6:C7"/>
    <mergeCell ref="E6:F6"/>
    <mergeCell ref="H6:H7"/>
    <mergeCell ref="R6:R7"/>
    <mergeCell ref="I73:K73"/>
    <mergeCell ref="D6:D7"/>
    <mergeCell ref="A67:H67"/>
    <mergeCell ref="I67:R67"/>
    <mergeCell ref="A70:H70"/>
    <mergeCell ref="I70:R70"/>
    <mergeCell ref="A71:H71"/>
    <mergeCell ref="I71:R71"/>
  </mergeCells>
  <conditionalFormatting sqref="J57 G18:G57 H24:I57 K24:Q57 J24:J45 H18:Q23">
    <cfRule type="cellIs" dxfId="9" priority="5" stopIfTrue="1" operator="equal">
      <formula>0</formula>
    </cfRule>
  </conditionalFormatting>
  <conditionalFormatting sqref="G10:Q16">
    <cfRule type="cellIs" dxfId="8" priority="6" stopIfTrue="1" operator="equal">
      <formula>0</formula>
    </cfRule>
  </conditionalFormatting>
  <conditionalFormatting sqref="J53:J56">
    <cfRule type="cellIs" dxfId="7" priority="3" stopIfTrue="1" operator="equal">
      <formula>0</formula>
    </cfRule>
  </conditionalFormatting>
  <conditionalFormatting sqref="J46:J52">
    <cfRule type="cellIs" dxfId="6" priority="4" stopIfTrue="1" operator="equal">
      <formula>0</formula>
    </cfRule>
  </conditionalFormatting>
  <conditionalFormatting sqref="O59:Q63 G59:M63">
    <cfRule type="cellIs" dxfId="5" priority="2" stopIfTrue="1" operator="equal">
      <formula>0</formula>
    </cfRule>
  </conditionalFormatting>
  <conditionalFormatting sqref="N59:N63">
    <cfRule type="cellIs" dxfId="4" priority="1" stopIfTrue="1" operator="equal">
      <formula>0</formula>
    </cfRule>
  </conditionalFormatting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showZeros="0" topLeftCell="A17" zoomScale="80" zoomScaleNormal="80" workbookViewId="0">
      <selection activeCell="B52" sqref="B52"/>
    </sheetView>
  </sheetViews>
  <sheetFormatPr defaultRowHeight="15" x14ac:dyDescent="0.25"/>
  <cols>
    <col min="1" max="1" width="6.85546875" customWidth="1"/>
    <col min="2" max="2" width="34.140625" customWidth="1"/>
    <col min="3" max="3" width="6" customWidth="1"/>
    <col min="4" max="4" width="10.7109375" customWidth="1"/>
    <col min="5" max="5" width="12.28515625" customWidth="1"/>
    <col min="6" max="6" width="13.7109375" customWidth="1"/>
    <col min="7" max="7" width="15.7109375" customWidth="1"/>
    <col min="8" max="8" width="18.28515625" customWidth="1"/>
    <col min="9" max="9" width="12.5703125" customWidth="1"/>
    <col min="10" max="10" width="16.28515625" customWidth="1"/>
    <col min="11" max="11" width="14.140625" customWidth="1"/>
    <col min="12" max="12" width="18.7109375" customWidth="1"/>
    <col min="13" max="16" width="14.85546875" customWidth="1"/>
    <col min="17" max="17" width="15.28515625" customWidth="1"/>
  </cols>
  <sheetData>
    <row r="1" spans="1:17" x14ac:dyDescent="0.25">
      <c r="A1" s="2"/>
      <c r="B1" s="3"/>
      <c r="C1" s="2"/>
      <c r="D1" s="2"/>
      <c r="E1" s="2"/>
      <c r="F1" s="2"/>
      <c r="G1" s="2"/>
      <c r="H1" s="2"/>
      <c r="I1" s="2"/>
      <c r="J1" s="110" t="s">
        <v>361</v>
      </c>
      <c r="K1" s="110"/>
      <c r="L1" s="110"/>
      <c r="M1" s="110"/>
      <c r="N1" s="110"/>
      <c r="O1" s="110"/>
      <c r="P1" s="110"/>
      <c r="Q1" s="110"/>
    </row>
    <row r="2" spans="1:17" x14ac:dyDescent="0.25">
      <c r="A2" s="2"/>
      <c r="B2" s="3"/>
      <c r="C2" s="2"/>
      <c r="D2" s="2"/>
      <c r="E2" s="2"/>
      <c r="F2" s="2"/>
      <c r="G2" s="2"/>
      <c r="H2" s="2"/>
      <c r="I2" s="2"/>
      <c r="J2" s="5"/>
      <c r="K2" s="5"/>
      <c r="L2" s="5"/>
      <c r="M2" s="5"/>
      <c r="N2" s="5"/>
      <c r="O2" s="5"/>
      <c r="P2" s="5"/>
      <c r="Q2" s="5"/>
    </row>
    <row r="3" spans="1:17" ht="15.75" x14ac:dyDescent="0.25">
      <c r="A3" s="112" t="s">
        <v>364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</row>
    <row r="4" spans="1:17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6.25" x14ac:dyDescent="0.25">
      <c r="A6" s="11" t="s">
        <v>0</v>
      </c>
      <c r="B6" s="9" t="s">
        <v>1</v>
      </c>
      <c r="C6" s="122" t="s">
        <v>2</v>
      </c>
      <c r="D6" s="119" t="s">
        <v>3</v>
      </c>
      <c r="E6" s="120"/>
      <c r="F6" s="10" t="s">
        <v>4</v>
      </c>
      <c r="G6" s="115" t="s">
        <v>5</v>
      </c>
      <c r="H6" s="12" t="s">
        <v>6</v>
      </c>
      <c r="I6" s="13" t="s">
        <v>7</v>
      </c>
      <c r="J6" s="13" t="s">
        <v>8</v>
      </c>
      <c r="K6" s="13" t="s">
        <v>4</v>
      </c>
      <c r="L6" s="13" t="s">
        <v>9</v>
      </c>
      <c r="M6" s="13" t="s">
        <v>10</v>
      </c>
      <c r="N6" s="13" t="s">
        <v>11</v>
      </c>
      <c r="O6" s="13" t="s">
        <v>9</v>
      </c>
      <c r="P6" s="13" t="s">
        <v>10</v>
      </c>
      <c r="Q6" s="117" t="s">
        <v>12</v>
      </c>
    </row>
    <row r="7" spans="1:17" ht="51" x14ac:dyDescent="0.25">
      <c r="A7" s="14"/>
      <c r="B7" s="15"/>
      <c r="C7" s="123"/>
      <c r="D7" s="16" t="s">
        <v>13</v>
      </c>
      <c r="E7" s="16" t="s">
        <v>14</v>
      </c>
      <c r="F7" s="17" t="s">
        <v>15</v>
      </c>
      <c r="G7" s="116"/>
      <c r="H7" s="18" t="s">
        <v>16</v>
      </c>
      <c r="I7" s="19" t="s">
        <v>17</v>
      </c>
      <c r="J7" s="19" t="s">
        <v>18</v>
      </c>
      <c r="K7" s="19" t="s">
        <v>19</v>
      </c>
      <c r="L7" s="19" t="s">
        <v>19</v>
      </c>
      <c r="M7" s="19" t="s">
        <v>19</v>
      </c>
      <c r="N7" s="19" t="s">
        <v>20</v>
      </c>
      <c r="O7" s="19" t="s">
        <v>21</v>
      </c>
      <c r="P7" s="19" t="s">
        <v>21</v>
      </c>
      <c r="Q7" s="118"/>
    </row>
    <row r="8" spans="1:17" x14ac:dyDescent="0.2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14</v>
      </c>
      <c r="N8" s="20">
        <v>15</v>
      </c>
      <c r="O8" s="20">
        <v>16</v>
      </c>
      <c r="P8" s="20">
        <v>18</v>
      </c>
      <c r="Q8" s="20">
        <v>19</v>
      </c>
    </row>
    <row r="9" spans="1:17" x14ac:dyDescent="0.25">
      <c r="A9" s="137" t="s">
        <v>357</v>
      </c>
      <c r="B9" s="137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ht="20.100000000000001" customHeight="1" x14ac:dyDescent="0.25">
      <c r="A10" s="50">
        <v>1</v>
      </c>
      <c r="B10" s="49" t="s">
        <v>159</v>
      </c>
      <c r="C10" s="50" t="s">
        <v>23</v>
      </c>
      <c r="D10" s="51">
        <f t="shared" ref="D10:D18" si="0">F10*0.55</f>
        <v>110.55000000000001</v>
      </c>
      <c r="E10" s="51">
        <f t="shared" ref="E10:E18" si="1">F10*0.45</f>
        <v>90.45</v>
      </c>
      <c r="F10" s="106">
        <v>201</v>
      </c>
      <c r="G10" s="52"/>
      <c r="H10" s="52">
        <f>F10*G10</f>
        <v>0</v>
      </c>
      <c r="I10" s="53"/>
      <c r="J10" s="54">
        <f>H10+(I10*H10)</f>
        <v>0</v>
      </c>
      <c r="K10" s="54">
        <f>F10*0.5</f>
        <v>100.5</v>
      </c>
      <c r="L10" s="54">
        <f>K10*G10</f>
        <v>0</v>
      </c>
      <c r="M10" s="54">
        <f>L10+(L10*I10)</f>
        <v>0</v>
      </c>
      <c r="N10" s="54">
        <f t="shared" ref="N10:N18" si="2">F10+K10</f>
        <v>301.5</v>
      </c>
      <c r="O10" s="52">
        <f>SUM(H10+L10)</f>
        <v>0</v>
      </c>
      <c r="P10" s="52">
        <f>SUM(J10+M10)</f>
        <v>0</v>
      </c>
      <c r="Q10" s="55" t="s">
        <v>160</v>
      </c>
    </row>
    <row r="11" spans="1:17" ht="20.100000000000001" customHeight="1" x14ac:dyDescent="0.25">
      <c r="A11" s="50">
        <v>2</v>
      </c>
      <c r="B11" s="49" t="s">
        <v>161</v>
      </c>
      <c r="C11" s="50" t="s">
        <v>23</v>
      </c>
      <c r="D11" s="51">
        <f t="shared" si="0"/>
        <v>220.00000000000003</v>
      </c>
      <c r="E11" s="51">
        <f t="shared" si="1"/>
        <v>180</v>
      </c>
      <c r="F11" s="107">
        <v>400</v>
      </c>
      <c r="G11" s="52"/>
      <c r="H11" s="52">
        <f t="shared" ref="H11:H18" si="3">F11*G11</f>
        <v>0</v>
      </c>
      <c r="I11" s="53"/>
      <c r="J11" s="54">
        <f t="shared" ref="J11:J18" si="4">H11+(I11*H11)</f>
        <v>0</v>
      </c>
      <c r="K11" s="54">
        <f t="shared" ref="K11:K18" si="5">F11*0.5</f>
        <v>200</v>
      </c>
      <c r="L11" s="54">
        <f>K11*G11</f>
        <v>0</v>
      </c>
      <c r="M11" s="54">
        <f t="shared" ref="M11:M18" si="6">L11+(L11*I11)</f>
        <v>0</v>
      </c>
      <c r="N11" s="54">
        <f t="shared" si="2"/>
        <v>600</v>
      </c>
      <c r="O11" s="52">
        <f>SUM(H11+L11)</f>
        <v>0</v>
      </c>
      <c r="P11" s="52">
        <f>SUM(J11+M11)</f>
        <v>0</v>
      </c>
      <c r="Q11" s="55" t="s">
        <v>160</v>
      </c>
    </row>
    <row r="12" spans="1:17" ht="20.100000000000001" customHeight="1" x14ac:dyDescent="0.25">
      <c r="A12" s="50">
        <v>3</v>
      </c>
      <c r="B12" s="49" t="s">
        <v>162</v>
      </c>
      <c r="C12" s="50" t="s">
        <v>23</v>
      </c>
      <c r="D12" s="51">
        <f t="shared" si="0"/>
        <v>220.00000000000003</v>
      </c>
      <c r="E12" s="51">
        <f t="shared" si="1"/>
        <v>180</v>
      </c>
      <c r="F12" s="107">
        <v>400</v>
      </c>
      <c r="G12" s="52"/>
      <c r="H12" s="52">
        <f t="shared" si="3"/>
        <v>0</v>
      </c>
      <c r="I12" s="53"/>
      <c r="J12" s="54">
        <f t="shared" si="4"/>
        <v>0</v>
      </c>
      <c r="K12" s="54">
        <f t="shared" si="5"/>
        <v>200</v>
      </c>
      <c r="L12" s="54">
        <f t="shared" ref="L12:L18" si="7">K12*G12</f>
        <v>0</v>
      </c>
      <c r="M12" s="54">
        <f t="shared" si="6"/>
        <v>0</v>
      </c>
      <c r="N12" s="54">
        <f t="shared" si="2"/>
        <v>600</v>
      </c>
      <c r="O12" s="52">
        <f t="shared" ref="O12:O16" si="8">SUM(H12+L12)</f>
        <v>0</v>
      </c>
      <c r="P12" s="52">
        <f t="shared" ref="P12:P16" si="9">SUM(J12+M12)</f>
        <v>0</v>
      </c>
      <c r="Q12" s="55" t="s">
        <v>160</v>
      </c>
    </row>
    <row r="13" spans="1:17" ht="20.100000000000001" customHeight="1" x14ac:dyDescent="0.25">
      <c r="A13" s="50">
        <v>4</v>
      </c>
      <c r="B13" s="49" t="s">
        <v>163</v>
      </c>
      <c r="C13" s="50" t="s">
        <v>23</v>
      </c>
      <c r="D13" s="51">
        <f t="shared" si="0"/>
        <v>384.45000000000005</v>
      </c>
      <c r="E13" s="51">
        <f t="shared" si="1"/>
        <v>314.55</v>
      </c>
      <c r="F13" s="107">
        <v>699</v>
      </c>
      <c r="G13" s="52"/>
      <c r="H13" s="52">
        <f t="shared" si="3"/>
        <v>0</v>
      </c>
      <c r="I13" s="53"/>
      <c r="J13" s="54">
        <f t="shared" si="4"/>
        <v>0</v>
      </c>
      <c r="K13" s="54">
        <f t="shared" si="5"/>
        <v>349.5</v>
      </c>
      <c r="L13" s="54">
        <f t="shared" si="7"/>
        <v>0</v>
      </c>
      <c r="M13" s="54">
        <f t="shared" si="6"/>
        <v>0</v>
      </c>
      <c r="N13" s="54">
        <f t="shared" si="2"/>
        <v>1048.5</v>
      </c>
      <c r="O13" s="52">
        <f t="shared" si="8"/>
        <v>0</v>
      </c>
      <c r="P13" s="52">
        <f t="shared" si="9"/>
        <v>0</v>
      </c>
      <c r="Q13" s="55" t="s">
        <v>160</v>
      </c>
    </row>
    <row r="14" spans="1:17" ht="20.100000000000001" customHeight="1" x14ac:dyDescent="0.25">
      <c r="A14" s="50">
        <v>5</v>
      </c>
      <c r="B14" s="49" t="s">
        <v>164</v>
      </c>
      <c r="C14" s="50" t="s">
        <v>23</v>
      </c>
      <c r="D14" s="51">
        <f t="shared" si="0"/>
        <v>82.5</v>
      </c>
      <c r="E14" s="51">
        <f t="shared" si="1"/>
        <v>67.5</v>
      </c>
      <c r="F14" s="107">
        <v>150</v>
      </c>
      <c r="G14" s="52"/>
      <c r="H14" s="52">
        <f t="shared" si="3"/>
        <v>0</v>
      </c>
      <c r="I14" s="53"/>
      <c r="J14" s="54">
        <f t="shared" si="4"/>
        <v>0</v>
      </c>
      <c r="K14" s="54">
        <f t="shared" si="5"/>
        <v>75</v>
      </c>
      <c r="L14" s="54">
        <f t="shared" si="7"/>
        <v>0</v>
      </c>
      <c r="M14" s="54">
        <f t="shared" si="6"/>
        <v>0</v>
      </c>
      <c r="N14" s="54">
        <f t="shared" si="2"/>
        <v>225</v>
      </c>
      <c r="O14" s="52">
        <f t="shared" si="8"/>
        <v>0</v>
      </c>
      <c r="P14" s="52">
        <f t="shared" si="9"/>
        <v>0</v>
      </c>
      <c r="Q14" s="55" t="s">
        <v>160</v>
      </c>
    </row>
    <row r="15" spans="1:17" ht="20.100000000000001" customHeight="1" x14ac:dyDescent="0.25">
      <c r="A15" s="50">
        <v>6</v>
      </c>
      <c r="B15" s="49" t="s">
        <v>165</v>
      </c>
      <c r="C15" s="50" t="s">
        <v>23</v>
      </c>
      <c r="D15" s="51">
        <f t="shared" si="0"/>
        <v>82.5</v>
      </c>
      <c r="E15" s="51">
        <f t="shared" si="1"/>
        <v>67.5</v>
      </c>
      <c r="F15" s="107">
        <v>150</v>
      </c>
      <c r="G15" s="52"/>
      <c r="H15" s="52">
        <f t="shared" si="3"/>
        <v>0</v>
      </c>
      <c r="I15" s="53"/>
      <c r="J15" s="54">
        <f t="shared" si="4"/>
        <v>0</v>
      </c>
      <c r="K15" s="54">
        <f t="shared" si="5"/>
        <v>75</v>
      </c>
      <c r="L15" s="54">
        <f t="shared" si="7"/>
        <v>0</v>
      </c>
      <c r="M15" s="54">
        <f t="shared" si="6"/>
        <v>0</v>
      </c>
      <c r="N15" s="54">
        <f t="shared" si="2"/>
        <v>225</v>
      </c>
      <c r="O15" s="52">
        <f t="shared" si="8"/>
        <v>0</v>
      </c>
      <c r="P15" s="52">
        <f t="shared" si="9"/>
        <v>0</v>
      </c>
      <c r="Q15" s="55" t="s">
        <v>160</v>
      </c>
    </row>
    <row r="16" spans="1:17" ht="20.100000000000001" customHeight="1" x14ac:dyDescent="0.25">
      <c r="A16" s="50">
        <v>7</v>
      </c>
      <c r="B16" s="49" t="s">
        <v>166</v>
      </c>
      <c r="C16" s="50" t="s">
        <v>23</v>
      </c>
      <c r="D16" s="51">
        <f t="shared" si="0"/>
        <v>54.45</v>
      </c>
      <c r="E16" s="51">
        <f t="shared" si="1"/>
        <v>44.550000000000004</v>
      </c>
      <c r="F16" s="107">
        <v>99</v>
      </c>
      <c r="G16" s="52"/>
      <c r="H16" s="52">
        <f t="shared" si="3"/>
        <v>0</v>
      </c>
      <c r="I16" s="53"/>
      <c r="J16" s="54">
        <f t="shared" si="4"/>
        <v>0</v>
      </c>
      <c r="K16" s="54">
        <f t="shared" si="5"/>
        <v>49.5</v>
      </c>
      <c r="L16" s="54">
        <f t="shared" si="7"/>
        <v>0</v>
      </c>
      <c r="M16" s="54">
        <f t="shared" si="6"/>
        <v>0</v>
      </c>
      <c r="N16" s="54">
        <f t="shared" si="2"/>
        <v>148.5</v>
      </c>
      <c r="O16" s="52">
        <f t="shared" si="8"/>
        <v>0</v>
      </c>
      <c r="P16" s="52">
        <f t="shared" si="9"/>
        <v>0</v>
      </c>
      <c r="Q16" s="55" t="s">
        <v>160</v>
      </c>
    </row>
    <row r="17" spans="1:17" ht="20.100000000000001" customHeight="1" x14ac:dyDescent="0.25">
      <c r="A17" s="50">
        <v>8</v>
      </c>
      <c r="B17" s="49" t="s">
        <v>167</v>
      </c>
      <c r="C17" s="50" t="s">
        <v>23</v>
      </c>
      <c r="D17" s="51">
        <f t="shared" si="0"/>
        <v>55.000000000000007</v>
      </c>
      <c r="E17" s="51">
        <f t="shared" si="1"/>
        <v>45</v>
      </c>
      <c r="F17" s="107">
        <v>100</v>
      </c>
      <c r="G17" s="52"/>
      <c r="H17" s="52">
        <f t="shared" si="3"/>
        <v>0</v>
      </c>
      <c r="I17" s="53"/>
      <c r="J17" s="54">
        <f t="shared" si="4"/>
        <v>0</v>
      </c>
      <c r="K17" s="54">
        <f t="shared" si="5"/>
        <v>50</v>
      </c>
      <c r="L17" s="54">
        <f t="shared" si="7"/>
        <v>0</v>
      </c>
      <c r="M17" s="54">
        <f t="shared" si="6"/>
        <v>0</v>
      </c>
      <c r="N17" s="54">
        <f t="shared" si="2"/>
        <v>150</v>
      </c>
      <c r="O17" s="52">
        <f>SUM(H17+L17)</f>
        <v>0</v>
      </c>
      <c r="P17" s="52">
        <f>SUM(J17+M17)</f>
        <v>0</v>
      </c>
      <c r="Q17" s="55" t="s">
        <v>160</v>
      </c>
    </row>
    <row r="18" spans="1:17" ht="20.100000000000001" customHeight="1" x14ac:dyDescent="0.25">
      <c r="A18" s="50">
        <v>9</v>
      </c>
      <c r="B18" s="49" t="s">
        <v>168</v>
      </c>
      <c r="C18" s="50" t="s">
        <v>23</v>
      </c>
      <c r="D18" s="51">
        <f t="shared" si="0"/>
        <v>82.5</v>
      </c>
      <c r="E18" s="51">
        <f t="shared" si="1"/>
        <v>67.5</v>
      </c>
      <c r="F18" s="107">
        <v>150</v>
      </c>
      <c r="G18" s="52"/>
      <c r="H18" s="52">
        <f t="shared" si="3"/>
        <v>0</v>
      </c>
      <c r="I18" s="53"/>
      <c r="J18" s="54">
        <f t="shared" si="4"/>
        <v>0</v>
      </c>
      <c r="K18" s="54">
        <f t="shared" si="5"/>
        <v>75</v>
      </c>
      <c r="L18" s="54">
        <f t="shared" si="7"/>
        <v>0</v>
      </c>
      <c r="M18" s="54">
        <f t="shared" si="6"/>
        <v>0</v>
      </c>
      <c r="N18" s="54">
        <f t="shared" si="2"/>
        <v>225</v>
      </c>
      <c r="O18" s="52">
        <f>SUM(H18+L18)</f>
        <v>0</v>
      </c>
      <c r="P18" s="52">
        <f>SUM(J18+M18)</f>
        <v>0</v>
      </c>
      <c r="Q18" s="55" t="s">
        <v>160</v>
      </c>
    </row>
    <row r="19" spans="1:17" ht="20.100000000000001" customHeight="1" x14ac:dyDescent="0.25">
      <c r="A19" s="134" t="s">
        <v>356</v>
      </c>
      <c r="B19" s="135"/>
      <c r="C19" s="135"/>
      <c r="D19" s="136"/>
      <c r="E19" s="77"/>
      <c r="F19" s="78"/>
      <c r="G19" s="79"/>
      <c r="H19" s="79"/>
      <c r="I19" s="80"/>
      <c r="J19" s="81"/>
      <c r="K19" s="81"/>
      <c r="L19" s="81"/>
      <c r="M19" s="81"/>
      <c r="N19" s="81"/>
      <c r="O19" s="79"/>
      <c r="P19" s="79"/>
      <c r="Q19" s="68"/>
    </row>
    <row r="20" spans="1:17" ht="20.100000000000001" customHeight="1" x14ac:dyDescent="0.25">
      <c r="A20" s="50">
        <v>1</v>
      </c>
      <c r="B20" s="49" t="s">
        <v>324</v>
      </c>
      <c r="C20" s="50" t="s">
        <v>23</v>
      </c>
      <c r="D20" s="51">
        <f>F20*0.55</f>
        <v>715.00000000000011</v>
      </c>
      <c r="E20" s="51">
        <f>F20*0.45</f>
        <v>585</v>
      </c>
      <c r="F20" s="105">
        <v>1300</v>
      </c>
      <c r="G20" s="52"/>
      <c r="H20" s="52">
        <f>F20*G20</f>
        <v>0</v>
      </c>
      <c r="I20" s="53"/>
      <c r="J20" s="54">
        <f>H20+(I20*H20)</f>
        <v>0</v>
      </c>
      <c r="K20" s="54">
        <f>F20*0.5</f>
        <v>650</v>
      </c>
      <c r="L20" s="54">
        <f>K20*G20</f>
        <v>0</v>
      </c>
      <c r="M20" s="54">
        <f>L20+(L20*I20)</f>
        <v>0</v>
      </c>
      <c r="N20" s="54">
        <f t="shared" ref="N20:N49" si="10">F20+K20</f>
        <v>1950</v>
      </c>
      <c r="O20" s="52">
        <f>SUM(H20+L20)</f>
        <v>0</v>
      </c>
      <c r="P20" s="52">
        <f>SUM(J20+M20)</f>
        <v>0</v>
      </c>
      <c r="Q20" s="55" t="s">
        <v>354</v>
      </c>
    </row>
    <row r="21" spans="1:17" ht="20.100000000000001" customHeight="1" x14ac:dyDescent="0.25">
      <c r="A21" s="50">
        <v>2</v>
      </c>
      <c r="B21" s="49" t="s">
        <v>325</v>
      </c>
      <c r="C21" s="50" t="s">
        <v>23</v>
      </c>
      <c r="D21" s="51">
        <f t="shared" ref="D21:D49" si="11">F21*0.55</f>
        <v>112.2</v>
      </c>
      <c r="E21" s="51">
        <f t="shared" ref="E21:E49" si="12">F21*0.45</f>
        <v>91.8</v>
      </c>
      <c r="F21" s="105">
        <v>204</v>
      </c>
      <c r="G21" s="52"/>
      <c r="H21" s="52">
        <f t="shared" ref="H21:H49" si="13">F21*G21</f>
        <v>0</v>
      </c>
      <c r="I21" s="53"/>
      <c r="J21" s="54">
        <f t="shared" ref="J21:J49" si="14">H21+(I21*H21)</f>
        <v>0</v>
      </c>
      <c r="K21" s="54">
        <f t="shared" ref="K21:K48" si="15">F21*0.5</f>
        <v>102</v>
      </c>
      <c r="L21" s="54">
        <f t="shared" ref="L21:L49" si="16">K21*G21</f>
        <v>0</v>
      </c>
      <c r="M21" s="54">
        <f t="shared" ref="M21:M49" si="17">L21+(L21*I21)</f>
        <v>0</v>
      </c>
      <c r="N21" s="54">
        <f t="shared" si="10"/>
        <v>306</v>
      </c>
      <c r="O21" s="52">
        <f t="shared" ref="O21:O49" si="18">SUM(H21+L21)</f>
        <v>0</v>
      </c>
      <c r="P21" s="52">
        <f t="shared" ref="P21:P49" si="19">SUM(J21+M21)</f>
        <v>0</v>
      </c>
      <c r="Q21" s="55" t="s">
        <v>354</v>
      </c>
    </row>
    <row r="22" spans="1:17" ht="20.100000000000001" customHeight="1" x14ac:dyDescent="0.25">
      <c r="A22" s="50">
        <v>3</v>
      </c>
      <c r="B22" s="49" t="s">
        <v>326</v>
      </c>
      <c r="C22" s="50" t="s">
        <v>23</v>
      </c>
      <c r="D22" s="51">
        <f t="shared" si="11"/>
        <v>56.1</v>
      </c>
      <c r="E22" s="51">
        <f t="shared" si="12"/>
        <v>45.9</v>
      </c>
      <c r="F22" s="105">
        <v>102</v>
      </c>
      <c r="G22" s="52"/>
      <c r="H22" s="52">
        <f t="shared" si="13"/>
        <v>0</v>
      </c>
      <c r="I22" s="53"/>
      <c r="J22" s="54">
        <f t="shared" si="14"/>
        <v>0</v>
      </c>
      <c r="K22" s="54">
        <f t="shared" si="15"/>
        <v>51</v>
      </c>
      <c r="L22" s="54">
        <f t="shared" si="16"/>
        <v>0</v>
      </c>
      <c r="M22" s="54">
        <f t="shared" si="17"/>
        <v>0</v>
      </c>
      <c r="N22" s="54">
        <f t="shared" si="10"/>
        <v>153</v>
      </c>
      <c r="O22" s="52">
        <f t="shared" si="18"/>
        <v>0</v>
      </c>
      <c r="P22" s="52">
        <f t="shared" si="19"/>
        <v>0</v>
      </c>
      <c r="Q22" s="55" t="s">
        <v>354</v>
      </c>
    </row>
    <row r="23" spans="1:17" ht="20.100000000000001" customHeight="1" x14ac:dyDescent="0.25">
      <c r="A23" s="50">
        <v>4</v>
      </c>
      <c r="B23" s="49" t="s">
        <v>327</v>
      </c>
      <c r="C23" s="50" t="s">
        <v>23</v>
      </c>
      <c r="D23" s="51">
        <f t="shared" si="11"/>
        <v>84.15</v>
      </c>
      <c r="E23" s="51">
        <f t="shared" si="12"/>
        <v>68.850000000000009</v>
      </c>
      <c r="F23" s="105">
        <v>153</v>
      </c>
      <c r="G23" s="52"/>
      <c r="H23" s="52">
        <f t="shared" si="13"/>
        <v>0</v>
      </c>
      <c r="I23" s="53"/>
      <c r="J23" s="54">
        <f t="shared" si="14"/>
        <v>0</v>
      </c>
      <c r="K23" s="54">
        <f t="shared" si="15"/>
        <v>76.5</v>
      </c>
      <c r="L23" s="54">
        <f t="shared" si="16"/>
        <v>0</v>
      </c>
      <c r="M23" s="54">
        <f t="shared" si="17"/>
        <v>0</v>
      </c>
      <c r="N23" s="54">
        <f t="shared" si="10"/>
        <v>229.5</v>
      </c>
      <c r="O23" s="52">
        <f t="shared" si="18"/>
        <v>0</v>
      </c>
      <c r="P23" s="52">
        <f t="shared" si="19"/>
        <v>0</v>
      </c>
      <c r="Q23" s="55" t="s">
        <v>354</v>
      </c>
    </row>
    <row r="24" spans="1:17" ht="20.100000000000001" customHeight="1" x14ac:dyDescent="0.25">
      <c r="A24" s="50">
        <v>5</v>
      </c>
      <c r="B24" s="49" t="s">
        <v>328</v>
      </c>
      <c r="C24" s="50" t="s">
        <v>23</v>
      </c>
      <c r="D24" s="51">
        <f t="shared" si="11"/>
        <v>110.00000000000001</v>
      </c>
      <c r="E24" s="51">
        <f t="shared" si="12"/>
        <v>90</v>
      </c>
      <c r="F24" s="105">
        <v>200</v>
      </c>
      <c r="G24" s="52"/>
      <c r="H24" s="52">
        <f t="shared" si="13"/>
        <v>0</v>
      </c>
      <c r="I24" s="53"/>
      <c r="J24" s="54">
        <f t="shared" si="14"/>
        <v>0</v>
      </c>
      <c r="K24" s="54">
        <f t="shared" si="15"/>
        <v>100</v>
      </c>
      <c r="L24" s="54">
        <f t="shared" si="16"/>
        <v>0</v>
      </c>
      <c r="M24" s="54">
        <f t="shared" si="17"/>
        <v>0</v>
      </c>
      <c r="N24" s="54">
        <f t="shared" si="10"/>
        <v>300</v>
      </c>
      <c r="O24" s="52">
        <f t="shared" si="18"/>
        <v>0</v>
      </c>
      <c r="P24" s="52">
        <f t="shared" si="19"/>
        <v>0</v>
      </c>
      <c r="Q24" s="55" t="s">
        <v>354</v>
      </c>
    </row>
    <row r="25" spans="1:17" ht="20.100000000000001" customHeight="1" x14ac:dyDescent="0.25">
      <c r="A25" s="50">
        <v>6</v>
      </c>
      <c r="B25" s="49" t="s">
        <v>329</v>
      </c>
      <c r="C25" s="50" t="s">
        <v>23</v>
      </c>
      <c r="D25" s="51">
        <f t="shared" si="11"/>
        <v>11.22</v>
      </c>
      <c r="E25" s="51">
        <f t="shared" si="12"/>
        <v>9.18</v>
      </c>
      <c r="F25" s="105">
        <v>20.399999999999999</v>
      </c>
      <c r="G25" s="52"/>
      <c r="H25" s="52">
        <f t="shared" si="13"/>
        <v>0</v>
      </c>
      <c r="I25" s="53"/>
      <c r="J25" s="54">
        <f t="shared" si="14"/>
        <v>0</v>
      </c>
      <c r="K25" s="54">
        <f t="shared" si="15"/>
        <v>10.199999999999999</v>
      </c>
      <c r="L25" s="54">
        <f t="shared" si="16"/>
        <v>0</v>
      </c>
      <c r="M25" s="54">
        <f t="shared" si="17"/>
        <v>0</v>
      </c>
      <c r="N25" s="54">
        <f t="shared" si="10"/>
        <v>30.599999999999998</v>
      </c>
      <c r="O25" s="52">
        <f t="shared" si="18"/>
        <v>0</v>
      </c>
      <c r="P25" s="52">
        <f t="shared" si="19"/>
        <v>0</v>
      </c>
      <c r="Q25" s="55" t="s">
        <v>354</v>
      </c>
    </row>
    <row r="26" spans="1:17" ht="20.100000000000001" customHeight="1" x14ac:dyDescent="0.25">
      <c r="A26" s="50">
        <v>7</v>
      </c>
      <c r="B26" s="49" t="s">
        <v>330</v>
      </c>
      <c r="C26" s="50" t="s">
        <v>23</v>
      </c>
      <c r="D26" s="51">
        <f t="shared" si="11"/>
        <v>280.5</v>
      </c>
      <c r="E26" s="51">
        <f t="shared" si="12"/>
        <v>229.5</v>
      </c>
      <c r="F26" s="105">
        <v>510</v>
      </c>
      <c r="G26" s="52"/>
      <c r="H26" s="52">
        <f t="shared" si="13"/>
        <v>0</v>
      </c>
      <c r="I26" s="53"/>
      <c r="J26" s="54">
        <f t="shared" si="14"/>
        <v>0</v>
      </c>
      <c r="K26" s="54">
        <f t="shared" si="15"/>
        <v>255</v>
      </c>
      <c r="L26" s="54">
        <f t="shared" si="16"/>
        <v>0</v>
      </c>
      <c r="M26" s="54">
        <f t="shared" si="17"/>
        <v>0</v>
      </c>
      <c r="N26" s="54">
        <f t="shared" si="10"/>
        <v>765</v>
      </c>
      <c r="O26" s="52">
        <f t="shared" si="18"/>
        <v>0</v>
      </c>
      <c r="P26" s="52">
        <f t="shared" si="19"/>
        <v>0</v>
      </c>
      <c r="Q26" s="55" t="s">
        <v>354</v>
      </c>
    </row>
    <row r="27" spans="1:17" ht="20.100000000000001" customHeight="1" x14ac:dyDescent="0.25">
      <c r="A27" s="50">
        <v>8</v>
      </c>
      <c r="B27" s="49" t="s">
        <v>331</v>
      </c>
      <c r="C27" s="50" t="s">
        <v>23</v>
      </c>
      <c r="D27" s="51">
        <f t="shared" si="11"/>
        <v>110.00000000000001</v>
      </c>
      <c r="E27" s="51">
        <f t="shared" si="12"/>
        <v>90</v>
      </c>
      <c r="F27" s="105">
        <v>200</v>
      </c>
      <c r="G27" s="52"/>
      <c r="H27" s="52">
        <f t="shared" si="13"/>
        <v>0</v>
      </c>
      <c r="I27" s="53"/>
      <c r="J27" s="54">
        <f t="shared" si="14"/>
        <v>0</v>
      </c>
      <c r="K27" s="54">
        <f t="shared" si="15"/>
        <v>100</v>
      </c>
      <c r="L27" s="54">
        <f t="shared" si="16"/>
        <v>0</v>
      </c>
      <c r="M27" s="54">
        <f t="shared" si="17"/>
        <v>0</v>
      </c>
      <c r="N27" s="54">
        <f t="shared" si="10"/>
        <v>300</v>
      </c>
      <c r="O27" s="52">
        <f t="shared" si="18"/>
        <v>0</v>
      </c>
      <c r="P27" s="52">
        <f t="shared" si="19"/>
        <v>0</v>
      </c>
      <c r="Q27" s="55" t="s">
        <v>354</v>
      </c>
    </row>
    <row r="28" spans="1:17" ht="20.100000000000001" customHeight="1" x14ac:dyDescent="0.25">
      <c r="A28" s="50">
        <v>9</v>
      </c>
      <c r="B28" s="49" t="s">
        <v>332</v>
      </c>
      <c r="C28" s="50" t="s">
        <v>23</v>
      </c>
      <c r="D28" s="51">
        <f t="shared" si="11"/>
        <v>42.075000000000003</v>
      </c>
      <c r="E28" s="51">
        <f t="shared" si="12"/>
        <v>34.425000000000004</v>
      </c>
      <c r="F28" s="105">
        <v>76.5</v>
      </c>
      <c r="G28" s="52"/>
      <c r="H28" s="52">
        <f t="shared" si="13"/>
        <v>0</v>
      </c>
      <c r="I28" s="53"/>
      <c r="J28" s="54">
        <f t="shared" si="14"/>
        <v>0</v>
      </c>
      <c r="K28" s="54">
        <f t="shared" si="15"/>
        <v>38.25</v>
      </c>
      <c r="L28" s="54">
        <f t="shared" si="16"/>
        <v>0</v>
      </c>
      <c r="M28" s="54">
        <f t="shared" si="17"/>
        <v>0</v>
      </c>
      <c r="N28" s="54">
        <f t="shared" si="10"/>
        <v>114.75</v>
      </c>
      <c r="O28" s="52">
        <f t="shared" si="18"/>
        <v>0</v>
      </c>
      <c r="P28" s="52">
        <f t="shared" si="19"/>
        <v>0</v>
      </c>
      <c r="Q28" s="55" t="s">
        <v>354</v>
      </c>
    </row>
    <row r="29" spans="1:17" ht="20.100000000000001" customHeight="1" x14ac:dyDescent="0.25">
      <c r="A29" s="50">
        <v>10</v>
      </c>
      <c r="B29" s="49" t="s">
        <v>333</v>
      </c>
      <c r="C29" s="50" t="s">
        <v>23</v>
      </c>
      <c r="D29" s="51">
        <f t="shared" si="11"/>
        <v>42.075000000000003</v>
      </c>
      <c r="E29" s="51">
        <f t="shared" si="12"/>
        <v>34.425000000000004</v>
      </c>
      <c r="F29" s="105">
        <v>76.5</v>
      </c>
      <c r="G29" s="52"/>
      <c r="H29" s="52">
        <f t="shared" si="13"/>
        <v>0</v>
      </c>
      <c r="I29" s="53"/>
      <c r="J29" s="54">
        <f t="shared" si="14"/>
        <v>0</v>
      </c>
      <c r="K29" s="54">
        <f t="shared" si="15"/>
        <v>38.25</v>
      </c>
      <c r="L29" s="54">
        <f t="shared" si="16"/>
        <v>0</v>
      </c>
      <c r="M29" s="54">
        <f t="shared" si="17"/>
        <v>0</v>
      </c>
      <c r="N29" s="54">
        <f t="shared" si="10"/>
        <v>114.75</v>
      </c>
      <c r="O29" s="52">
        <f t="shared" si="18"/>
        <v>0</v>
      </c>
      <c r="P29" s="52">
        <f t="shared" si="19"/>
        <v>0</v>
      </c>
      <c r="Q29" s="55" t="s">
        <v>354</v>
      </c>
    </row>
    <row r="30" spans="1:17" ht="20.100000000000001" customHeight="1" x14ac:dyDescent="0.25">
      <c r="A30" s="50">
        <v>11</v>
      </c>
      <c r="B30" s="49" t="s">
        <v>334</v>
      </c>
      <c r="C30" s="50" t="s">
        <v>23</v>
      </c>
      <c r="D30" s="51">
        <f t="shared" si="11"/>
        <v>112.2</v>
      </c>
      <c r="E30" s="51">
        <f t="shared" si="12"/>
        <v>91.8</v>
      </c>
      <c r="F30" s="105">
        <v>204</v>
      </c>
      <c r="G30" s="52"/>
      <c r="H30" s="52">
        <f t="shared" si="13"/>
        <v>0</v>
      </c>
      <c r="I30" s="53"/>
      <c r="J30" s="54">
        <f t="shared" si="14"/>
        <v>0</v>
      </c>
      <c r="K30" s="54">
        <f t="shared" si="15"/>
        <v>102</v>
      </c>
      <c r="L30" s="54">
        <f t="shared" si="16"/>
        <v>0</v>
      </c>
      <c r="M30" s="54">
        <f t="shared" si="17"/>
        <v>0</v>
      </c>
      <c r="N30" s="54">
        <f t="shared" si="10"/>
        <v>306</v>
      </c>
      <c r="O30" s="52">
        <f t="shared" si="18"/>
        <v>0</v>
      </c>
      <c r="P30" s="52">
        <f t="shared" si="19"/>
        <v>0</v>
      </c>
      <c r="Q30" s="55" t="s">
        <v>354</v>
      </c>
    </row>
    <row r="31" spans="1:17" ht="20.100000000000001" customHeight="1" x14ac:dyDescent="0.25">
      <c r="A31" s="50">
        <v>12</v>
      </c>
      <c r="B31" s="49" t="s">
        <v>335</v>
      </c>
      <c r="C31" s="50" t="s">
        <v>23</v>
      </c>
      <c r="D31" s="51">
        <f t="shared" si="11"/>
        <v>28.05</v>
      </c>
      <c r="E31" s="51">
        <f t="shared" si="12"/>
        <v>22.95</v>
      </c>
      <c r="F31" s="105">
        <v>51</v>
      </c>
      <c r="G31" s="52"/>
      <c r="H31" s="52">
        <f t="shared" si="13"/>
        <v>0</v>
      </c>
      <c r="I31" s="53"/>
      <c r="J31" s="54">
        <f t="shared" si="14"/>
        <v>0</v>
      </c>
      <c r="K31" s="54">
        <f t="shared" si="15"/>
        <v>25.5</v>
      </c>
      <c r="L31" s="54">
        <f t="shared" si="16"/>
        <v>0</v>
      </c>
      <c r="M31" s="54">
        <f t="shared" si="17"/>
        <v>0</v>
      </c>
      <c r="N31" s="54">
        <f t="shared" si="10"/>
        <v>76.5</v>
      </c>
      <c r="O31" s="52">
        <f t="shared" si="18"/>
        <v>0</v>
      </c>
      <c r="P31" s="52">
        <f t="shared" si="19"/>
        <v>0</v>
      </c>
      <c r="Q31" s="55" t="s">
        <v>354</v>
      </c>
    </row>
    <row r="32" spans="1:17" ht="20.100000000000001" customHeight="1" x14ac:dyDescent="0.25">
      <c r="A32" s="50">
        <v>13</v>
      </c>
      <c r="B32" s="49" t="s">
        <v>336</v>
      </c>
      <c r="C32" s="50" t="s">
        <v>23</v>
      </c>
      <c r="D32" s="51">
        <f t="shared" si="11"/>
        <v>220.00000000000003</v>
      </c>
      <c r="E32" s="51">
        <f t="shared" si="12"/>
        <v>180</v>
      </c>
      <c r="F32" s="105">
        <v>400</v>
      </c>
      <c r="G32" s="52"/>
      <c r="H32" s="52">
        <f t="shared" si="13"/>
        <v>0</v>
      </c>
      <c r="I32" s="53"/>
      <c r="J32" s="54">
        <f t="shared" si="14"/>
        <v>0</v>
      </c>
      <c r="K32" s="54">
        <f t="shared" si="15"/>
        <v>200</v>
      </c>
      <c r="L32" s="54">
        <f t="shared" si="16"/>
        <v>0</v>
      </c>
      <c r="M32" s="54">
        <f t="shared" si="17"/>
        <v>0</v>
      </c>
      <c r="N32" s="54">
        <f t="shared" si="10"/>
        <v>600</v>
      </c>
      <c r="O32" s="52">
        <f t="shared" si="18"/>
        <v>0</v>
      </c>
      <c r="P32" s="52">
        <f t="shared" si="19"/>
        <v>0</v>
      </c>
      <c r="Q32" s="55" t="s">
        <v>354</v>
      </c>
    </row>
    <row r="33" spans="1:17" ht="20.100000000000001" customHeight="1" x14ac:dyDescent="0.25">
      <c r="A33" s="50">
        <v>14</v>
      </c>
      <c r="B33" s="49" t="s">
        <v>337</v>
      </c>
      <c r="C33" s="50" t="s">
        <v>23</v>
      </c>
      <c r="D33" s="51">
        <f t="shared" si="11"/>
        <v>165</v>
      </c>
      <c r="E33" s="51">
        <f t="shared" si="12"/>
        <v>135</v>
      </c>
      <c r="F33" s="105">
        <v>300</v>
      </c>
      <c r="G33" s="52"/>
      <c r="H33" s="52">
        <f t="shared" si="13"/>
        <v>0</v>
      </c>
      <c r="I33" s="53"/>
      <c r="J33" s="54">
        <f t="shared" si="14"/>
        <v>0</v>
      </c>
      <c r="K33" s="54">
        <f t="shared" si="15"/>
        <v>150</v>
      </c>
      <c r="L33" s="54">
        <f t="shared" si="16"/>
        <v>0</v>
      </c>
      <c r="M33" s="54">
        <f t="shared" si="17"/>
        <v>0</v>
      </c>
      <c r="N33" s="54">
        <f t="shared" si="10"/>
        <v>450</v>
      </c>
      <c r="O33" s="52">
        <f t="shared" si="18"/>
        <v>0</v>
      </c>
      <c r="P33" s="52">
        <f t="shared" si="19"/>
        <v>0</v>
      </c>
      <c r="Q33" s="55" t="s">
        <v>354</v>
      </c>
    </row>
    <row r="34" spans="1:17" ht="20.100000000000001" customHeight="1" x14ac:dyDescent="0.25">
      <c r="A34" s="50">
        <v>15</v>
      </c>
      <c r="B34" s="49" t="s">
        <v>338</v>
      </c>
      <c r="C34" s="50" t="s">
        <v>23</v>
      </c>
      <c r="D34" s="51">
        <f t="shared" si="11"/>
        <v>330</v>
      </c>
      <c r="E34" s="51">
        <f t="shared" si="12"/>
        <v>270</v>
      </c>
      <c r="F34" s="105">
        <v>600</v>
      </c>
      <c r="G34" s="52"/>
      <c r="H34" s="52">
        <f t="shared" si="13"/>
        <v>0</v>
      </c>
      <c r="I34" s="53"/>
      <c r="J34" s="54">
        <f t="shared" si="14"/>
        <v>0</v>
      </c>
      <c r="K34" s="54">
        <f t="shared" si="15"/>
        <v>300</v>
      </c>
      <c r="L34" s="54">
        <f t="shared" si="16"/>
        <v>0</v>
      </c>
      <c r="M34" s="54">
        <f t="shared" si="17"/>
        <v>0</v>
      </c>
      <c r="N34" s="54">
        <f t="shared" si="10"/>
        <v>900</v>
      </c>
      <c r="O34" s="52">
        <f t="shared" si="18"/>
        <v>0</v>
      </c>
      <c r="P34" s="52">
        <f t="shared" si="19"/>
        <v>0</v>
      </c>
      <c r="Q34" s="55" t="s">
        <v>354</v>
      </c>
    </row>
    <row r="35" spans="1:17" ht="20.100000000000001" customHeight="1" x14ac:dyDescent="0.25">
      <c r="A35" s="50">
        <v>16</v>
      </c>
      <c r="B35" s="49" t="s">
        <v>339</v>
      </c>
      <c r="C35" s="50" t="s">
        <v>23</v>
      </c>
      <c r="D35" s="51">
        <f t="shared" si="11"/>
        <v>770.00000000000011</v>
      </c>
      <c r="E35" s="51">
        <f t="shared" si="12"/>
        <v>630</v>
      </c>
      <c r="F35" s="105">
        <v>1400</v>
      </c>
      <c r="G35" s="52"/>
      <c r="H35" s="52">
        <f t="shared" si="13"/>
        <v>0</v>
      </c>
      <c r="I35" s="53"/>
      <c r="J35" s="54">
        <f t="shared" si="14"/>
        <v>0</v>
      </c>
      <c r="K35" s="54">
        <f t="shared" si="15"/>
        <v>700</v>
      </c>
      <c r="L35" s="54">
        <f t="shared" si="16"/>
        <v>0</v>
      </c>
      <c r="M35" s="54">
        <f t="shared" si="17"/>
        <v>0</v>
      </c>
      <c r="N35" s="54">
        <f t="shared" si="10"/>
        <v>2100</v>
      </c>
      <c r="O35" s="52">
        <f t="shared" si="18"/>
        <v>0</v>
      </c>
      <c r="P35" s="52">
        <f t="shared" si="19"/>
        <v>0</v>
      </c>
      <c r="Q35" s="55" t="s">
        <v>354</v>
      </c>
    </row>
    <row r="36" spans="1:17" ht="20.100000000000001" customHeight="1" x14ac:dyDescent="0.25">
      <c r="A36" s="50">
        <v>17</v>
      </c>
      <c r="B36" s="49" t="s">
        <v>340</v>
      </c>
      <c r="C36" s="50" t="s">
        <v>23</v>
      </c>
      <c r="D36" s="51">
        <f t="shared" si="11"/>
        <v>770.00000000000011</v>
      </c>
      <c r="E36" s="51">
        <f t="shared" si="12"/>
        <v>630</v>
      </c>
      <c r="F36" s="105">
        <v>1400</v>
      </c>
      <c r="G36" s="52"/>
      <c r="H36" s="52">
        <f t="shared" si="13"/>
        <v>0</v>
      </c>
      <c r="I36" s="53"/>
      <c r="J36" s="54">
        <f t="shared" si="14"/>
        <v>0</v>
      </c>
      <c r="K36" s="54">
        <f t="shared" si="15"/>
        <v>700</v>
      </c>
      <c r="L36" s="54">
        <f t="shared" si="16"/>
        <v>0</v>
      </c>
      <c r="M36" s="54">
        <f t="shared" si="17"/>
        <v>0</v>
      </c>
      <c r="N36" s="54">
        <f t="shared" si="10"/>
        <v>2100</v>
      </c>
      <c r="O36" s="52">
        <f t="shared" si="18"/>
        <v>0</v>
      </c>
      <c r="P36" s="52">
        <f t="shared" si="19"/>
        <v>0</v>
      </c>
      <c r="Q36" s="55" t="s">
        <v>354</v>
      </c>
    </row>
    <row r="37" spans="1:17" ht="20.100000000000001" customHeight="1" x14ac:dyDescent="0.25">
      <c r="A37" s="50">
        <v>18</v>
      </c>
      <c r="B37" s="49" t="s">
        <v>341</v>
      </c>
      <c r="C37" s="50" t="s">
        <v>23</v>
      </c>
      <c r="D37" s="51">
        <f t="shared" si="11"/>
        <v>109.45</v>
      </c>
      <c r="E37" s="51">
        <f t="shared" si="12"/>
        <v>89.55</v>
      </c>
      <c r="F37" s="105">
        <v>199</v>
      </c>
      <c r="G37" s="52"/>
      <c r="H37" s="52">
        <f t="shared" si="13"/>
        <v>0</v>
      </c>
      <c r="I37" s="53"/>
      <c r="J37" s="54">
        <f t="shared" si="14"/>
        <v>0</v>
      </c>
      <c r="K37" s="54">
        <f t="shared" si="15"/>
        <v>99.5</v>
      </c>
      <c r="L37" s="54">
        <f t="shared" si="16"/>
        <v>0</v>
      </c>
      <c r="M37" s="54">
        <f t="shared" si="17"/>
        <v>0</v>
      </c>
      <c r="N37" s="54">
        <f t="shared" si="10"/>
        <v>298.5</v>
      </c>
      <c r="O37" s="52">
        <f t="shared" si="18"/>
        <v>0</v>
      </c>
      <c r="P37" s="52">
        <f t="shared" si="19"/>
        <v>0</v>
      </c>
      <c r="Q37" s="55" t="s">
        <v>354</v>
      </c>
    </row>
    <row r="38" spans="1:17" ht="20.100000000000001" customHeight="1" x14ac:dyDescent="0.25">
      <c r="A38" s="50">
        <v>19</v>
      </c>
      <c r="B38" s="49" t="s">
        <v>342</v>
      </c>
      <c r="C38" s="50" t="s">
        <v>23</v>
      </c>
      <c r="D38" s="51">
        <f t="shared" si="11"/>
        <v>110.00000000000001</v>
      </c>
      <c r="E38" s="51">
        <f t="shared" si="12"/>
        <v>90</v>
      </c>
      <c r="F38" s="105">
        <v>200</v>
      </c>
      <c r="G38" s="52"/>
      <c r="H38" s="52">
        <f t="shared" si="13"/>
        <v>0</v>
      </c>
      <c r="I38" s="53"/>
      <c r="J38" s="54">
        <f t="shared" si="14"/>
        <v>0</v>
      </c>
      <c r="K38" s="54">
        <f t="shared" si="15"/>
        <v>100</v>
      </c>
      <c r="L38" s="54">
        <f t="shared" si="16"/>
        <v>0</v>
      </c>
      <c r="M38" s="54">
        <f t="shared" si="17"/>
        <v>0</v>
      </c>
      <c r="N38" s="54">
        <f t="shared" si="10"/>
        <v>300</v>
      </c>
      <c r="O38" s="52">
        <f t="shared" si="18"/>
        <v>0</v>
      </c>
      <c r="P38" s="52">
        <f t="shared" si="19"/>
        <v>0</v>
      </c>
      <c r="Q38" s="55" t="s">
        <v>354</v>
      </c>
    </row>
    <row r="39" spans="1:17" ht="20.100000000000001" customHeight="1" x14ac:dyDescent="0.25">
      <c r="A39" s="50">
        <v>20</v>
      </c>
      <c r="B39" s="49" t="s">
        <v>343</v>
      </c>
      <c r="C39" s="50" t="s">
        <v>23</v>
      </c>
      <c r="D39" s="51">
        <f t="shared" si="11"/>
        <v>660</v>
      </c>
      <c r="E39" s="51">
        <f t="shared" si="12"/>
        <v>540</v>
      </c>
      <c r="F39" s="105">
        <v>1200</v>
      </c>
      <c r="G39" s="52"/>
      <c r="H39" s="52">
        <f t="shared" si="13"/>
        <v>0</v>
      </c>
      <c r="I39" s="53"/>
      <c r="J39" s="54">
        <f t="shared" si="14"/>
        <v>0</v>
      </c>
      <c r="K39" s="54">
        <f t="shared" si="15"/>
        <v>600</v>
      </c>
      <c r="L39" s="54">
        <f t="shared" si="16"/>
        <v>0</v>
      </c>
      <c r="M39" s="54">
        <f t="shared" si="17"/>
        <v>0</v>
      </c>
      <c r="N39" s="54">
        <f t="shared" si="10"/>
        <v>1800</v>
      </c>
      <c r="O39" s="52">
        <f t="shared" si="18"/>
        <v>0</v>
      </c>
      <c r="P39" s="52">
        <f t="shared" si="19"/>
        <v>0</v>
      </c>
      <c r="Q39" s="55" t="s">
        <v>354</v>
      </c>
    </row>
    <row r="40" spans="1:17" ht="20.100000000000001" customHeight="1" x14ac:dyDescent="0.25">
      <c r="A40" s="50">
        <v>21</v>
      </c>
      <c r="B40" s="49" t="s">
        <v>344</v>
      </c>
      <c r="C40" s="50" t="s">
        <v>23</v>
      </c>
      <c r="D40" s="51">
        <f t="shared" si="11"/>
        <v>605</v>
      </c>
      <c r="E40" s="51">
        <f t="shared" si="12"/>
        <v>495</v>
      </c>
      <c r="F40" s="105">
        <v>1100</v>
      </c>
      <c r="G40" s="52"/>
      <c r="H40" s="52">
        <f t="shared" si="13"/>
        <v>0</v>
      </c>
      <c r="I40" s="53"/>
      <c r="J40" s="54">
        <f t="shared" si="14"/>
        <v>0</v>
      </c>
      <c r="K40" s="54">
        <f t="shared" si="15"/>
        <v>550</v>
      </c>
      <c r="L40" s="54">
        <f t="shared" si="16"/>
        <v>0</v>
      </c>
      <c r="M40" s="54">
        <f t="shared" si="17"/>
        <v>0</v>
      </c>
      <c r="N40" s="54">
        <f t="shared" si="10"/>
        <v>1650</v>
      </c>
      <c r="O40" s="52">
        <f t="shared" si="18"/>
        <v>0</v>
      </c>
      <c r="P40" s="52">
        <f t="shared" si="19"/>
        <v>0</v>
      </c>
      <c r="Q40" s="55" t="s">
        <v>354</v>
      </c>
    </row>
    <row r="41" spans="1:17" ht="20.100000000000001" customHeight="1" x14ac:dyDescent="0.25">
      <c r="A41" s="50">
        <v>22</v>
      </c>
      <c r="B41" s="49" t="s">
        <v>345</v>
      </c>
      <c r="C41" s="50" t="s">
        <v>23</v>
      </c>
      <c r="D41" s="51">
        <f t="shared" si="11"/>
        <v>33</v>
      </c>
      <c r="E41" s="51">
        <f t="shared" si="12"/>
        <v>27</v>
      </c>
      <c r="F41" s="105">
        <v>60</v>
      </c>
      <c r="G41" s="52"/>
      <c r="H41" s="52">
        <f t="shared" si="13"/>
        <v>0</v>
      </c>
      <c r="I41" s="53"/>
      <c r="J41" s="54">
        <f t="shared" si="14"/>
        <v>0</v>
      </c>
      <c r="K41" s="54">
        <f t="shared" si="15"/>
        <v>30</v>
      </c>
      <c r="L41" s="54">
        <f t="shared" si="16"/>
        <v>0</v>
      </c>
      <c r="M41" s="54">
        <f t="shared" si="17"/>
        <v>0</v>
      </c>
      <c r="N41" s="54">
        <f t="shared" si="10"/>
        <v>90</v>
      </c>
      <c r="O41" s="52">
        <f t="shared" si="18"/>
        <v>0</v>
      </c>
      <c r="P41" s="52">
        <f t="shared" si="19"/>
        <v>0</v>
      </c>
      <c r="Q41" s="55" t="s">
        <v>354</v>
      </c>
    </row>
    <row r="42" spans="1:17" ht="20.100000000000001" customHeight="1" x14ac:dyDescent="0.25">
      <c r="A42" s="50">
        <v>23</v>
      </c>
      <c r="B42" s="49" t="s">
        <v>346</v>
      </c>
      <c r="C42" s="50" t="s">
        <v>23</v>
      </c>
      <c r="D42" s="51">
        <f t="shared" si="11"/>
        <v>27.500000000000004</v>
      </c>
      <c r="E42" s="51">
        <f t="shared" si="12"/>
        <v>22.5</v>
      </c>
      <c r="F42" s="105">
        <v>50</v>
      </c>
      <c r="G42" s="52"/>
      <c r="H42" s="52">
        <f t="shared" si="13"/>
        <v>0</v>
      </c>
      <c r="I42" s="53"/>
      <c r="J42" s="54">
        <f t="shared" si="14"/>
        <v>0</v>
      </c>
      <c r="K42" s="54">
        <f t="shared" si="15"/>
        <v>25</v>
      </c>
      <c r="L42" s="54">
        <f t="shared" si="16"/>
        <v>0</v>
      </c>
      <c r="M42" s="54">
        <f t="shared" si="17"/>
        <v>0</v>
      </c>
      <c r="N42" s="54">
        <f t="shared" si="10"/>
        <v>75</v>
      </c>
      <c r="O42" s="52">
        <f t="shared" si="18"/>
        <v>0</v>
      </c>
      <c r="P42" s="52">
        <f t="shared" si="19"/>
        <v>0</v>
      </c>
      <c r="Q42" s="55" t="s">
        <v>354</v>
      </c>
    </row>
    <row r="43" spans="1:17" ht="18.75" customHeight="1" x14ac:dyDescent="0.25">
      <c r="A43" s="71">
        <v>24</v>
      </c>
      <c r="B43" s="49" t="s">
        <v>347</v>
      </c>
      <c r="C43" s="50" t="s">
        <v>23</v>
      </c>
      <c r="D43" s="51">
        <f t="shared" si="11"/>
        <v>27.500000000000004</v>
      </c>
      <c r="E43" s="51">
        <f t="shared" si="12"/>
        <v>22.5</v>
      </c>
      <c r="F43" s="105">
        <v>50</v>
      </c>
      <c r="G43" s="52"/>
      <c r="H43" s="52">
        <f t="shared" si="13"/>
        <v>0</v>
      </c>
      <c r="I43" s="53"/>
      <c r="J43" s="54">
        <f t="shared" si="14"/>
        <v>0</v>
      </c>
      <c r="K43" s="54">
        <f t="shared" si="15"/>
        <v>25</v>
      </c>
      <c r="L43" s="54">
        <f t="shared" si="16"/>
        <v>0</v>
      </c>
      <c r="M43" s="54">
        <f t="shared" si="17"/>
        <v>0</v>
      </c>
      <c r="N43" s="54">
        <f t="shared" si="10"/>
        <v>75</v>
      </c>
      <c r="O43" s="52">
        <f t="shared" si="18"/>
        <v>0</v>
      </c>
      <c r="P43" s="52">
        <f t="shared" si="19"/>
        <v>0</v>
      </c>
      <c r="Q43" s="55" t="s">
        <v>354</v>
      </c>
    </row>
    <row r="44" spans="1:17" ht="20.100000000000001" customHeight="1" x14ac:dyDescent="0.25">
      <c r="A44" s="50">
        <v>25</v>
      </c>
      <c r="B44" s="72" t="s">
        <v>348</v>
      </c>
      <c r="C44" s="73" t="s">
        <v>23</v>
      </c>
      <c r="D44" s="74">
        <f t="shared" si="11"/>
        <v>44.88</v>
      </c>
      <c r="E44" s="74">
        <f t="shared" si="12"/>
        <v>36.72</v>
      </c>
      <c r="F44" s="105">
        <v>81.599999999999994</v>
      </c>
      <c r="G44" s="52"/>
      <c r="H44" s="52">
        <f t="shared" si="13"/>
        <v>0</v>
      </c>
      <c r="I44" s="53"/>
      <c r="J44" s="54">
        <f t="shared" si="14"/>
        <v>0</v>
      </c>
      <c r="K44" s="54">
        <f t="shared" si="15"/>
        <v>40.799999999999997</v>
      </c>
      <c r="L44" s="54">
        <f t="shared" si="16"/>
        <v>0</v>
      </c>
      <c r="M44" s="54">
        <f t="shared" si="17"/>
        <v>0</v>
      </c>
      <c r="N44" s="75">
        <f t="shared" si="10"/>
        <v>122.39999999999999</v>
      </c>
      <c r="O44" s="52">
        <f t="shared" si="18"/>
        <v>0</v>
      </c>
      <c r="P44" s="52">
        <f t="shared" si="19"/>
        <v>0</v>
      </c>
      <c r="Q44" s="76" t="s">
        <v>355</v>
      </c>
    </row>
    <row r="45" spans="1:17" ht="20.100000000000001" customHeight="1" x14ac:dyDescent="0.25">
      <c r="A45" s="71">
        <v>26</v>
      </c>
      <c r="B45" s="49" t="s">
        <v>349</v>
      </c>
      <c r="C45" s="50" t="s">
        <v>23</v>
      </c>
      <c r="D45" s="51">
        <f t="shared" si="11"/>
        <v>44.88</v>
      </c>
      <c r="E45" s="51">
        <f t="shared" si="12"/>
        <v>36.72</v>
      </c>
      <c r="F45" s="105">
        <v>81.599999999999994</v>
      </c>
      <c r="G45" s="52"/>
      <c r="H45" s="52">
        <f t="shared" si="13"/>
        <v>0</v>
      </c>
      <c r="I45" s="53"/>
      <c r="J45" s="54">
        <f t="shared" si="14"/>
        <v>0</v>
      </c>
      <c r="K45" s="54">
        <f t="shared" si="15"/>
        <v>40.799999999999997</v>
      </c>
      <c r="L45" s="54">
        <f t="shared" si="16"/>
        <v>0</v>
      </c>
      <c r="M45" s="54">
        <f t="shared" si="17"/>
        <v>0</v>
      </c>
      <c r="N45" s="54">
        <f t="shared" si="10"/>
        <v>122.39999999999999</v>
      </c>
      <c r="O45" s="52">
        <f t="shared" si="18"/>
        <v>0</v>
      </c>
      <c r="P45" s="52">
        <f t="shared" si="19"/>
        <v>0</v>
      </c>
      <c r="Q45" s="76" t="s">
        <v>355</v>
      </c>
    </row>
    <row r="46" spans="1:17" ht="20.100000000000001" customHeight="1" x14ac:dyDescent="0.25">
      <c r="A46" s="50">
        <v>27</v>
      </c>
      <c r="B46" s="49" t="s">
        <v>350</v>
      </c>
      <c r="C46" s="50" t="s">
        <v>23</v>
      </c>
      <c r="D46" s="51">
        <f t="shared" si="11"/>
        <v>28.05</v>
      </c>
      <c r="E46" s="51">
        <f t="shared" si="12"/>
        <v>22.95</v>
      </c>
      <c r="F46" s="105">
        <v>51</v>
      </c>
      <c r="G46" s="52"/>
      <c r="H46" s="52">
        <f t="shared" si="13"/>
        <v>0</v>
      </c>
      <c r="I46" s="53"/>
      <c r="J46" s="54">
        <f t="shared" si="14"/>
        <v>0</v>
      </c>
      <c r="K46" s="54">
        <f t="shared" si="15"/>
        <v>25.5</v>
      </c>
      <c r="L46" s="54">
        <f t="shared" si="16"/>
        <v>0</v>
      </c>
      <c r="M46" s="54">
        <f t="shared" si="17"/>
        <v>0</v>
      </c>
      <c r="N46" s="54">
        <f t="shared" si="10"/>
        <v>76.5</v>
      </c>
      <c r="O46" s="52">
        <f t="shared" si="18"/>
        <v>0</v>
      </c>
      <c r="P46" s="52">
        <f t="shared" si="19"/>
        <v>0</v>
      </c>
      <c r="Q46" s="76" t="s">
        <v>355</v>
      </c>
    </row>
    <row r="47" spans="1:17" ht="20.100000000000001" customHeight="1" x14ac:dyDescent="0.25">
      <c r="A47" s="71">
        <v>28</v>
      </c>
      <c r="B47" s="49" t="s">
        <v>351</v>
      </c>
      <c r="C47" s="50" t="s">
        <v>23</v>
      </c>
      <c r="D47" s="51">
        <f t="shared" si="11"/>
        <v>41.25</v>
      </c>
      <c r="E47" s="51">
        <f t="shared" si="12"/>
        <v>33.75</v>
      </c>
      <c r="F47" s="105">
        <v>75</v>
      </c>
      <c r="G47" s="52"/>
      <c r="H47" s="52">
        <f t="shared" si="13"/>
        <v>0</v>
      </c>
      <c r="I47" s="53"/>
      <c r="J47" s="54">
        <f t="shared" si="14"/>
        <v>0</v>
      </c>
      <c r="K47" s="54">
        <f t="shared" si="15"/>
        <v>37.5</v>
      </c>
      <c r="L47" s="54">
        <f t="shared" si="16"/>
        <v>0</v>
      </c>
      <c r="M47" s="54">
        <f t="shared" si="17"/>
        <v>0</v>
      </c>
      <c r="N47" s="54">
        <f t="shared" si="10"/>
        <v>112.5</v>
      </c>
      <c r="O47" s="52">
        <f t="shared" si="18"/>
        <v>0</v>
      </c>
      <c r="P47" s="52">
        <f t="shared" si="19"/>
        <v>0</v>
      </c>
      <c r="Q47" s="76" t="s">
        <v>355</v>
      </c>
    </row>
    <row r="48" spans="1:17" ht="20.100000000000001" customHeight="1" x14ac:dyDescent="0.25">
      <c r="A48" s="50">
        <v>29</v>
      </c>
      <c r="B48" s="49" t="s">
        <v>352</v>
      </c>
      <c r="C48" s="50" t="s">
        <v>23</v>
      </c>
      <c r="D48" s="51">
        <f t="shared" si="11"/>
        <v>42.075000000000003</v>
      </c>
      <c r="E48" s="51">
        <f t="shared" si="12"/>
        <v>34.425000000000004</v>
      </c>
      <c r="F48" s="105">
        <v>76.5</v>
      </c>
      <c r="G48" s="52"/>
      <c r="H48" s="52">
        <f t="shared" si="13"/>
        <v>0</v>
      </c>
      <c r="I48" s="53"/>
      <c r="J48" s="54">
        <f t="shared" si="14"/>
        <v>0</v>
      </c>
      <c r="K48" s="54">
        <f t="shared" si="15"/>
        <v>38.25</v>
      </c>
      <c r="L48" s="54">
        <f t="shared" si="16"/>
        <v>0</v>
      </c>
      <c r="M48" s="54">
        <f t="shared" si="17"/>
        <v>0</v>
      </c>
      <c r="N48" s="54">
        <f t="shared" si="10"/>
        <v>114.75</v>
      </c>
      <c r="O48" s="52">
        <f t="shared" si="18"/>
        <v>0</v>
      </c>
      <c r="P48" s="52">
        <f t="shared" si="19"/>
        <v>0</v>
      </c>
      <c r="Q48" s="76" t="s">
        <v>355</v>
      </c>
    </row>
    <row r="49" spans="1:17" ht="20.100000000000001" customHeight="1" x14ac:dyDescent="0.25">
      <c r="A49" s="71">
        <v>30</v>
      </c>
      <c r="B49" s="49" t="s">
        <v>353</v>
      </c>
      <c r="C49" s="50" t="s">
        <v>23</v>
      </c>
      <c r="D49" s="51">
        <f t="shared" si="11"/>
        <v>42.075000000000003</v>
      </c>
      <c r="E49" s="51">
        <f t="shared" si="12"/>
        <v>34.425000000000004</v>
      </c>
      <c r="F49" s="105">
        <v>76.5</v>
      </c>
      <c r="G49" s="52"/>
      <c r="H49" s="52">
        <f t="shared" si="13"/>
        <v>0</v>
      </c>
      <c r="I49" s="53"/>
      <c r="J49" s="54">
        <f t="shared" si="14"/>
        <v>0</v>
      </c>
      <c r="K49" s="54">
        <f>F49*0.5</f>
        <v>38.25</v>
      </c>
      <c r="L49" s="54">
        <f t="shared" si="16"/>
        <v>0</v>
      </c>
      <c r="M49" s="54">
        <f t="shared" si="17"/>
        <v>0</v>
      </c>
      <c r="N49" s="54">
        <f t="shared" si="10"/>
        <v>114.75</v>
      </c>
      <c r="O49" s="52">
        <f t="shared" si="18"/>
        <v>0</v>
      </c>
      <c r="P49" s="52">
        <f t="shared" si="19"/>
        <v>0</v>
      </c>
      <c r="Q49" s="76" t="s">
        <v>355</v>
      </c>
    </row>
    <row r="50" spans="1:17" ht="18" x14ac:dyDescent="0.25">
      <c r="A50" s="26"/>
      <c r="B50" s="27" t="s">
        <v>49</v>
      </c>
      <c r="C50" s="28"/>
      <c r="D50" s="28"/>
      <c r="E50" s="28"/>
      <c r="F50" s="29"/>
      <c r="G50" s="30"/>
      <c r="H50" s="30">
        <f>SUM(H10:H18,H20:H49)</f>
        <v>0</v>
      </c>
      <c r="I50" s="30"/>
      <c r="J50" s="30">
        <f>SUM(J10:J18,J20:J49)</f>
        <v>0</v>
      </c>
      <c r="K50" s="30"/>
      <c r="L50" s="30">
        <f t="shared" ref="L50:M50" si="20">SUM(L10:L18,L20:L49)</f>
        <v>0</v>
      </c>
      <c r="M50" s="30">
        <f t="shared" si="20"/>
        <v>0</v>
      </c>
      <c r="N50" s="30"/>
      <c r="O50" s="30">
        <f t="shared" ref="O50:P50" si="21">SUM(O10:O18,O20:O49)</f>
        <v>0</v>
      </c>
      <c r="P50" s="30">
        <f t="shared" si="21"/>
        <v>0</v>
      </c>
      <c r="Q50" s="31"/>
    </row>
    <row r="51" spans="1:17" x14ac:dyDescent="0.25">
      <c r="A51" s="32"/>
      <c r="B51" s="33"/>
      <c r="C51" s="34"/>
      <c r="D51" s="34"/>
      <c r="E51" s="34"/>
      <c r="F51" s="35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4"/>
    </row>
    <row r="52" spans="1:17" x14ac:dyDescent="0.25">
      <c r="A52" s="37"/>
      <c r="B52" s="38" t="s">
        <v>371</v>
      </c>
      <c r="C52" s="39"/>
      <c r="D52" s="39"/>
      <c r="E52" s="39"/>
      <c r="F52" s="40"/>
      <c r="G52" s="36"/>
      <c r="H52" s="36"/>
      <c r="I52" s="41"/>
      <c r="J52" s="36"/>
      <c r="K52" s="36"/>
      <c r="L52" s="36"/>
      <c r="M52" s="36"/>
      <c r="N52" s="36"/>
      <c r="O52" s="36"/>
      <c r="P52" s="36"/>
      <c r="Q52" s="39"/>
    </row>
    <row r="53" spans="1:17" ht="15.75" x14ac:dyDescent="0.25">
      <c r="A53" s="112" t="s">
        <v>362</v>
      </c>
      <c r="B53" s="112"/>
      <c r="C53" s="112"/>
      <c r="D53" s="112"/>
      <c r="E53" s="112"/>
      <c r="F53" s="112"/>
      <c r="G53" s="112"/>
      <c r="H53" s="112" t="s">
        <v>362</v>
      </c>
      <c r="I53" s="112"/>
      <c r="J53" s="112"/>
      <c r="K53" s="112"/>
      <c r="L53" s="112"/>
      <c r="M53" s="112"/>
      <c r="N53" s="112"/>
      <c r="O53" s="112"/>
      <c r="P53" s="112"/>
      <c r="Q53" s="112"/>
    </row>
    <row r="54" spans="1:17" ht="15.75" x14ac:dyDescent="0.25">
      <c r="A54" s="7"/>
      <c r="B54" s="42"/>
      <c r="C54" s="42"/>
      <c r="D54" s="42"/>
      <c r="E54" s="42"/>
      <c r="F54" s="42"/>
      <c r="G54" s="42"/>
      <c r="H54" s="7"/>
      <c r="I54" s="42"/>
      <c r="J54" s="42"/>
      <c r="K54" s="42"/>
      <c r="L54" s="42"/>
      <c r="M54" s="42"/>
      <c r="N54" s="42"/>
      <c r="O54" s="42"/>
      <c r="P54" s="42"/>
      <c r="Q54" s="42"/>
    </row>
    <row r="55" spans="1:17" ht="15.75" x14ac:dyDescent="0.25">
      <c r="A55" s="7"/>
      <c r="B55" s="42"/>
      <c r="C55" s="42"/>
      <c r="D55" s="42"/>
      <c r="E55" s="42"/>
      <c r="F55" s="42"/>
      <c r="G55" s="42"/>
      <c r="H55" s="7"/>
      <c r="I55" s="42"/>
      <c r="J55" s="42"/>
      <c r="K55" s="42"/>
      <c r="L55" s="42"/>
      <c r="M55" s="42"/>
      <c r="N55" s="42"/>
      <c r="O55" s="42"/>
      <c r="P55" s="42"/>
      <c r="Q55" s="42"/>
    </row>
    <row r="56" spans="1:17" x14ac:dyDescent="0.25">
      <c r="A56" s="121" t="s">
        <v>362</v>
      </c>
      <c r="B56" s="121"/>
      <c r="C56" s="121"/>
      <c r="D56" s="121"/>
      <c r="E56" s="121"/>
      <c r="F56" s="121"/>
      <c r="G56" s="121"/>
      <c r="H56" s="113" t="s">
        <v>362</v>
      </c>
      <c r="I56" s="113"/>
      <c r="J56" s="113"/>
      <c r="K56" s="113"/>
      <c r="L56" s="113"/>
      <c r="M56" s="113"/>
      <c r="N56" s="113"/>
      <c r="O56" s="113"/>
      <c r="P56" s="113"/>
      <c r="Q56" s="113"/>
    </row>
    <row r="57" spans="1:17" x14ac:dyDescent="0.25">
      <c r="A57" s="114" t="s">
        <v>362</v>
      </c>
      <c r="B57" s="114"/>
      <c r="C57" s="114"/>
      <c r="D57" s="114"/>
      <c r="E57" s="114"/>
      <c r="F57" s="114"/>
      <c r="G57" s="114"/>
      <c r="H57" s="114" t="s">
        <v>362</v>
      </c>
      <c r="I57" s="114"/>
      <c r="J57" s="114"/>
      <c r="K57" s="114"/>
      <c r="L57" s="114"/>
      <c r="M57" s="114"/>
      <c r="N57" s="114"/>
      <c r="O57" s="114"/>
      <c r="P57" s="114"/>
      <c r="Q57" s="114"/>
    </row>
    <row r="58" spans="1:17" x14ac:dyDescent="0.25">
      <c r="A58" s="2"/>
      <c r="B58" s="43"/>
      <c r="C58" s="44"/>
      <c r="D58" s="44"/>
      <c r="E58" s="44"/>
      <c r="F58" s="44"/>
      <c r="G58" s="3"/>
      <c r="H58" s="44"/>
      <c r="I58" s="44"/>
      <c r="J58" s="44"/>
      <c r="K58" s="44"/>
      <c r="L58" s="44"/>
      <c r="M58" s="44"/>
      <c r="N58" s="44"/>
      <c r="O58" s="44"/>
      <c r="P58" s="44"/>
      <c r="Q58" s="2"/>
    </row>
    <row r="59" spans="1:17" x14ac:dyDescent="0.25">
      <c r="A59" s="1"/>
      <c r="B59" s="45"/>
      <c r="C59" s="44"/>
      <c r="D59" s="44"/>
      <c r="E59" s="44"/>
      <c r="F59" s="44"/>
      <c r="G59" s="44"/>
      <c r="H59" s="111"/>
      <c r="I59" s="111"/>
      <c r="J59" s="111"/>
      <c r="K59" s="47"/>
      <c r="L59" s="47"/>
      <c r="M59" s="47"/>
      <c r="N59" s="47"/>
      <c r="O59" s="47"/>
      <c r="P59" s="47"/>
      <c r="Q59" s="48"/>
    </row>
  </sheetData>
  <mergeCells count="15">
    <mergeCell ref="J1:Q1"/>
    <mergeCell ref="A3:Q3"/>
    <mergeCell ref="C6:C7"/>
    <mergeCell ref="D6:E6"/>
    <mergeCell ref="G6:G7"/>
    <mergeCell ref="Q6:Q7"/>
    <mergeCell ref="H59:J59"/>
    <mergeCell ref="A19:D19"/>
    <mergeCell ref="A9:B9"/>
    <mergeCell ref="A53:G53"/>
    <mergeCell ref="H53:Q53"/>
    <mergeCell ref="A56:G56"/>
    <mergeCell ref="H56:Q56"/>
    <mergeCell ref="A57:G57"/>
    <mergeCell ref="H57:Q57"/>
  </mergeCells>
  <conditionalFormatting sqref="F10:P19">
    <cfRule type="cellIs" dxfId="3" priority="2" stopIfTrue="1" operator="equal">
      <formula>0</formula>
    </cfRule>
  </conditionalFormatting>
  <conditionalFormatting sqref="F20:P49">
    <cfRule type="cellIs" dxfId="2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showZeros="0" topLeftCell="A49" zoomScale="70" zoomScaleNormal="70" workbookViewId="0">
      <selection activeCell="A72" sqref="A72:G72"/>
    </sheetView>
  </sheetViews>
  <sheetFormatPr defaultRowHeight="15" x14ac:dyDescent="0.25"/>
  <cols>
    <col min="1" max="1" width="6.85546875" customWidth="1"/>
    <col min="2" max="2" width="34.140625" customWidth="1"/>
    <col min="3" max="3" width="6" customWidth="1"/>
    <col min="4" max="4" width="10.7109375" customWidth="1"/>
    <col min="5" max="5" width="12.28515625" customWidth="1"/>
    <col min="6" max="6" width="13.7109375" customWidth="1"/>
    <col min="7" max="7" width="15.7109375" customWidth="1"/>
    <col min="8" max="8" width="18.28515625" customWidth="1"/>
    <col min="9" max="9" width="12.5703125" customWidth="1"/>
    <col min="10" max="10" width="16.28515625" customWidth="1"/>
    <col min="11" max="11" width="14.140625" customWidth="1"/>
    <col min="12" max="12" width="18.7109375" customWidth="1"/>
    <col min="13" max="16" width="14.85546875" customWidth="1"/>
    <col min="17" max="17" width="15.28515625" customWidth="1"/>
  </cols>
  <sheetData>
    <row r="1" spans="1:17" x14ac:dyDescent="0.25">
      <c r="A1" s="2"/>
      <c r="B1" s="3"/>
      <c r="C1" s="2"/>
      <c r="D1" s="2"/>
      <c r="E1" s="2"/>
      <c r="F1" s="2"/>
      <c r="G1" s="2"/>
      <c r="H1" s="2"/>
      <c r="I1" s="2"/>
      <c r="J1" s="110" t="s">
        <v>361</v>
      </c>
      <c r="K1" s="110"/>
      <c r="L1" s="110"/>
      <c r="M1" s="110"/>
      <c r="N1" s="110"/>
      <c r="O1" s="110"/>
      <c r="P1" s="110"/>
      <c r="Q1" s="110"/>
    </row>
    <row r="2" spans="1:17" x14ac:dyDescent="0.25">
      <c r="A2" s="2"/>
      <c r="B2" s="3"/>
      <c r="C2" s="2"/>
      <c r="D2" s="2"/>
      <c r="E2" s="2"/>
      <c r="F2" s="2"/>
      <c r="G2" s="2"/>
      <c r="H2" s="2"/>
      <c r="I2" s="2"/>
      <c r="J2" s="5"/>
      <c r="K2" s="5"/>
      <c r="L2" s="5"/>
      <c r="M2" s="5"/>
      <c r="N2" s="5"/>
      <c r="O2" s="5"/>
      <c r="P2" s="5"/>
      <c r="Q2" s="5"/>
    </row>
    <row r="3" spans="1:17" ht="15.75" x14ac:dyDescent="0.25">
      <c r="A3" s="112" t="s">
        <v>363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</row>
    <row r="4" spans="1:17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6.25" x14ac:dyDescent="0.25">
      <c r="A6" s="11" t="s">
        <v>0</v>
      </c>
      <c r="B6" s="9" t="s">
        <v>1</v>
      </c>
      <c r="C6" s="122" t="s">
        <v>2</v>
      </c>
      <c r="D6" s="119" t="s">
        <v>3</v>
      </c>
      <c r="E6" s="120"/>
      <c r="F6" s="10" t="s">
        <v>4</v>
      </c>
      <c r="G6" s="115" t="s">
        <v>5</v>
      </c>
      <c r="H6" s="12" t="s">
        <v>6</v>
      </c>
      <c r="I6" s="13" t="s">
        <v>7</v>
      </c>
      <c r="J6" s="13" t="s">
        <v>8</v>
      </c>
      <c r="K6" s="13" t="s">
        <v>4</v>
      </c>
      <c r="L6" s="13" t="s">
        <v>9</v>
      </c>
      <c r="M6" s="13" t="s">
        <v>10</v>
      </c>
      <c r="N6" s="13" t="s">
        <v>11</v>
      </c>
      <c r="O6" s="13" t="s">
        <v>9</v>
      </c>
      <c r="P6" s="13" t="s">
        <v>10</v>
      </c>
      <c r="Q6" s="117" t="s">
        <v>12</v>
      </c>
    </row>
    <row r="7" spans="1:17" ht="51" x14ac:dyDescent="0.25">
      <c r="A7" s="14"/>
      <c r="B7" s="15"/>
      <c r="C7" s="123"/>
      <c r="D7" s="16" t="s">
        <v>13</v>
      </c>
      <c r="E7" s="16" t="s">
        <v>14</v>
      </c>
      <c r="F7" s="17" t="s">
        <v>15</v>
      </c>
      <c r="G7" s="116"/>
      <c r="H7" s="18" t="s">
        <v>16</v>
      </c>
      <c r="I7" s="19" t="s">
        <v>17</v>
      </c>
      <c r="J7" s="19" t="s">
        <v>18</v>
      </c>
      <c r="K7" s="19" t="s">
        <v>19</v>
      </c>
      <c r="L7" s="19" t="s">
        <v>19</v>
      </c>
      <c r="M7" s="19" t="s">
        <v>19</v>
      </c>
      <c r="N7" s="19" t="s">
        <v>20</v>
      </c>
      <c r="O7" s="19" t="s">
        <v>21</v>
      </c>
      <c r="P7" s="19" t="s">
        <v>21</v>
      </c>
      <c r="Q7" s="118"/>
    </row>
    <row r="8" spans="1:17" x14ac:dyDescent="0.2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14</v>
      </c>
      <c r="N8" s="20">
        <v>15</v>
      </c>
      <c r="O8" s="20">
        <v>16</v>
      </c>
      <c r="P8" s="20">
        <v>18</v>
      </c>
      <c r="Q8" s="20">
        <v>19</v>
      </c>
    </row>
    <row r="9" spans="1:17" ht="20.100000000000001" customHeight="1" x14ac:dyDescent="0.25">
      <c r="A9" s="50">
        <v>1</v>
      </c>
      <c r="B9" s="49" t="s">
        <v>268</v>
      </c>
      <c r="C9" s="50" t="s">
        <v>23</v>
      </c>
      <c r="D9" s="51">
        <f>F9*0.55</f>
        <v>330</v>
      </c>
      <c r="E9" s="51">
        <f>F9*0.45</f>
        <v>270</v>
      </c>
      <c r="F9" s="108">
        <v>600</v>
      </c>
      <c r="G9" s="52"/>
      <c r="H9" s="52">
        <f t="shared" ref="H9:H65" si="0">F9*G9</f>
        <v>0</v>
      </c>
      <c r="I9" s="53"/>
      <c r="J9" s="54">
        <f>H9+(I9*H9)</f>
        <v>0</v>
      </c>
      <c r="K9" s="54">
        <f>F9*0.5</f>
        <v>300</v>
      </c>
      <c r="L9" s="54">
        <f>K9*G9</f>
        <v>0</v>
      </c>
      <c r="M9" s="54">
        <f t="shared" ref="M9:M59" si="1">L9+(L9*I9)</f>
        <v>0</v>
      </c>
      <c r="N9" s="54">
        <f t="shared" ref="N9:N65" si="2">F9+K9</f>
        <v>900</v>
      </c>
      <c r="O9" s="52">
        <f t="shared" ref="O9:O59" si="3">SUM(H9+L9)</f>
        <v>0</v>
      </c>
      <c r="P9" s="52">
        <f t="shared" ref="P9:P59" si="4">SUM(J9+M9)</f>
        <v>0</v>
      </c>
      <c r="Q9" s="55" t="s">
        <v>269</v>
      </c>
    </row>
    <row r="10" spans="1:17" ht="20.100000000000001" customHeight="1" x14ac:dyDescent="0.25">
      <c r="A10" s="50">
        <v>2</v>
      </c>
      <c r="B10" s="49" t="s">
        <v>270</v>
      </c>
      <c r="C10" s="50" t="s">
        <v>23</v>
      </c>
      <c r="D10" s="51">
        <f t="shared" ref="D10:D64" si="5">F10*0.55</f>
        <v>55.000000000000007</v>
      </c>
      <c r="E10" s="51">
        <f t="shared" ref="E10:E64" si="6">F10*0.45</f>
        <v>45</v>
      </c>
      <c r="F10" s="108">
        <v>100</v>
      </c>
      <c r="G10" s="52"/>
      <c r="H10" s="52">
        <f t="shared" si="0"/>
        <v>0</v>
      </c>
      <c r="I10" s="53"/>
      <c r="J10" s="54">
        <f t="shared" ref="J10:J65" si="7">H10+(I10*H10)</f>
        <v>0</v>
      </c>
      <c r="K10" s="54">
        <f t="shared" ref="K10:K65" si="8">F10*0.5</f>
        <v>50</v>
      </c>
      <c r="L10" s="54">
        <f t="shared" ref="L10:L64" si="9">K10*G10</f>
        <v>0</v>
      </c>
      <c r="M10" s="54">
        <f t="shared" si="1"/>
        <v>0</v>
      </c>
      <c r="N10" s="54">
        <f t="shared" si="2"/>
        <v>150</v>
      </c>
      <c r="O10" s="52">
        <f t="shared" si="3"/>
        <v>0</v>
      </c>
      <c r="P10" s="52">
        <f t="shared" si="4"/>
        <v>0</v>
      </c>
      <c r="Q10" s="55" t="s">
        <v>269</v>
      </c>
    </row>
    <row r="11" spans="1:17" ht="20.100000000000001" customHeight="1" x14ac:dyDescent="0.25">
      <c r="A11" s="50">
        <v>3</v>
      </c>
      <c r="B11" s="49" t="s">
        <v>271</v>
      </c>
      <c r="C11" s="50" t="s">
        <v>23</v>
      </c>
      <c r="D11" s="51">
        <f t="shared" si="5"/>
        <v>687.5</v>
      </c>
      <c r="E11" s="51">
        <f t="shared" si="6"/>
        <v>562.5</v>
      </c>
      <c r="F11" s="108">
        <v>1250</v>
      </c>
      <c r="G11" s="52"/>
      <c r="H11" s="52">
        <f t="shared" si="0"/>
        <v>0</v>
      </c>
      <c r="I11" s="53"/>
      <c r="J11" s="54">
        <f t="shared" si="7"/>
        <v>0</v>
      </c>
      <c r="K11" s="54">
        <f t="shared" si="8"/>
        <v>625</v>
      </c>
      <c r="L11" s="54">
        <f t="shared" si="9"/>
        <v>0</v>
      </c>
      <c r="M11" s="54">
        <f t="shared" si="1"/>
        <v>0</v>
      </c>
      <c r="N11" s="54">
        <f t="shared" si="2"/>
        <v>1875</v>
      </c>
      <c r="O11" s="52">
        <f t="shared" si="3"/>
        <v>0</v>
      </c>
      <c r="P11" s="52">
        <f t="shared" si="4"/>
        <v>0</v>
      </c>
      <c r="Q11" s="55" t="s">
        <v>269</v>
      </c>
    </row>
    <row r="12" spans="1:17" ht="20.100000000000001" customHeight="1" x14ac:dyDescent="0.25">
      <c r="A12" s="50">
        <v>4</v>
      </c>
      <c r="B12" s="49" t="s">
        <v>272</v>
      </c>
      <c r="C12" s="50" t="s">
        <v>23</v>
      </c>
      <c r="D12" s="51">
        <f t="shared" si="5"/>
        <v>1375</v>
      </c>
      <c r="E12" s="51">
        <f t="shared" si="6"/>
        <v>1125</v>
      </c>
      <c r="F12" s="108">
        <v>2500</v>
      </c>
      <c r="G12" s="52"/>
      <c r="H12" s="52">
        <f t="shared" si="0"/>
        <v>0</v>
      </c>
      <c r="I12" s="53"/>
      <c r="J12" s="54">
        <f t="shared" si="7"/>
        <v>0</v>
      </c>
      <c r="K12" s="54">
        <f t="shared" si="8"/>
        <v>1250</v>
      </c>
      <c r="L12" s="54">
        <f t="shared" si="9"/>
        <v>0</v>
      </c>
      <c r="M12" s="54">
        <f t="shared" si="1"/>
        <v>0</v>
      </c>
      <c r="N12" s="54">
        <f t="shared" si="2"/>
        <v>3750</v>
      </c>
      <c r="O12" s="52">
        <f t="shared" si="3"/>
        <v>0</v>
      </c>
      <c r="P12" s="52">
        <f t="shared" si="4"/>
        <v>0</v>
      </c>
      <c r="Q12" s="55" t="s">
        <v>269</v>
      </c>
    </row>
    <row r="13" spans="1:17" ht="20.100000000000001" customHeight="1" x14ac:dyDescent="0.25">
      <c r="A13" s="50">
        <v>5</v>
      </c>
      <c r="B13" s="49" t="s">
        <v>273</v>
      </c>
      <c r="C13" s="50" t="s">
        <v>23</v>
      </c>
      <c r="D13" s="51">
        <f t="shared" si="5"/>
        <v>330</v>
      </c>
      <c r="E13" s="51">
        <f t="shared" si="6"/>
        <v>270</v>
      </c>
      <c r="F13" s="108">
        <v>600</v>
      </c>
      <c r="G13" s="52"/>
      <c r="H13" s="52">
        <f t="shared" si="0"/>
        <v>0</v>
      </c>
      <c r="I13" s="53"/>
      <c r="J13" s="54">
        <f t="shared" si="7"/>
        <v>0</v>
      </c>
      <c r="K13" s="54">
        <f t="shared" si="8"/>
        <v>300</v>
      </c>
      <c r="L13" s="54">
        <f t="shared" si="9"/>
        <v>0</v>
      </c>
      <c r="M13" s="54">
        <f t="shared" si="1"/>
        <v>0</v>
      </c>
      <c r="N13" s="54">
        <f t="shared" si="2"/>
        <v>900</v>
      </c>
      <c r="O13" s="52">
        <f t="shared" si="3"/>
        <v>0</v>
      </c>
      <c r="P13" s="52">
        <f t="shared" si="4"/>
        <v>0</v>
      </c>
      <c r="Q13" s="55" t="s">
        <v>269</v>
      </c>
    </row>
    <row r="14" spans="1:17" ht="20.100000000000001" customHeight="1" x14ac:dyDescent="0.25">
      <c r="A14" s="50">
        <v>6</v>
      </c>
      <c r="B14" s="49" t="s">
        <v>274</v>
      </c>
      <c r="C14" s="50" t="s">
        <v>23</v>
      </c>
      <c r="D14" s="51">
        <f t="shared" si="5"/>
        <v>385.00000000000006</v>
      </c>
      <c r="E14" s="51">
        <f t="shared" si="6"/>
        <v>315</v>
      </c>
      <c r="F14" s="108">
        <v>700</v>
      </c>
      <c r="G14" s="52"/>
      <c r="H14" s="52">
        <f t="shared" si="0"/>
        <v>0</v>
      </c>
      <c r="I14" s="53"/>
      <c r="J14" s="54">
        <f t="shared" si="7"/>
        <v>0</v>
      </c>
      <c r="K14" s="54">
        <f t="shared" si="8"/>
        <v>350</v>
      </c>
      <c r="L14" s="54">
        <f t="shared" si="9"/>
        <v>0</v>
      </c>
      <c r="M14" s="54">
        <f t="shared" si="1"/>
        <v>0</v>
      </c>
      <c r="N14" s="54">
        <f t="shared" si="2"/>
        <v>1050</v>
      </c>
      <c r="O14" s="52">
        <f t="shared" si="3"/>
        <v>0</v>
      </c>
      <c r="P14" s="52">
        <f t="shared" si="4"/>
        <v>0</v>
      </c>
      <c r="Q14" s="55" t="s">
        <v>269</v>
      </c>
    </row>
    <row r="15" spans="1:17" ht="20.100000000000001" customHeight="1" x14ac:dyDescent="0.25">
      <c r="A15" s="50">
        <v>7</v>
      </c>
      <c r="B15" s="49" t="s">
        <v>275</v>
      </c>
      <c r="C15" s="50" t="s">
        <v>23</v>
      </c>
      <c r="D15" s="51">
        <f t="shared" si="5"/>
        <v>935.00000000000011</v>
      </c>
      <c r="E15" s="51">
        <f t="shared" si="6"/>
        <v>765</v>
      </c>
      <c r="F15" s="108">
        <v>1700</v>
      </c>
      <c r="G15" s="52"/>
      <c r="H15" s="52">
        <f t="shared" si="0"/>
        <v>0</v>
      </c>
      <c r="I15" s="53"/>
      <c r="J15" s="54">
        <f t="shared" si="7"/>
        <v>0</v>
      </c>
      <c r="K15" s="54">
        <f t="shared" si="8"/>
        <v>850</v>
      </c>
      <c r="L15" s="54">
        <f t="shared" si="9"/>
        <v>0</v>
      </c>
      <c r="M15" s="54">
        <f t="shared" si="1"/>
        <v>0</v>
      </c>
      <c r="N15" s="54">
        <f t="shared" si="2"/>
        <v>2550</v>
      </c>
      <c r="O15" s="52">
        <f t="shared" si="3"/>
        <v>0</v>
      </c>
      <c r="P15" s="52">
        <f t="shared" si="4"/>
        <v>0</v>
      </c>
      <c r="Q15" s="55" t="s">
        <v>269</v>
      </c>
    </row>
    <row r="16" spans="1:17" ht="20.100000000000001" customHeight="1" x14ac:dyDescent="0.25">
      <c r="A16" s="50">
        <v>8</v>
      </c>
      <c r="B16" s="49" t="s">
        <v>276</v>
      </c>
      <c r="C16" s="50" t="s">
        <v>23</v>
      </c>
      <c r="D16" s="51">
        <f t="shared" si="5"/>
        <v>27.500000000000004</v>
      </c>
      <c r="E16" s="51">
        <f t="shared" si="6"/>
        <v>22.5</v>
      </c>
      <c r="F16" s="108">
        <v>50</v>
      </c>
      <c r="G16" s="52"/>
      <c r="H16" s="52">
        <f t="shared" si="0"/>
        <v>0</v>
      </c>
      <c r="I16" s="53"/>
      <c r="J16" s="54">
        <f t="shared" si="7"/>
        <v>0</v>
      </c>
      <c r="K16" s="54">
        <f t="shared" si="8"/>
        <v>25</v>
      </c>
      <c r="L16" s="54">
        <f t="shared" si="9"/>
        <v>0</v>
      </c>
      <c r="M16" s="54">
        <f t="shared" si="1"/>
        <v>0</v>
      </c>
      <c r="N16" s="54">
        <f t="shared" si="2"/>
        <v>75</v>
      </c>
      <c r="O16" s="52">
        <f t="shared" si="3"/>
        <v>0</v>
      </c>
      <c r="P16" s="52">
        <f t="shared" si="4"/>
        <v>0</v>
      </c>
      <c r="Q16" s="55" t="s">
        <v>269</v>
      </c>
    </row>
    <row r="17" spans="1:17" ht="20.100000000000001" customHeight="1" x14ac:dyDescent="0.25">
      <c r="A17" s="50">
        <v>9</v>
      </c>
      <c r="B17" s="49" t="s">
        <v>277</v>
      </c>
      <c r="C17" s="50" t="s">
        <v>23</v>
      </c>
      <c r="D17" s="51">
        <f t="shared" si="5"/>
        <v>385.00000000000006</v>
      </c>
      <c r="E17" s="51">
        <f t="shared" si="6"/>
        <v>315</v>
      </c>
      <c r="F17" s="108">
        <v>700</v>
      </c>
      <c r="G17" s="52"/>
      <c r="H17" s="52">
        <f t="shared" si="0"/>
        <v>0</v>
      </c>
      <c r="I17" s="53"/>
      <c r="J17" s="54">
        <f t="shared" si="7"/>
        <v>0</v>
      </c>
      <c r="K17" s="54">
        <f t="shared" si="8"/>
        <v>350</v>
      </c>
      <c r="L17" s="54">
        <f t="shared" si="9"/>
        <v>0</v>
      </c>
      <c r="M17" s="54">
        <f t="shared" si="1"/>
        <v>0</v>
      </c>
      <c r="N17" s="54">
        <f t="shared" si="2"/>
        <v>1050</v>
      </c>
      <c r="O17" s="52">
        <f t="shared" si="3"/>
        <v>0</v>
      </c>
      <c r="P17" s="52">
        <f t="shared" si="4"/>
        <v>0</v>
      </c>
      <c r="Q17" s="55" t="s">
        <v>269</v>
      </c>
    </row>
    <row r="18" spans="1:17" ht="20.100000000000001" customHeight="1" x14ac:dyDescent="0.25">
      <c r="A18" s="50">
        <v>10</v>
      </c>
      <c r="B18" s="49" t="s">
        <v>278</v>
      </c>
      <c r="C18" s="50" t="s">
        <v>23</v>
      </c>
      <c r="D18" s="51">
        <f t="shared" si="5"/>
        <v>770.00000000000011</v>
      </c>
      <c r="E18" s="51">
        <f t="shared" si="6"/>
        <v>630</v>
      </c>
      <c r="F18" s="108">
        <v>1400</v>
      </c>
      <c r="G18" s="52"/>
      <c r="H18" s="52">
        <f t="shared" si="0"/>
        <v>0</v>
      </c>
      <c r="I18" s="53"/>
      <c r="J18" s="54">
        <f t="shared" si="7"/>
        <v>0</v>
      </c>
      <c r="K18" s="54">
        <f t="shared" si="8"/>
        <v>700</v>
      </c>
      <c r="L18" s="54">
        <f t="shared" si="9"/>
        <v>0</v>
      </c>
      <c r="M18" s="54">
        <f t="shared" si="1"/>
        <v>0</v>
      </c>
      <c r="N18" s="54">
        <f t="shared" si="2"/>
        <v>2100</v>
      </c>
      <c r="O18" s="52">
        <f t="shared" si="3"/>
        <v>0</v>
      </c>
      <c r="P18" s="52">
        <f t="shared" si="4"/>
        <v>0</v>
      </c>
      <c r="Q18" s="55" t="s">
        <v>269</v>
      </c>
    </row>
    <row r="19" spans="1:17" ht="20.100000000000001" customHeight="1" x14ac:dyDescent="0.25">
      <c r="A19" s="50">
        <v>11</v>
      </c>
      <c r="B19" s="49" t="s">
        <v>279</v>
      </c>
      <c r="C19" s="50" t="s">
        <v>23</v>
      </c>
      <c r="D19" s="51">
        <f t="shared" si="5"/>
        <v>82.5</v>
      </c>
      <c r="E19" s="51">
        <f t="shared" si="6"/>
        <v>67.5</v>
      </c>
      <c r="F19" s="108">
        <v>150</v>
      </c>
      <c r="G19" s="52"/>
      <c r="H19" s="52">
        <f t="shared" si="0"/>
        <v>0</v>
      </c>
      <c r="I19" s="53"/>
      <c r="J19" s="54">
        <f t="shared" si="7"/>
        <v>0</v>
      </c>
      <c r="K19" s="54">
        <f t="shared" si="8"/>
        <v>75</v>
      </c>
      <c r="L19" s="54">
        <f t="shared" si="9"/>
        <v>0</v>
      </c>
      <c r="M19" s="54">
        <f t="shared" si="1"/>
        <v>0</v>
      </c>
      <c r="N19" s="54">
        <f t="shared" si="2"/>
        <v>225</v>
      </c>
      <c r="O19" s="52">
        <f t="shared" si="3"/>
        <v>0</v>
      </c>
      <c r="P19" s="52">
        <f t="shared" si="4"/>
        <v>0</v>
      </c>
      <c r="Q19" s="55" t="s">
        <v>269</v>
      </c>
    </row>
    <row r="20" spans="1:17" ht="20.100000000000001" customHeight="1" x14ac:dyDescent="0.25">
      <c r="A20" s="50">
        <v>12</v>
      </c>
      <c r="B20" s="49" t="s">
        <v>280</v>
      </c>
      <c r="C20" s="50" t="s">
        <v>23</v>
      </c>
      <c r="D20" s="51">
        <f t="shared" si="5"/>
        <v>2475</v>
      </c>
      <c r="E20" s="51">
        <f t="shared" si="6"/>
        <v>2025</v>
      </c>
      <c r="F20" s="109">
        <v>4500</v>
      </c>
      <c r="G20" s="52"/>
      <c r="H20" s="52">
        <f t="shared" si="0"/>
        <v>0</v>
      </c>
      <c r="I20" s="53"/>
      <c r="J20" s="54">
        <f t="shared" si="7"/>
        <v>0</v>
      </c>
      <c r="K20" s="54">
        <f t="shared" si="8"/>
        <v>2250</v>
      </c>
      <c r="L20" s="54">
        <f t="shared" si="9"/>
        <v>0</v>
      </c>
      <c r="M20" s="54">
        <f t="shared" si="1"/>
        <v>0</v>
      </c>
      <c r="N20" s="54">
        <f t="shared" si="2"/>
        <v>6750</v>
      </c>
      <c r="O20" s="52">
        <f t="shared" si="3"/>
        <v>0</v>
      </c>
      <c r="P20" s="52">
        <f t="shared" si="4"/>
        <v>0</v>
      </c>
      <c r="Q20" s="55" t="s">
        <v>269</v>
      </c>
    </row>
    <row r="21" spans="1:17" ht="20.100000000000001" customHeight="1" x14ac:dyDescent="0.25">
      <c r="A21" s="50">
        <v>13</v>
      </c>
      <c r="B21" s="49" t="s">
        <v>281</v>
      </c>
      <c r="C21" s="50" t="s">
        <v>23</v>
      </c>
      <c r="D21" s="51">
        <f t="shared" si="5"/>
        <v>22</v>
      </c>
      <c r="E21" s="51">
        <f t="shared" si="6"/>
        <v>18</v>
      </c>
      <c r="F21" s="108">
        <v>40</v>
      </c>
      <c r="G21" s="52"/>
      <c r="H21" s="52">
        <f t="shared" si="0"/>
        <v>0</v>
      </c>
      <c r="I21" s="53"/>
      <c r="J21" s="54">
        <f t="shared" si="7"/>
        <v>0</v>
      </c>
      <c r="K21" s="54">
        <f t="shared" si="8"/>
        <v>20</v>
      </c>
      <c r="L21" s="54">
        <f t="shared" si="9"/>
        <v>0</v>
      </c>
      <c r="M21" s="54">
        <f t="shared" si="1"/>
        <v>0</v>
      </c>
      <c r="N21" s="54">
        <f t="shared" si="2"/>
        <v>60</v>
      </c>
      <c r="O21" s="52">
        <f t="shared" si="3"/>
        <v>0</v>
      </c>
      <c r="P21" s="52">
        <f t="shared" si="4"/>
        <v>0</v>
      </c>
      <c r="Q21" s="55" t="s">
        <v>269</v>
      </c>
    </row>
    <row r="22" spans="1:17" ht="20.100000000000001" customHeight="1" x14ac:dyDescent="0.25">
      <c r="A22" s="50">
        <v>14</v>
      </c>
      <c r="B22" s="49" t="s">
        <v>282</v>
      </c>
      <c r="C22" s="50" t="s">
        <v>23</v>
      </c>
      <c r="D22" s="51">
        <f t="shared" si="5"/>
        <v>22</v>
      </c>
      <c r="E22" s="51">
        <f t="shared" si="6"/>
        <v>18</v>
      </c>
      <c r="F22" s="108">
        <v>40</v>
      </c>
      <c r="G22" s="52"/>
      <c r="H22" s="52">
        <f t="shared" si="0"/>
        <v>0</v>
      </c>
      <c r="I22" s="53"/>
      <c r="J22" s="54">
        <f t="shared" si="7"/>
        <v>0</v>
      </c>
      <c r="K22" s="54">
        <f t="shared" si="8"/>
        <v>20</v>
      </c>
      <c r="L22" s="54">
        <f t="shared" si="9"/>
        <v>0</v>
      </c>
      <c r="M22" s="54">
        <f t="shared" si="1"/>
        <v>0</v>
      </c>
      <c r="N22" s="54">
        <f t="shared" si="2"/>
        <v>60</v>
      </c>
      <c r="O22" s="52">
        <f t="shared" si="3"/>
        <v>0</v>
      </c>
      <c r="P22" s="52">
        <f t="shared" si="4"/>
        <v>0</v>
      </c>
      <c r="Q22" s="55" t="s">
        <v>269</v>
      </c>
    </row>
    <row r="23" spans="1:17" ht="20.100000000000001" customHeight="1" x14ac:dyDescent="0.25">
      <c r="A23" s="50">
        <v>15</v>
      </c>
      <c r="B23" s="49" t="s">
        <v>247</v>
      </c>
      <c r="C23" s="50" t="s">
        <v>23</v>
      </c>
      <c r="D23" s="51">
        <f t="shared" si="5"/>
        <v>192.22500000000002</v>
      </c>
      <c r="E23" s="51">
        <f t="shared" si="6"/>
        <v>157.27500000000001</v>
      </c>
      <c r="F23" s="108">
        <v>349.5</v>
      </c>
      <c r="G23" s="52"/>
      <c r="H23" s="52">
        <f t="shared" si="0"/>
        <v>0</v>
      </c>
      <c r="I23" s="53"/>
      <c r="J23" s="54">
        <f t="shared" si="7"/>
        <v>0</v>
      </c>
      <c r="K23" s="54">
        <f t="shared" si="8"/>
        <v>174.75</v>
      </c>
      <c r="L23" s="54">
        <f t="shared" si="9"/>
        <v>0</v>
      </c>
      <c r="M23" s="54">
        <f t="shared" si="1"/>
        <v>0</v>
      </c>
      <c r="N23" s="54">
        <f t="shared" si="2"/>
        <v>524.25</v>
      </c>
      <c r="O23" s="52">
        <f t="shared" si="3"/>
        <v>0</v>
      </c>
      <c r="P23" s="52">
        <f t="shared" si="4"/>
        <v>0</v>
      </c>
      <c r="Q23" s="55" t="s">
        <v>269</v>
      </c>
    </row>
    <row r="24" spans="1:17" ht="20.100000000000001" customHeight="1" x14ac:dyDescent="0.25">
      <c r="A24" s="50">
        <v>16</v>
      </c>
      <c r="B24" s="49" t="s">
        <v>283</v>
      </c>
      <c r="C24" s="50" t="s">
        <v>23</v>
      </c>
      <c r="D24" s="51">
        <f t="shared" si="5"/>
        <v>385.00000000000006</v>
      </c>
      <c r="E24" s="51">
        <f t="shared" si="6"/>
        <v>315</v>
      </c>
      <c r="F24" s="108">
        <v>700</v>
      </c>
      <c r="G24" s="52"/>
      <c r="H24" s="52">
        <f t="shared" si="0"/>
        <v>0</v>
      </c>
      <c r="I24" s="53"/>
      <c r="J24" s="54">
        <f t="shared" si="7"/>
        <v>0</v>
      </c>
      <c r="K24" s="54">
        <f t="shared" si="8"/>
        <v>350</v>
      </c>
      <c r="L24" s="54">
        <f t="shared" si="9"/>
        <v>0</v>
      </c>
      <c r="M24" s="54">
        <f t="shared" si="1"/>
        <v>0</v>
      </c>
      <c r="N24" s="54">
        <f t="shared" si="2"/>
        <v>1050</v>
      </c>
      <c r="O24" s="52">
        <f t="shared" si="3"/>
        <v>0</v>
      </c>
      <c r="P24" s="52">
        <f t="shared" si="4"/>
        <v>0</v>
      </c>
      <c r="Q24" s="55" t="s">
        <v>269</v>
      </c>
    </row>
    <row r="25" spans="1:17" ht="20.100000000000001" customHeight="1" x14ac:dyDescent="0.25">
      <c r="A25" s="50">
        <v>17</v>
      </c>
      <c r="B25" s="49" t="s">
        <v>284</v>
      </c>
      <c r="C25" s="50" t="s">
        <v>23</v>
      </c>
      <c r="D25" s="51">
        <f t="shared" si="5"/>
        <v>5.5</v>
      </c>
      <c r="E25" s="51">
        <f t="shared" si="6"/>
        <v>4.5</v>
      </c>
      <c r="F25" s="108">
        <v>10</v>
      </c>
      <c r="G25" s="52"/>
      <c r="H25" s="52">
        <f t="shared" si="0"/>
        <v>0</v>
      </c>
      <c r="I25" s="53"/>
      <c r="J25" s="54">
        <f t="shared" si="7"/>
        <v>0</v>
      </c>
      <c r="K25" s="54">
        <f t="shared" si="8"/>
        <v>5</v>
      </c>
      <c r="L25" s="54">
        <f t="shared" si="9"/>
        <v>0</v>
      </c>
      <c r="M25" s="54">
        <f t="shared" si="1"/>
        <v>0</v>
      </c>
      <c r="N25" s="54">
        <f t="shared" si="2"/>
        <v>15</v>
      </c>
      <c r="O25" s="52">
        <f t="shared" si="3"/>
        <v>0</v>
      </c>
      <c r="P25" s="52">
        <f t="shared" si="4"/>
        <v>0</v>
      </c>
      <c r="Q25" s="55" t="s">
        <v>269</v>
      </c>
    </row>
    <row r="26" spans="1:17" ht="20.100000000000001" customHeight="1" x14ac:dyDescent="0.25">
      <c r="A26" s="50">
        <v>18</v>
      </c>
      <c r="B26" s="49" t="s">
        <v>285</v>
      </c>
      <c r="C26" s="50" t="s">
        <v>23</v>
      </c>
      <c r="D26" s="51">
        <f t="shared" si="5"/>
        <v>385.00000000000006</v>
      </c>
      <c r="E26" s="51">
        <f t="shared" si="6"/>
        <v>315</v>
      </c>
      <c r="F26" s="108">
        <v>700</v>
      </c>
      <c r="G26" s="52"/>
      <c r="H26" s="52">
        <f t="shared" si="0"/>
        <v>0</v>
      </c>
      <c r="I26" s="53"/>
      <c r="J26" s="54">
        <f t="shared" si="7"/>
        <v>0</v>
      </c>
      <c r="K26" s="54">
        <f t="shared" si="8"/>
        <v>350</v>
      </c>
      <c r="L26" s="54">
        <f t="shared" si="9"/>
        <v>0</v>
      </c>
      <c r="M26" s="54">
        <f t="shared" si="1"/>
        <v>0</v>
      </c>
      <c r="N26" s="54">
        <f t="shared" si="2"/>
        <v>1050</v>
      </c>
      <c r="O26" s="52">
        <f t="shared" si="3"/>
        <v>0</v>
      </c>
      <c r="P26" s="52">
        <f t="shared" si="4"/>
        <v>0</v>
      </c>
      <c r="Q26" s="55" t="s">
        <v>269</v>
      </c>
    </row>
    <row r="27" spans="1:17" ht="20.100000000000001" customHeight="1" x14ac:dyDescent="0.25">
      <c r="A27" s="50">
        <v>19</v>
      </c>
      <c r="B27" s="49" t="s">
        <v>286</v>
      </c>
      <c r="C27" s="50" t="s">
        <v>23</v>
      </c>
      <c r="D27" s="51">
        <f t="shared" si="5"/>
        <v>841.50000000000011</v>
      </c>
      <c r="E27" s="51">
        <f t="shared" si="6"/>
        <v>688.5</v>
      </c>
      <c r="F27" s="109">
        <v>1530</v>
      </c>
      <c r="G27" s="52"/>
      <c r="H27" s="52">
        <f t="shared" si="0"/>
        <v>0</v>
      </c>
      <c r="I27" s="53"/>
      <c r="J27" s="54">
        <f t="shared" si="7"/>
        <v>0</v>
      </c>
      <c r="K27" s="54">
        <f t="shared" si="8"/>
        <v>765</v>
      </c>
      <c r="L27" s="54">
        <f t="shared" si="9"/>
        <v>0</v>
      </c>
      <c r="M27" s="54">
        <f t="shared" si="1"/>
        <v>0</v>
      </c>
      <c r="N27" s="54">
        <f t="shared" si="2"/>
        <v>2295</v>
      </c>
      <c r="O27" s="52">
        <f t="shared" si="3"/>
        <v>0</v>
      </c>
      <c r="P27" s="52">
        <f t="shared" si="4"/>
        <v>0</v>
      </c>
      <c r="Q27" s="55" t="s">
        <v>269</v>
      </c>
    </row>
    <row r="28" spans="1:17" ht="20.100000000000001" customHeight="1" x14ac:dyDescent="0.25">
      <c r="A28" s="50">
        <v>20</v>
      </c>
      <c r="B28" s="49" t="s">
        <v>287</v>
      </c>
      <c r="C28" s="50" t="s">
        <v>23</v>
      </c>
      <c r="D28" s="51">
        <f t="shared" si="5"/>
        <v>57.750000000000007</v>
      </c>
      <c r="E28" s="51">
        <f t="shared" si="6"/>
        <v>47.25</v>
      </c>
      <c r="F28" s="109">
        <v>105</v>
      </c>
      <c r="G28" s="52"/>
      <c r="H28" s="52">
        <f t="shared" si="0"/>
        <v>0</v>
      </c>
      <c r="I28" s="53"/>
      <c r="J28" s="54">
        <f t="shared" si="7"/>
        <v>0</v>
      </c>
      <c r="K28" s="54">
        <f t="shared" si="8"/>
        <v>52.5</v>
      </c>
      <c r="L28" s="54">
        <f t="shared" si="9"/>
        <v>0</v>
      </c>
      <c r="M28" s="54">
        <f t="shared" si="1"/>
        <v>0</v>
      </c>
      <c r="N28" s="54">
        <f t="shared" si="2"/>
        <v>157.5</v>
      </c>
      <c r="O28" s="52">
        <f t="shared" si="3"/>
        <v>0</v>
      </c>
      <c r="P28" s="52">
        <f t="shared" si="4"/>
        <v>0</v>
      </c>
      <c r="Q28" s="55" t="s">
        <v>269</v>
      </c>
    </row>
    <row r="29" spans="1:17" ht="20.100000000000001" customHeight="1" x14ac:dyDescent="0.25">
      <c r="A29" s="50">
        <v>21</v>
      </c>
      <c r="B29" s="49" t="s">
        <v>288</v>
      </c>
      <c r="C29" s="50" t="s">
        <v>23</v>
      </c>
      <c r="D29" s="51">
        <f t="shared" si="5"/>
        <v>138.05000000000001</v>
      </c>
      <c r="E29" s="51">
        <f t="shared" si="6"/>
        <v>112.95</v>
      </c>
      <c r="F29" s="108">
        <v>251</v>
      </c>
      <c r="G29" s="52"/>
      <c r="H29" s="52">
        <f t="shared" si="0"/>
        <v>0</v>
      </c>
      <c r="I29" s="53"/>
      <c r="J29" s="54">
        <f t="shared" si="7"/>
        <v>0</v>
      </c>
      <c r="K29" s="54">
        <f t="shared" si="8"/>
        <v>125.5</v>
      </c>
      <c r="L29" s="54">
        <f t="shared" si="9"/>
        <v>0</v>
      </c>
      <c r="M29" s="54">
        <f t="shared" si="1"/>
        <v>0</v>
      </c>
      <c r="N29" s="54">
        <f t="shared" si="2"/>
        <v>376.5</v>
      </c>
      <c r="O29" s="52">
        <f t="shared" si="3"/>
        <v>0</v>
      </c>
      <c r="P29" s="52">
        <f t="shared" si="4"/>
        <v>0</v>
      </c>
      <c r="Q29" s="55" t="s">
        <v>269</v>
      </c>
    </row>
    <row r="30" spans="1:17" ht="20.100000000000001" customHeight="1" x14ac:dyDescent="0.25">
      <c r="A30" s="50">
        <v>22</v>
      </c>
      <c r="B30" s="49" t="s">
        <v>289</v>
      </c>
      <c r="C30" s="50" t="s">
        <v>23</v>
      </c>
      <c r="D30" s="51">
        <f t="shared" si="5"/>
        <v>28.6</v>
      </c>
      <c r="E30" s="51">
        <f t="shared" si="6"/>
        <v>23.400000000000002</v>
      </c>
      <c r="F30" s="108">
        <v>52</v>
      </c>
      <c r="G30" s="52"/>
      <c r="H30" s="52">
        <f t="shared" si="0"/>
        <v>0</v>
      </c>
      <c r="I30" s="53"/>
      <c r="J30" s="54">
        <f t="shared" si="7"/>
        <v>0</v>
      </c>
      <c r="K30" s="54">
        <f t="shared" si="8"/>
        <v>26</v>
      </c>
      <c r="L30" s="54">
        <f t="shared" si="9"/>
        <v>0</v>
      </c>
      <c r="M30" s="54">
        <f t="shared" si="1"/>
        <v>0</v>
      </c>
      <c r="N30" s="54">
        <f t="shared" si="2"/>
        <v>78</v>
      </c>
      <c r="O30" s="52">
        <f t="shared" si="3"/>
        <v>0</v>
      </c>
      <c r="P30" s="52">
        <f t="shared" si="4"/>
        <v>0</v>
      </c>
      <c r="Q30" s="55" t="s">
        <v>269</v>
      </c>
    </row>
    <row r="31" spans="1:17" ht="20.100000000000001" customHeight="1" x14ac:dyDescent="0.25">
      <c r="A31" s="50">
        <v>23</v>
      </c>
      <c r="B31" s="49" t="s">
        <v>290</v>
      </c>
      <c r="C31" s="50" t="s">
        <v>23</v>
      </c>
      <c r="D31" s="51">
        <f t="shared" si="5"/>
        <v>5.5</v>
      </c>
      <c r="E31" s="51">
        <f t="shared" si="6"/>
        <v>4.5</v>
      </c>
      <c r="F31" s="108">
        <v>10</v>
      </c>
      <c r="G31" s="52"/>
      <c r="H31" s="52">
        <f t="shared" si="0"/>
        <v>0</v>
      </c>
      <c r="I31" s="53"/>
      <c r="J31" s="54">
        <f t="shared" si="7"/>
        <v>0</v>
      </c>
      <c r="K31" s="54">
        <f t="shared" si="8"/>
        <v>5</v>
      </c>
      <c r="L31" s="54">
        <f t="shared" si="9"/>
        <v>0</v>
      </c>
      <c r="M31" s="54">
        <f t="shared" si="1"/>
        <v>0</v>
      </c>
      <c r="N31" s="54">
        <f t="shared" si="2"/>
        <v>15</v>
      </c>
      <c r="O31" s="52">
        <f t="shared" si="3"/>
        <v>0</v>
      </c>
      <c r="P31" s="52">
        <f t="shared" si="4"/>
        <v>0</v>
      </c>
      <c r="Q31" s="55" t="s">
        <v>269</v>
      </c>
    </row>
    <row r="32" spans="1:17" ht="20.100000000000001" customHeight="1" x14ac:dyDescent="0.25">
      <c r="A32" s="50">
        <v>24</v>
      </c>
      <c r="B32" s="49" t="s">
        <v>291</v>
      </c>
      <c r="C32" s="50" t="s">
        <v>23</v>
      </c>
      <c r="D32" s="51">
        <f t="shared" si="5"/>
        <v>9.3500000000000014</v>
      </c>
      <c r="E32" s="51">
        <f t="shared" si="6"/>
        <v>7.65</v>
      </c>
      <c r="F32" s="109">
        <v>17</v>
      </c>
      <c r="G32" s="52"/>
      <c r="H32" s="52">
        <f t="shared" si="0"/>
        <v>0</v>
      </c>
      <c r="I32" s="53"/>
      <c r="J32" s="54">
        <f t="shared" si="7"/>
        <v>0</v>
      </c>
      <c r="K32" s="54">
        <f t="shared" si="8"/>
        <v>8.5</v>
      </c>
      <c r="L32" s="54">
        <f t="shared" si="9"/>
        <v>0</v>
      </c>
      <c r="M32" s="54">
        <f t="shared" si="1"/>
        <v>0</v>
      </c>
      <c r="N32" s="54">
        <f t="shared" si="2"/>
        <v>25.5</v>
      </c>
      <c r="O32" s="52">
        <f t="shared" si="3"/>
        <v>0</v>
      </c>
      <c r="P32" s="52">
        <f t="shared" si="4"/>
        <v>0</v>
      </c>
      <c r="Q32" s="55" t="s">
        <v>269</v>
      </c>
    </row>
    <row r="33" spans="1:17" ht="20.100000000000001" customHeight="1" x14ac:dyDescent="0.25">
      <c r="A33" s="50">
        <v>25</v>
      </c>
      <c r="B33" s="49" t="s">
        <v>292</v>
      </c>
      <c r="C33" s="50" t="s">
        <v>23</v>
      </c>
      <c r="D33" s="51">
        <f t="shared" si="5"/>
        <v>9.9</v>
      </c>
      <c r="E33" s="51">
        <f t="shared" si="6"/>
        <v>8.1</v>
      </c>
      <c r="F33" s="109">
        <v>18</v>
      </c>
      <c r="G33" s="52"/>
      <c r="H33" s="52">
        <f t="shared" si="0"/>
        <v>0</v>
      </c>
      <c r="I33" s="53"/>
      <c r="J33" s="54">
        <f t="shared" si="7"/>
        <v>0</v>
      </c>
      <c r="K33" s="54">
        <f t="shared" si="8"/>
        <v>9</v>
      </c>
      <c r="L33" s="54">
        <f t="shared" si="9"/>
        <v>0</v>
      </c>
      <c r="M33" s="54">
        <f t="shared" si="1"/>
        <v>0</v>
      </c>
      <c r="N33" s="54">
        <f t="shared" si="2"/>
        <v>27</v>
      </c>
      <c r="O33" s="52">
        <f t="shared" si="3"/>
        <v>0</v>
      </c>
      <c r="P33" s="52">
        <f t="shared" si="4"/>
        <v>0</v>
      </c>
      <c r="Q33" s="55" t="s">
        <v>269</v>
      </c>
    </row>
    <row r="34" spans="1:17" ht="20.100000000000001" customHeight="1" x14ac:dyDescent="0.25">
      <c r="A34" s="50">
        <v>26</v>
      </c>
      <c r="B34" s="49" t="s">
        <v>293</v>
      </c>
      <c r="C34" s="50" t="s">
        <v>23</v>
      </c>
      <c r="D34" s="51">
        <f t="shared" si="5"/>
        <v>9.9</v>
      </c>
      <c r="E34" s="51">
        <f t="shared" si="6"/>
        <v>8.1</v>
      </c>
      <c r="F34" s="109">
        <v>18</v>
      </c>
      <c r="G34" s="52"/>
      <c r="H34" s="52">
        <f t="shared" si="0"/>
        <v>0</v>
      </c>
      <c r="I34" s="53"/>
      <c r="J34" s="54">
        <f t="shared" si="7"/>
        <v>0</v>
      </c>
      <c r="K34" s="54">
        <f t="shared" si="8"/>
        <v>9</v>
      </c>
      <c r="L34" s="54">
        <f t="shared" si="9"/>
        <v>0</v>
      </c>
      <c r="M34" s="54">
        <f t="shared" si="1"/>
        <v>0</v>
      </c>
      <c r="N34" s="54">
        <f t="shared" si="2"/>
        <v>27</v>
      </c>
      <c r="O34" s="52">
        <f t="shared" si="3"/>
        <v>0</v>
      </c>
      <c r="P34" s="52">
        <f t="shared" si="4"/>
        <v>0</v>
      </c>
      <c r="Q34" s="55" t="s">
        <v>269</v>
      </c>
    </row>
    <row r="35" spans="1:17" ht="20.100000000000001" customHeight="1" x14ac:dyDescent="0.25">
      <c r="A35" s="50">
        <v>27</v>
      </c>
      <c r="B35" s="49" t="s">
        <v>294</v>
      </c>
      <c r="C35" s="50" t="s">
        <v>23</v>
      </c>
      <c r="D35" s="51">
        <f t="shared" si="5"/>
        <v>9.3500000000000014</v>
      </c>
      <c r="E35" s="51">
        <f t="shared" si="6"/>
        <v>7.65</v>
      </c>
      <c r="F35" s="109">
        <v>17</v>
      </c>
      <c r="G35" s="52"/>
      <c r="H35" s="52">
        <f t="shared" si="0"/>
        <v>0</v>
      </c>
      <c r="I35" s="53"/>
      <c r="J35" s="54">
        <f t="shared" si="7"/>
        <v>0</v>
      </c>
      <c r="K35" s="54">
        <f t="shared" si="8"/>
        <v>8.5</v>
      </c>
      <c r="L35" s="54">
        <f t="shared" si="9"/>
        <v>0</v>
      </c>
      <c r="M35" s="54">
        <f t="shared" si="1"/>
        <v>0</v>
      </c>
      <c r="N35" s="54">
        <f t="shared" si="2"/>
        <v>25.5</v>
      </c>
      <c r="O35" s="52">
        <f t="shared" si="3"/>
        <v>0</v>
      </c>
      <c r="P35" s="52">
        <f t="shared" si="4"/>
        <v>0</v>
      </c>
      <c r="Q35" s="55" t="s">
        <v>269</v>
      </c>
    </row>
    <row r="36" spans="1:17" ht="20.100000000000001" customHeight="1" x14ac:dyDescent="0.25">
      <c r="A36" s="50">
        <v>28</v>
      </c>
      <c r="B36" s="49" t="s">
        <v>295</v>
      </c>
      <c r="C36" s="50" t="s">
        <v>23</v>
      </c>
      <c r="D36" s="51">
        <f t="shared" si="5"/>
        <v>93.500000000000014</v>
      </c>
      <c r="E36" s="51">
        <f t="shared" si="6"/>
        <v>76.5</v>
      </c>
      <c r="F36" s="108">
        <v>170</v>
      </c>
      <c r="G36" s="52"/>
      <c r="H36" s="52">
        <f t="shared" si="0"/>
        <v>0</v>
      </c>
      <c r="I36" s="53"/>
      <c r="J36" s="54">
        <f t="shared" si="7"/>
        <v>0</v>
      </c>
      <c r="K36" s="54">
        <f t="shared" si="8"/>
        <v>85</v>
      </c>
      <c r="L36" s="54">
        <f t="shared" si="9"/>
        <v>0</v>
      </c>
      <c r="M36" s="54">
        <f t="shared" si="1"/>
        <v>0</v>
      </c>
      <c r="N36" s="54">
        <f t="shared" si="2"/>
        <v>255</v>
      </c>
      <c r="O36" s="52">
        <f t="shared" si="3"/>
        <v>0</v>
      </c>
      <c r="P36" s="52">
        <f t="shared" si="4"/>
        <v>0</v>
      </c>
      <c r="Q36" s="55" t="s">
        <v>269</v>
      </c>
    </row>
    <row r="37" spans="1:17" ht="20.100000000000001" customHeight="1" x14ac:dyDescent="0.25">
      <c r="A37" s="50">
        <v>29</v>
      </c>
      <c r="B37" s="49" t="s">
        <v>296</v>
      </c>
      <c r="C37" s="50" t="s">
        <v>23</v>
      </c>
      <c r="D37" s="51">
        <f t="shared" si="5"/>
        <v>38.5</v>
      </c>
      <c r="E37" s="51">
        <f t="shared" si="6"/>
        <v>31.5</v>
      </c>
      <c r="F37" s="108">
        <v>70</v>
      </c>
      <c r="G37" s="52"/>
      <c r="H37" s="52">
        <f t="shared" si="0"/>
        <v>0</v>
      </c>
      <c r="I37" s="53"/>
      <c r="J37" s="54">
        <f t="shared" si="7"/>
        <v>0</v>
      </c>
      <c r="K37" s="54">
        <f t="shared" si="8"/>
        <v>35</v>
      </c>
      <c r="L37" s="54">
        <f t="shared" si="9"/>
        <v>0</v>
      </c>
      <c r="M37" s="54">
        <f t="shared" si="1"/>
        <v>0</v>
      </c>
      <c r="N37" s="54">
        <f t="shared" si="2"/>
        <v>105</v>
      </c>
      <c r="O37" s="52">
        <f t="shared" si="3"/>
        <v>0</v>
      </c>
      <c r="P37" s="52">
        <f t="shared" si="4"/>
        <v>0</v>
      </c>
      <c r="Q37" s="55" t="s">
        <v>269</v>
      </c>
    </row>
    <row r="38" spans="1:17" ht="20.100000000000001" customHeight="1" x14ac:dyDescent="0.25">
      <c r="A38" s="50">
        <v>30</v>
      </c>
      <c r="B38" s="49" t="s">
        <v>297</v>
      </c>
      <c r="C38" s="50" t="s">
        <v>23</v>
      </c>
      <c r="D38" s="51">
        <f t="shared" si="5"/>
        <v>225.50000000000003</v>
      </c>
      <c r="E38" s="51">
        <f t="shared" si="6"/>
        <v>184.5</v>
      </c>
      <c r="F38" s="108">
        <v>410</v>
      </c>
      <c r="G38" s="52"/>
      <c r="H38" s="52">
        <f t="shared" si="0"/>
        <v>0</v>
      </c>
      <c r="I38" s="53"/>
      <c r="J38" s="54">
        <f t="shared" si="7"/>
        <v>0</v>
      </c>
      <c r="K38" s="54">
        <f t="shared" si="8"/>
        <v>205</v>
      </c>
      <c r="L38" s="54">
        <f t="shared" si="9"/>
        <v>0</v>
      </c>
      <c r="M38" s="54">
        <f t="shared" si="1"/>
        <v>0</v>
      </c>
      <c r="N38" s="54">
        <f t="shared" si="2"/>
        <v>615</v>
      </c>
      <c r="O38" s="52">
        <f t="shared" si="3"/>
        <v>0</v>
      </c>
      <c r="P38" s="52">
        <f t="shared" si="4"/>
        <v>0</v>
      </c>
      <c r="Q38" s="55" t="s">
        <v>269</v>
      </c>
    </row>
    <row r="39" spans="1:17" ht="20.100000000000001" customHeight="1" x14ac:dyDescent="0.25">
      <c r="A39" s="50">
        <v>31</v>
      </c>
      <c r="B39" s="49" t="s">
        <v>298</v>
      </c>
      <c r="C39" s="50" t="s">
        <v>23</v>
      </c>
      <c r="D39" s="51">
        <f t="shared" si="5"/>
        <v>22</v>
      </c>
      <c r="E39" s="51">
        <f t="shared" si="6"/>
        <v>18</v>
      </c>
      <c r="F39" s="108">
        <v>40</v>
      </c>
      <c r="G39" s="52"/>
      <c r="H39" s="52">
        <f t="shared" si="0"/>
        <v>0</v>
      </c>
      <c r="I39" s="53"/>
      <c r="J39" s="54">
        <f t="shared" si="7"/>
        <v>0</v>
      </c>
      <c r="K39" s="54">
        <f t="shared" si="8"/>
        <v>20</v>
      </c>
      <c r="L39" s="54">
        <f t="shared" si="9"/>
        <v>0</v>
      </c>
      <c r="M39" s="54">
        <f t="shared" si="1"/>
        <v>0</v>
      </c>
      <c r="N39" s="54">
        <f t="shared" si="2"/>
        <v>60</v>
      </c>
      <c r="O39" s="52">
        <f t="shared" si="3"/>
        <v>0</v>
      </c>
      <c r="P39" s="52">
        <f t="shared" si="4"/>
        <v>0</v>
      </c>
      <c r="Q39" s="55" t="s">
        <v>269</v>
      </c>
    </row>
    <row r="40" spans="1:17" ht="20.100000000000001" customHeight="1" x14ac:dyDescent="0.25">
      <c r="A40" s="50">
        <v>32</v>
      </c>
      <c r="B40" s="49" t="s">
        <v>299</v>
      </c>
      <c r="C40" s="50" t="s">
        <v>23</v>
      </c>
      <c r="D40" s="51">
        <f t="shared" si="5"/>
        <v>192.50000000000003</v>
      </c>
      <c r="E40" s="51">
        <f t="shared" si="6"/>
        <v>157.5</v>
      </c>
      <c r="F40" s="108">
        <v>350</v>
      </c>
      <c r="G40" s="52"/>
      <c r="H40" s="52">
        <f t="shared" si="0"/>
        <v>0</v>
      </c>
      <c r="I40" s="53"/>
      <c r="J40" s="54">
        <f t="shared" si="7"/>
        <v>0</v>
      </c>
      <c r="K40" s="54">
        <f t="shared" si="8"/>
        <v>175</v>
      </c>
      <c r="L40" s="54">
        <f t="shared" si="9"/>
        <v>0</v>
      </c>
      <c r="M40" s="54">
        <f t="shared" si="1"/>
        <v>0</v>
      </c>
      <c r="N40" s="54">
        <f t="shared" si="2"/>
        <v>525</v>
      </c>
      <c r="O40" s="52">
        <f t="shared" si="3"/>
        <v>0</v>
      </c>
      <c r="P40" s="52">
        <f t="shared" si="4"/>
        <v>0</v>
      </c>
      <c r="Q40" s="55" t="s">
        <v>269</v>
      </c>
    </row>
    <row r="41" spans="1:17" ht="20.100000000000001" customHeight="1" x14ac:dyDescent="0.25">
      <c r="A41" s="50">
        <v>33</v>
      </c>
      <c r="B41" s="49" t="s">
        <v>300</v>
      </c>
      <c r="C41" s="50" t="s">
        <v>23</v>
      </c>
      <c r="D41" s="51">
        <f t="shared" si="5"/>
        <v>82.5</v>
      </c>
      <c r="E41" s="51">
        <f t="shared" si="6"/>
        <v>67.5</v>
      </c>
      <c r="F41" s="108">
        <v>150</v>
      </c>
      <c r="G41" s="52"/>
      <c r="H41" s="52">
        <f t="shared" si="0"/>
        <v>0</v>
      </c>
      <c r="I41" s="53"/>
      <c r="J41" s="54">
        <f t="shared" si="7"/>
        <v>0</v>
      </c>
      <c r="K41" s="54">
        <f t="shared" si="8"/>
        <v>75</v>
      </c>
      <c r="L41" s="54">
        <f t="shared" si="9"/>
        <v>0</v>
      </c>
      <c r="M41" s="54">
        <f t="shared" si="1"/>
        <v>0</v>
      </c>
      <c r="N41" s="54">
        <f t="shared" si="2"/>
        <v>225</v>
      </c>
      <c r="O41" s="52">
        <f t="shared" si="3"/>
        <v>0</v>
      </c>
      <c r="P41" s="52">
        <f t="shared" si="4"/>
        <v>0</v>
      </c>
      <c r="Q41" s="55" t="s">
        <v>269</v>
      </c>
    </row>
    <row r="42" spans="1:17" ht="20.100000000000001" customHeight="1" x14ac:dyDescent="0.25">
      <c r="A42" s="50">
        <v>34</v>
      </c>
      <c r="B42" s="49" t="s">
        <v>301</v>
      </c>
      <c r="C42" s="50" t="s">
        <v>23</v>
      </c>
      <c r="D42" s="51">
        <f t="shared" si="5"/>
        <v>11</v>
      </c>
      <c r="E42" s="51">
        <f t="shared" si="6"/>
        <v>9</v>
      </c>
      <c r="F42" s="108">
        <v>20</v>
      </c>
      <c r="G42" s="52"/>
      <c r="H42" s="52">
        <f t="shared" si="0"/>
        <v>0</v>
      </c>
      <c r="I42" s="53"/>
      <c r="J42" s="54">
        <f t="shared" si="7"/>
        <v>0</v>
      </c>
      <c r="K42" s="54">
        <f t="shared" si="8"/>
        <v>10</v>
      </c>
      <c r="L42" s="54">
        <f t="shared" si="9"/>
        <v>0</v>
      </c>
      <c r="M42" s="54">
        <f t="shared" si="1"/>
        <v>0</v>
      </c>
      <c r="N42" s="54">
        <f t="shared" si="2"/>
        <v>30</v>
      </c>
      <c r="O42" s="52">
        <f t="shared" si="3"/>
        <v>0</v>
      </c>
      <c r="P42" s="52">
        <f t="shared" si="4"/>
        <v>0</v>
      </c>
      <c r="Q42" s="55" t="s">
        <v>269</v>
      </c>
    </row>
    <row r="43" spans="1:17" ht="20.100000000000001" customHeight="1" x14ac:dyDescent="0.25">
      <c r="A43" s="50">
        <v>35</v>
      </c>
      <c r="B43" s="49" t="s">
        <v>302</v>
      </c>
      <c r="C43" s="50" t="s">
        <v>23</v>
      </c>
      <c r="D43" s="51">
        <f t="shared" si="5"/>
        <v>44</v>
      </c>
      <c r="E43" s="51">
        <f t="shared" si="6"/>
        <v>36</v>
      </c>
      <c r="F43" s="108">
        <v>80</v>
      </c>
      <c r="G43" s="52"/>
      <c r="H43" s="52">
        <f t="shared" si="0"/>
        <v>0</v>
      </c>
      <c r="I43" s="53"/>
      <c r="J43" s="54">
        <f t="shared" si="7"/>
        <v>0</v>
      </c>
      <c r="K43" s="54">
        <f t="shared" si="8"/>
        <v>40</v>
      </c>
      <c r="L43" s="54">
        <f t="shared" si="9"/>
        <v>0</v>
      </c>
      <c r="M43" s="54">
        <f t="shared" si="1"/>
        <v>0</v>
      </c>
      <c r="N43" s="54">
        <f t="shared" si="2"/>
        <v>120</v>
      </c>
      <c r="O43" s="52">
        <f t="shared" si="3"/>
        <v>0</v>
      </c>
      <c r="P43" s="52">
        <f t="shared" si="4"/>
        <v>0</v>
      </c>
      <c r="Q43" s="55" t="s">
        <v>269</v>
      </c>
    </row>
    <row r="44" spans="1:17" ht="20.100000000000001" customHeight="1" x14ac:dyDescent="0.25">
      <c r="A44" s="50">
        <v>36</v>
      </c>
      <c r="B44" s="49" t="s">
        <v>303</v>
      </c>
      <c r="C44" s="50" t="s">
        <v>23</v>
      </c>
      <c r="D44" s="51">
        <f t="shared" si="5"/>
        <v>56.1</v>
      </c>
      <c r="E44" s="51">
        <f t="shared" si="6"/>
        <v>45.9</v>
      </c>
      <c r="F44" s="108">
        <v>102</v>
      </c>
      <c r="G44" s="52"/>
      <c r="H44" s="52">
        <f t="shared" si="0"/>
        <v>0</v>
      </c>
      <c r="I44" s="53"/>
      <c r="J44" s="54">
        <f t="shared" si="7"/>
        <v>0</v>
      </c>
      <c r="K44" s="54">
        <f t="shared" si="8"/>
        <v>51</v>
      </c>
      <c r="L44" s="54">
        <f t="shared" si="9"/>
        <v>0</v>
      </c>
      <c r="M44" s="54">
        <f t="shared" si="1"/>
        <v>0</v>
      </c>
      <c r="N44" s="54">
        <f t="shared" si="2"/>
        <v>153</v>
      </c>
      <c r="O44" s="52">
        <f t="shared" si="3"/>
        <v>0</v>
      </c>
      <c r="P44" s="52">
        <f t="shared" si="4"/>
        <v>0</v>
      </c>
      <c r="Q44" s="55" t="s">
        <v>269</v>
      </c>
    </row>
    <row r="45" spans="1:17" ht="20.100000000000001" customHeight="1" x14ac:dyDescent="0.25">
      <c r="A45" s="50">
        <v>37</v>
      </c>
      <c r="B45" s="49" t="s">
        <v>304</v>
      </c>
      <c r="C45" s="50" t="s">
        <v>23</v>
      </c>
      <c r="D45" s="51">
        <f>F45*0.55</f>
        <v>5.5</v>
      </c>
      <c r="E45" s="51">
        <f>F45*0.45</f>
        <v>4.5</v>
      </c>
      <c r="F45" s="109">
        <v>10</v>
      </c>
      <c r="G45" s="52"/>
      <c r="H45" s="52">
        <f t="shared" si="0"/>
        <v>0</v>
      </c>
      <c r="I45" s="53"/>
      <c r="J45" s="54">
        <f t="shared" si="7"/>
        <v>0</v>
      </c>
      <c r="K45" s="54">
        <f t="shared" si="8"/>
        <v>5</v>
      </c>
      <c r="L45" s="54">
        <f t="shared" si="9"/>
        <v>0</v>
      </c>
      <c r="M45" s="54">
        <f t="shared" si="1"/>
        <v>0</v>
      </c>
      <c r="N45" s="54">
        <f t="shared" si="2"/>
        <v>15</v>
      </c>
      <c r="O45" s="52">
        <f t="shared" si="3"/>
        <v>0</v>
      </c>
      <c r="P45" s="52">
        <f t="shared" si="4"/>
        <v>0</v>
      </c>
      <c r="Q45" s="55" t="s">
        <v>269</v>
      </c>
    </row>
    <row r="46" spans="1:17" ht="20.100000000000001" customHeight="1" x14ac:dyDescent="0.25">
      <c r="A46" s="50">
        <v>38</v>
      </c>
      <c r="B46" s="49" t="s">
        <v>305</v>
      </c>
      <c r="C46" s="50" t="s">
        <v>23</v>
      </c>
      <c r="D46" s="51">
        <f>F46*0.55</f>
        <v>16.5</v>
      </c>
      <c r="E46" s="51">
        <f>F46*0.45</f>
        <v>13.5</v>
      </c>
      <c r="F46" s="108">
        <v>30</v>
      </c>
      <c r="G46" s="52"/>
      <c r="H46" s="52">
        <f t="shared" si="0"/>
        <v>0</v>
      </c>
      <c r="I46" s="53"/>
      <c r="J46" s="54">
        <f t="shared" si="7"/>
        <v>0</v>
      </c>
      <c r="K46" s="54">
        <f t="shared" si="8"/>
        <v>15</v>
      </c>
      <c r="L46" s="54">
        <f t="shared" si="9"/>
        <v>0</v>
      </c>
      <c r="M46" s="54">
        <f t="shared" si="1"/>
        <v>0</v>
      </c>
      <c r="N46" s="54">
        <f t="shared" si="2"/>
        <v>45</v>
      </c>
      <c r="O46" s="52">
        <f t="shared" si="3"/>
        <v>0</v>
      </c>
      <c r="P46" s="52">
        <f t="shared" si="4"/>
        <v>0</v>
      </c>
      <c r="Q46" s="55" t="s">
        <v>269</v>
      </c>
    </row>
    <row r="47" spans="1:17" ht="20.100000000000001" customHeight="1" x14ac:dyDescent="0.25">
      <c r="A47" s="50">
        <v>39</v>
      </c>
      <c r="B47" s="49" t="s">
        <v>306</v>
      </c>
      <c r="C47" s="50" t="s">
        <v>23</v>
      </c>
      <c r="D47" s="51">
        <f>F47*0.55</f>
        <v>7.7000000000000011</v>
      </c>
      <c r="E47" s="51">
        <f>F47*0.45</f>
        <v>6.3</v>
      </c>
      <c r="F47" s="108">
        <v>14</v>
      </c>
      <c r="G47" s="52"/>
      <c r="H47" s="52">
        <f t="shared" si="0"/>
        <v>0</v>
      </c>
      <c r="I47" s="53"/>
      <c r="J47" s="54">
        <f t="shared" si="7"/>
        <v>0</v>
      </c>
      <c r="K47" s="54">
        <f t="shared" si="8"/>
        <v>7</v>
      </c>
      <c r="L47" s="54">
        <f t="shared" si="9"/>
        <v>0</v>
      </c>
      <c r="M47" s="54">
        <f t="shared" si="1"/>
        <v>0</v>
      </c>
      <c r="N47" s="54">
        <f t="shared" si="2"/>
        <v>21</v>
      </c>
      <c r="O47" s="52">
        <f t="shared" si="3"/>
        <v>0</v>
      </c>
      <c r="P47" s="52">
        <f t="shared" si="4"/>
        <v>0</v>
      </c>
      <c r="Q47" s="55" t="s">
        <v>269</v>
      </c>
    </row>
    <row r="48" spans="1:17" ht="20.100000000000001" customHeight="1" x14ac:dyDescent="0.25">
      <c r="A48" s="50">
        <v>40</v>
      </c>
      <c r="B48" s="49" t="s">
        <v>245</v>
      </c>
      <c r="C48" s="50" t="s">
        <v>23</v>
      </c>
      <c r="D48" s="51">
        <f t="shared" si="5"/>
        <v>16.5</v>
      </c>
      <c r="E48" s="51">
        <f t="shared" si="6"/>
        <v>13.5</v>
      </c>
      <c r="F48" s="108">
        <v>30</v>
      </c>
      <c r="G48" s="52"/>
      <c r="H48" s="52">
        <f t="shared" si="0"/>
        <v>0</v>
      </c>
      <c r="I48" s="53"/>
      <c r="J48" s="54">
        <f t="shared" si="7"/>
        <v>0</v>
      </c>
      <c r="K48" s="54">
        <f t="shared" si="8"/>
        <v>15</v>
      </c>
      <c r="L48" s="54">
        <f t="shared" si="9"/>
        <v>0</v>
      </c>
      <c r="M48" s="54">
        <f t="shared" si="1"/>
        <v>0</v>
      </c>
      <c r="N48" s="54">
        <f t="shared" si="2"/>
        <v>45</v>
      </c>
      <c r="O48" s="52">
        <f t="shared" si="3"/>
        <v>0</v>
      </c>
      <c r="P48" s="52">
        <f t="shared" si="4"/>
        <v>0</v>
      </c>
      <c r="Q48" s="55" t="s">
        <v>269</v>
      </c>
    </row>
    <row r="49" spans="1:17" ht="20.100000000000001" customHeight="1" x14ac:dyDescent="0.25">
      <c r="A49" s="50">
        <v>41</v>
      </c>
      <c r="B49" s="49" t="s">
        <v>307</v>
      </c>
      <c r="C49" s="50" t="s">
        <v>23</v>
      </c>
      <c r="D49" s="51">
        <f t="shared" si="5"/>
        <v>192.50000000000003</v>
      </c>
      <c r="E49" s="51">
        <f t="shared" si="6"/>
        <v>157.5</v>
      </c>
      <c r="F49" s="108">
        <v>350</v>
      </c>
      <c r="G49" s="52"/>
      <c r="H49" s="52">
        <f t="shared" si="0"/>
        <v>0</v>
      </c>
      <c r="I49" s="53"/>
      <c r="J49" s="54">
        <f t="shared" si="7"/>
        <v>0</v>
      </c>
      <c r="K49" s="54">
        <f t="shared" si="8"/>
        <v>175</v>
      </c>
      <c r="L49" s="54">
        <f t="shared" si="9"/>
        <v>0</v>
      </c>
      <c r="M49" s="54">
        <f t="shared" si="1"/>
        <v>0</v>
      </c>
      <c r="N49" s="54">
        <f t="shared" si="2"/>
        <v>525</v>
      </c>
      <c r="O49" s="52">
        <f t="shared" si="3"/>
        <v>0</v>
      </c>
      <c r="P49" s="52">
        <f t="shared" si="4"/>
        <v>0</v>
      </c>
      <c r="Q49" s="55" t="s">
        <v>269</v>
      </c>
    </row>
    <row r="50" spans="1:17" ht="20.100000000000001" customHeight="1" x14ac:dyDescent="0.25">
      <c r="A50" s="50">
        <v>42</v>
      </c>
      <c r="B50" s="49" t="s">
        <v>308</v>
      </c>
      <c r="C50" s="50" t="s">
        <v>23</v>
      </c>
      <c r="D50" s="51">
        <f t="shared" si="5"/>
        <v>5.5</v>
      </c>
      <c r="E50" s="51">
        <f t="shared" si="6"/>
        <v>4.5</v>
      </c>
      <c r="F50" s="108">
        <v>10</v>
      </c>
      <c r="G50" s="52"/>
      <c r="H50" s="52">
        <f t="shared" si="0"/>
        <v>0</v>
      </c>
      <c r="I50" s="53"/>
      <c r="J50" s="54">
        <f t="shared" si="7"/>
        <v>0</v>
      </c>
      <c r="K50" s="54">
        <f t="shared" si="8"/>
        <v>5</v>
      </c>
      <c r="L50" s="54">
        <f t="shared" si="9"/>
        <v>0</v>
      </c>
      <c r="M50" s="54">
        <f t="shared" si="1"/>
        <v>0</v>
      </c>
      <c r="N50" s="54">
        <f t="shared" si="2"/>
        <v>15</v>
      </c>
      <c r="O50" s="52">
        <f t="shared" si="3"/>
        <v>0</v>
      </c>
      <c r="P50" s="52">
        <f t="shared" si="4"/>
        <v>0</v>
      </c>
      <c r="Q50" s="55" t="s">
        <v>269</v>
      </c>
    </row>
    <row r="51" spans="1:17" ht="20.100000000000001" customHeight="1" x14ac:dyDescent="0.25">
      <c r="A51" s="50">
        <v>43</v>
      </c>
      <c r="B51" s="49" t="s">
        <v>309</v>
      </c>
      <c r="C51" s="50" t="s">
        <v>23</v>
      </c>
      <c r="D51" s="51">
        <f t="shared" si="5"/>
        <v>2.2000000000000002</v>
      </c>
      <c r="E51" s="51">
        <f t="shared" si="6"/>
        <v>1.8</v>
      </c>
      <c r="F51" s="108">
        <v>4</v>
      </c>
      <c r="G51" s="52"/>
      <c r="H51" s="52">
        <f t="shared" si="0"/>
        <v>0</v>
      </c>
      <c r="I51" s="53"/>
      <c r="J51" s="54">
        <f t="shared" si="7"/>
        <v>0</v>
      </c>
      <c r="K51" s="54">
        <f t="shared" si="8"/>
        <v>2</v>
      </c>
      <c r="L51" s="54">
        <f t="shared" si="9"/>
        <v>0</v>
      </c>
      <c r="M51" s="54">
        <f t="shared" si="1"/>
        <v>0</v>
      </c>
      <c r="N51" s="54">
        <f t="shared" si="2"/>
        <v>6</v>
      </c>
      <c r="O51" s="52">
        <f t="shared" si="3"/>
        <v>0</v>
      </c>
      <c r="P51" s="52">
        <f t="shared" si="4"/>
        <v>0</v>
      </c>
      <c r="Q51" s="55" t="s">
        <v>269</v>
      </c>
    </row>
    <row r="52" spans="1:17" ht="20.100000000000001" customHeight="1" x14ac:dyDescent="0.25">
      <c r="A52" s="50">
        <v>44</v>
      </c>
      <c r="B52" s="49" t="s">
        <v>310</v>
      </c>
      <c r="C52" s="50" t="s">
        <v>23</v>
      </c>
      <c r="D52" s="51">
        <f t="shared" si="5"/>
        <v>188.10000000000002</v>
      </c>
      <c r="E52" s="51">
        <f t="shared" si="6"/>
        <v>153.9</v>
      </c>
      <c r="F52" s="108">
        <v>342</v>
      </c>
      <c r="G52" s="52"/>
      <c r="H52" s="52">
        <f t="shared" si="0"/>
        <v>0</v>
      </c>
      <c r="I52" s="53"/>
      <c r="J52" s="54">
        <f t="shared" si="7"/>
        <v>0</v>
      </c>
      <c r="K52" s="54">
        <f t="shared" si="8"/>
        <v>171</v>
      </c>
      <c r="L52" s="54">
        <f t="shared" si="9"/>
        <v>0</v>
      </c>
      <c r="M52" s="54">
        <f t="shared" si="1"/>
        <v>0</v>
      </c>
      <c r="N52" s="54">
        <f t="shared" si="2"/>
        <v>513</v>
      </c>
      <c r="O52" s="52">
        <f t="shared" si="3"/>
        <v>0</v>
      </c>
      <c r="P52" s="52">
        <f t="shared" si="4"/>
        <v>0</v>
      </c>
      <c r="Q52" s="55" t="s">
        <v>269</v>
      </c>
    </row>
    <row r="53" spans="1:17" ht="20.100000000000001" customHeight="1" x14ac:dyDescent="0.25">
      <c r="A53" s="50">
        <v>45</v>
      </c>
      <c r="B53" s="49" t="s">
        <v>311</v>
      </c>
      <c r="C53" s="50" t="s">
        <v>23</v>
      </c>
      <c r="D53" s="51">
        <f t="shared" si="5"/>
        <v>22</v>
      </c>
      <c r="E53" s="51">
        <f t="shared" si="6"/>
        <v>18</v>
      </c>
      <c r="F53" s="108">
        <v>40</v>
      </c>
      <c r="G53" s="52"/>
      <c r="H53" s="52">
        <f t="shared" si="0"/>
        <v>0</v>
      </c>
      <c r="I53" s="53"/>
      <c r="J53" s="54">
        <f t="shared" si="7"/>
        <v>0</v>
      </c>
      <c r="K53" s="54">
        <f t="shared" si="8"/>
        <v>20</v>
      </c>
      <c r="L53" s="54">
        <f t="shared" si="9"/>
        <v>0</v>
      </c>
      <c r="M53" s="54">
        <f t="shared" si="1"/>
        <v>0</v>
      </c>
      <c r="N53" s="54">
        <f t="shared" si="2"/>
        <v>60</v>
      </c>
      <c r="O53" s="52">
        <f t="shared" si="3"/>
        <v>0</v>
      </c>
      <c r="P53" s="52">
        <f t="shared" si="4"/>
        <v>0</v>
      </c>
      <c r="Q53" s="55" t="s">
        <v>269</v>
      </c>
    </row>
    <row r="54" spans="1:17" ht="20.100000000000001" customHeight="1" x14ac:dyDescent="0.25">
      <c r="A54" s="50">
        <v>46</v>
      </c>
      <c r="B54" s="49" t="s">
        <v>312</v>
      </c>
      <c r="C54" s="50" t="s">
        <v>23</v>
      </c>
      <c r="D54" s="51">
        <f t="shared" si="5"/>
        <v>82.5</v>
      </c>
      <c r="E54" s="51">
        <f t="shared" si="6"/>
        <v>67.5</v>
      </c>
      <c r="F54" s="108">
        <v>150</v>
      </c>
      <c r="G54" s="52"/>
      <c r="H54" s="52">
        <f t="shared" si="0"/>
        <v>0</v>
      </c>
      <c r="I54" s="53"/>
      <c r="J54" s="54">
        <f t="shared" si="7"/>
        <v>0</v>
      </c>
      <c r="K54" s="54">
        <f t="shared" si="8"/>
        <v>75</v>
      </c>
      <c r="L54" s="54">
        <f t="shared" si="9"/>
        <v>0</v>
      </c>
      <c r="M54" s="54">
        <f t="shared" si="1"/>
        <v>0</v>
      </c>
      <c r="N54" s="54">
        <f t="shared" si="2"/>
        <v>225</v>
      </c>
      <c r="O54" s="52">
        <f t="shared" si="3"/>
        <v>0</v>
      </c>
      <c r="P54" s="52">
        <f t="shared" si="4"/>
        <v>0</v>
      </c>
      <c r="Q54" s="55" t="s">
        <v>269</v>
      </c>
    </row>
    <row r="55" spans="1:17" ht="20.100000000000001" customHeight="1" x14ac:dyDescent="0.25">
      <c r="A55" s="50">
        <v>47</v>
      </c>
      <c r="B55" s="49" t="s">
        <v>313</v>
      </c>
      <c r="C55" s="50" t="s">
        <v>23</v>
      </c>
      <c r="D55" s="51">
        <f t="shared" si="5"/>
        <v>137.5</v>
      </c>
      <c r="E55" s="51">
        <f t="shared" si="6"/>
        <v>112.5</v>
      </c>
      <c r="F55" s="108">
        <v>250</v>
      </c>
      <c r="G55" s="52"/>
      <c r="H55" s="52">
        <f t="shared" si="0"/>
        <v>0</v>
      </c>
      <c r="I55" s="53"/>
      <c r="J55" s="54">
        <f t="shared" si="7"/>
        <v>0</v>
      </c>
      <c r="K55" s="54">
        <f t="shared" si="8"/>
        <v>125</v>
      </c>
      <c r="L55" s="54">
        <f t="shared" si="9"/>
        <v>0</v>
      </c>
      <c r="M55" s="54">
        <f t="shared" si="1"/>
        <v>0</v>
      </c>
      <c r="N55" s="54">
        <f t="shared" si="2"/>
        <v>375</v>
      </c>
      <c r="O55" s="52">
        <f t="shared" si="3"/>
        <v>0</v>
      </c>
      <c r="P55" s="52">
        <f t="shared" si="4"/>
        <v>0</v>
      </c>
      <c r="Q55" s="55" t="s">
        <v>269</v>
      </c>
    </row>
    <row r="56" spans="1:17" ht="20.100000000000001" customHeight="1" x14ac:dyDescent="0.25">
      <c r="A56" s="50">
        <v>48</v>
      </c>
      <c r="B56" s="49" t="s">
        <v>314</v>
      </c>
      <c r="C56" s="50" t="s">
        <v>23</v>
      </c>
      <c r="D56" s="51">
        <f t="shared" si="5"/>
        <v>37.400000000000006</v>
      </c>
      <c r="E56" s="51">
        <f t="shared" si="6"/>
        <v>30.6</v>
      </c>
      <c r="F56" s="108">
        <v>68</v>
      </c>
      <c r="G56" s="52"/>
      <c r="H56" s="52">
        <f t="shared" si="0"/>
        <v>0</v>
      </c>
      <c r="I56" s="53"/>
      <c r="J56" s="54">
        <f t="shared" si="7"/>
        <v>0</v>
      </c>
      <c r="K56" s="54">
        <f t="shared" si="8"/>
        <v>34</v>
      </c>
      <c r="L56" s="54">
        <f t="shared" si="9"/>
        <v>0</v>
      </c>
      <c r="M56" s="54">
        <f t="shared" si="1"/>
        <v>0</v>
      </c>
      <c r="N56" s="54">
        <f t="shared" si="2"/>
        <v>102</v>
      </c>
      <c r="O56" s="52">
        <f t="shared" si="3"/>
        <v>0</v>
      </c>
      <c r="P56" s="52">
        <f t="shared" si="4"/>
        <v>0</v>
      </c>
      <c r="Q56" s="55" t="s">
        <v>269</v>
      </c>
    </row>
    <row r="57" spans="1:17" ht="20.100000000000001" customHeight="1" x14ac:dyDescent="0.25">
      <c r="A57" s="50">
        <v>49</v>
      </c>
      <c r="B57" s="49" t="s">
        <v>315</v>
      </c>
      <c r="C57" s="50" t="s">
        <v>23</v>
      </c>
      <c r="D57" s="51">
        <f t="shared" si="5"/>
        <v>18.700000000000003</v>
      </c>
      <c r="E57" s="51">
        <f t="shared" si="6"/>
        <v>15.3</v>
      </c>
      <c r="F57" s="108">
        <v>34</v>
      </c>
      <c r="G57" s="52"/>
      <c r="H57" s="52">
        <f t="shared" si="0"/>
        <v>0</v>
      </c>
      <c r="I57" s="53"/>
      <c r="J57" s="54">
        <f t="shared" si="7"/>
        <v>0</v>
      </c>
      <c r="K57" s="54">
        <f t="shared" si="8"/>
        <v>17</v>
      </c>
      <c r="L57" s="54">
        <f t="shared" si="9"/>
        <v>0</v>
      </c>
      <c r="M57" s="54">
        <f t="shared" si="1"/>
        <v>0</v>
      </c>
      <c r="N57" s="54">
        <f t="shared" si="2"/>
        <v>51</v>
      </c>
      <c r="O57" s="52">
        <f t="shared" si="3"/>
        <v>0</v>
      </c>
      <c r="P57" s="52">
        <f t="shared" si="4"/>
        <v>0</v>
      </c>
      <c r="Q57" s="55" t="s">
        <v>269</v>
      </c>
    </row>
    <row r="58" spans="1:17" ht="20.100000000000001" customHeight="1" x14ac:dyDescent="0.25">
      <c r="A58" s="50">
        <v>50</v>
      </c>
      <c r="B58" s="49" t="s">
        <v>316</v>
      </c>
      <c r="C58" s="50" t="s">
        <v>23</v>
      </c>
      <c r="D58" s="51">
        <f t="shared" si="5"/>
        <v>18.700000000000003</v>
      </c>
      <c r="E58" s="51">
        <f t="shared" si="6"/>
        <v>15.3</v>
      </c>
      <c r="F58" s="108">
        <v>34</v>
      </c>
      <c r="G58" s="52"/>
      <c r="H58" s="52">
        <f t="shared" si="0"/>
        <v>0</v>
      </c>
      <c r="I58" s="53"/>
      <c r="J58" s="54">
        <f t="shared" si="7"/>
        <v>0</v>
      </c>
      <c r="K58" s="54">
        <f t="shared" si="8"/>
        <v>17</v>
      </c>
      <c r="L58" s="54">
        <f t="shared" si="9"/>
        <v>0</v>
      </c>
      <c r="M58" s="54">
        <f t="shared" si="1"/>
        <v>0</v>
      </c>
      <c r="N58" s="54">
        <f t="shared" si="2"/>
        <v>51</v>
      </c>
      <c r="O58" s="52">
        <f t="shared" si="3"/>
        <v>0</v>
      </c>
      <c r="P58" s="52">
        <f t="shared" si="4"/>
        <v>0</v>
      </c>
      <c r="Q58" s="55" t="s">
        <v>269</v>
      </c>
    </row>
    <row r="59" spans="1:17" ht="20.100000000000001" customHeight="1" x14ac:dyDescent="0.25">
      <c r="A59" s="50">
        <v>51</v>
      </c>
      <c r="B59" s="49" t="s">
        <v>317</v>
      </c>
      <c r="C59" s="50" t="s">
        <v>23</v>
      </c>
      <c r="D59" s="51">
        <f t="shared" si="5"/>
        <v>632.5</v>
      </c>
      <c r="E59" s="51">
        <f t="shared" si="6"/>
        <v>517.5</v>
      </c>
      <c r="F59" s="108">
        <v>1150</v>
      </c>
      <c r="G59" s="52"/>
      <c r="H59" s="52">
        <f t="shared" si="0"/>
        <v>0</v>
      </c>
      <c r="I59" s="53"/>
      <c r="J59" s="54">
        <f t="shared" si="7"/>
        <v>0</v>
      </c>
      <c r="K59" s="54">
        <f t="shared" si="8"/>
        <v>575</v>
      </c>
      <c r="L59" s="54">
        <f t="shared" si="9"/>
        <v>0</v>
      </c>
      <c r="M59" s="54">
        <f t="shared" si="1"/>
        <v>0</v>
      </c>
      <c r="N59" s="54">
        <f t="shared" si="2"/>
        <v>1725</v>
      </c>
      <c r="O59" s="52">
        <f t="shared" si="3"/>
        <v>0</v>
      </c>
      <c r="P59" s="52">
        <f t="shared" si="4"/>
        <v>0</v>
      </c>
      <c r="Q59" s="55" t="s">
        <v>269</v>
      </c>
    </row>
    <row r="60" spans="1:17" ht="20.100000000000001" customHeight="1" x14ac:dyDescent="0.25">
      <c r="A60" s="50">
        <v>52</v>
      </c>
      <c r="B60" s="49" t="s">
        <v>318</v>
      </c>
      <c r="C60" s="50" t="s">
        <v>23</v>
      </c>
      <c r="D60" s="51">
        <f t="shared" si="5"/>
        <v>18.700000000000003</v>
      </c>
      <c r="E60" s="51">
        <f t="shared" si="6"/>
        <v>15.3</v>
      </c>
      <c r="F60" s="108">
        <v>34</v>
      </c>
      <c r="G60" s="52"/>
      <c r="H60" s="52">
        <f t="shared" si="0"/>
        <v>0</v>
      </c>
      <c r="I60" s="53"/>
      <c r="J60" s="54">
        <f t="shared" si="7"/>
        <v>0</v>
      </c>
      <c r="K60" s="54">
        <f t="shared" si="8"/>
        <v>17</v>
      </c>
      <c r="L60" s="54">
        <f t="shared" si="9"/>
        <v>0</v>
      </c>
      <c r="M60" s="54">
        <f t="shared" ref="M60:M64" si="10">L60+(L60*I60)</f>
        <v>0</v>
      </c>
      <c r="N60" s="54">
        <f t="shared" si="2"/>
        <v>51</v>
      </c>
      <c r="O60" s="52">
        <f t="shared" ref="O60:O64" si="11">SUM(H60+L60)</f>
        <v>0</v>
      </c>
      <c r="P60" s="52">
        <f t="shared" ref="P60:P64" si="12">SUM(J60+M60)</f>
        <v>0</v>
      </c>
      <c r="Q60" s="55" t="s">
        <v>269</v>
      </c>
    </row>
    <row r="61" spans="1:17" ht="20.100000000000001" customHeight="1" x14ac:dyDescent="0.25">
      <c r="A61" s="50">
        <v>53</v>
      </c>
      <c r="B61" s="49" t="s">
        <v>319</v>
      </c>
      <c r="C61" s="50" t="s">
        <v>23</v>
      </c>
      <c r="D61" s="51">
        <f t="shared" si="5"/>
        <v>27.500000000000004</v>
      </c>
      <c r="E61" s="51">
        <f t="shared" si="6"/>
        <v>22.5</v>
      </c>
      <c r="F61" s="108">
        <v>50</v>
      </c>
      <c r="G61" s="52"/>
      <c r="H61" s="52">
        <f t="shared" si="0"/>
        <v>0</v>
      </c>
      <c r="I61" s="53"/>
      <c r="J61" s="54">
        <f t="shared" si="7"/>
        <v>0</v>
      </c>
      <c r="K61" s="54">
        <f t="shared" si="8"/>
        <v>25</v>
      </c>
      <c r="L61" s="54">
        <f t="shared" si="9"/>
        <v>0</v>
      </c>
      <c r="M61" s="54">
        <f t="shared" si="10"/>
        <v>0</v>
      </c>
      <c r="N61" s="54">
        <f t="shared" si="2"/>
        <v>75</v>
      </c>
      <c r="O61" s="52">
        <f t="shared" si="11"/>
        <v>0</v>
      </c>
      <c r="P61" s="52">
        <f t="shared" si="12"/>
        <v>0</v>
      </c>
      <c r="Q61" s="55" t="s">
        <v>269</v>
      </c>
    </row>
    <row r="62" spans="1:17" ht="20.100000000000001" customHeight="1" x14ac:dyDescent="0.25">
      <c r="A62" s="50">
        <v>54</v>
      </c>
      <c r="B62" s="49" t="s">
        <v>320</v>
      </c>
      <c r="C62" s="50" t="s">
        <v>23</v>
      </c>
      <c r="D62" s="51">
        <f t="shared" si="5"/>
        <v>7.7000000000000011</v>
      </c>
      <c r="E62" s="51">
        <f t="shared" si="6"/>
        <v>6.3</v>
      </c>
      <c r="F62" s="108">
        <v>14</v>
      </c>
      <c r="G62" s="52"/>
      <c r="H62" s="52">
        <f t="shared" si="0"/>
        <v>0</v>
      </c>
      <c r="I62" s="53"/>
      <c r="J62" s="54">
        <f t="shared" si="7"/>
        <v>0</v>
      </c>
      <c r="K62" s="54">
        <f t="shared" si="8"/>
        <v>7</v>
      </c>
      <c r="L62" s="54">
        <f t="shared" si="9"/>
        <v>0</v>
      </c>
      <c r="M62" s="54">
        <f t="shared" si="10"/>
        <v>0</v>
      </c>
      <c r="N62" s="54">
        <f t="shared" si="2"/>
        <v>21</v>
      </c>
      <c r="O62" s="52">
        <f t="shared" si="11"/>
        <v>0</v>
      </c>
      <c r="P62" s="52">
        <f t="shared" si="12"/>
        <v>0</v>
      </c>
      <c r="Q62" s="55" t="s">
        <v>269</v>
      </c>
    </row>
    <row r="63" spans="1:17" ht="20.100000000000001" customHeight="1" x14ac:dyDescent="0.25">
      <c r="A63" s="50">
        <v>55</v>
      </c>
      <c r="B63" s="49" t="s">
        <v>321</v>
      </c>
      <c r="C63" s="50" t="s">
        <v>23</v>
      </c>
      <c r="D63" s="51">
        <f t="shared" si="5"/>
        <v>7.7000000000000011</v>
      </c>
      <c r="E63" s="51">
        <f t="shared" si="6"/>
        <v>6.3</v>
      </c>
      <c r="F63" s="108">
        <v>14</v>
      </c>
      <c r="G63" s="52"/>
      <c r="H63" s="52">
        <f t="shared" si="0"/>
        <v>0</v>
      </c>
      <c r="I63" s="53"/>
      <c r="J63" s="54">
        <f t="shared" si="7"/>
        <v>0</v>
      </c>
      <c r="K63" s="54">
        <f t="shared" si="8"/>
        <v>7</v>
      </c>
      <c r="L63" s="54">
        <f t="shared" si="9"/>
        <v>0</v>
      </c>
      <c r="M63" s="54">
        <f t="shared" si="10"/>
        <v>0</v>
      </c>
      <c r="N63" s="54">
        <f t="shared" si="2"/>
        <v>21</v>
      </c>
      <c r="O63" s="52">
        <f t="shared" si="11"/>
        <v>0</v>
      </c>
      <c r="P63" s="52">
        <f t="shared" si="12"/>
        <v>0</v>
      </c>
      <c r="Q63" s="55" t="s">
        <v>269</v>
      </c>
    </row>
    <row r="64" spans="1:17" ht="20.100000000000001" customHeight="1" x14ac:dyDescent="0.25">
      <c r="A64" s="50">
        <v>56</v>
      </c>
      <c r="B64" s="49" t="s">
        <v>322</v>
      </c>
      <c r="C64" s="50" t="s">
        <v>23</v>
      </c>
      <c r="D64" s="51">
        <f t="shared" si="5"/>
        <v>14.850000000000001</v>
      </c>
      <c r="E64" s="51">
        <f t="shared" si="6"/>
        <v>12.15</v>
      </c>
      <c r="F64" s="108">
        <v>27</v>
      </c>
      <c r="G64" s="52"/>
      <c r="H64" s="52">
        <f t="shared" si="0"/>
        <v>0</v>
      </c>
      <c r="I64" s="53"/>
      <c r="J64" s="54">
        <f t="shared" si="7"/>
        <v>0</v>
      </c>
      <c r="K64" s="54">
        <f t="shared" si="8"/>
        <v>13.5</v>
      </c>
      <c r="L64" s="54">
        <f t="shared" si="9"/>
        <v>0</v>
      </c>
      <c r="M64" s="54">
        <f t="shared" si="10"/>
        <v>0</v>
      </c>
      <c r="N64" s="54">
        <f t="shared" si="2"/>
        <v>40.5</v>
      </c>
      <c r="O64" s="52">
        <f t="shared" si="11"/>
        <v>0</v>
      </c>
      <c r="P64" s="52">
        <f t="shared" si="12"/>
        <v>0</v>
      </c>
      <c r="Q64" s="55" t="s">
        <v>269</v>
      </c>
    </row>
    <row r="65" spans="1:17" ht="20.100000000000001" customHeight="1" x14ac:dyDescent="0.25">
      <c r="A65" s="50">
        <v>57</v>
      </c>
      <c r="B65" s="49" t="s">
        <v>323</v>
      </c>
      <c r="C65" s="50" t="s">
        <v>23</v>
      </c>
      <c r="D65" s="51">
        <f>F65*0.55</f>
        <v>11</v>
      </c>
      <c r="E65" s="51">
        <f>F65*0.45</f>
        <v>9</v>
      </c>
      <c r="F65" s="108">
        <v>20</v>
      </c>
      <c r="G65" s="52"/>
      <c r="H65" s="52">
        <f t="shared" si="0"/>
        <v>0</v>
      </c>
      <c r="I65" s="53"/>
      <c r="J65" s="54">
        <f t="shared" si="7"/>
        <v>0</v>
      </c>
      <c r="K65" s="54">
        <f t="shared" si="8"/>
        <v>10</v>
      </c>
      <c r="L65" s="54">
        <f t="shared" ref="L65" si="13">K65*G65</f>
        <v>0</v>
      </c>
      <c r="M65" s="54">
        <f t="shared" ref="M65" si="14">L65+(L65*I65)</f>
        <v>0</v>
      </c>
      <c r="N65" s="54">
        <f t="shared" si="2"/>
        <v>30</v>
      </c>
      <c r="O65" s="52">
        <f t="shared" ref="O65" si="15">SUM(H65+L65)</f>
        <v>0</v>
      </c>
      <c r="P65" s="52">
        <f t="shared" ref="P65" si="16">SUM(J65+M65)</f>
        <v>0</v>
      </c>
      <c r="Q65" s="55" t="s">
        <v>269</v>
      </c>
    </row>
    <row r="66" spans="1:17" ht="18" x14ac:dyDescent="0.25">
      <c r="A66" s="26"/>
      <c r="B66" s="27" t="s">
        <v>49</v>
      </c>
      <c r="C66" s="28"/>
      <c r="D66" s="28"/>
      <c r="E66" s="28"/>
      <c r="F66" s="29"/>
      <c r="G66" s="30"/>
      <c r="H66" s="30">
        <f>SUM(H9:H65)</f>
        <v>0</v>
      </c>
      <c r="I66" s="30"/>
      <c r="J66" s="30">
        <f>SUM(J9:J65)</f>
        <v>0</v>
      </c>
      <c r="K66" s="30"/>
      <c r="L66" s="30">
        <f t="shared" ref="L66:M66" si="17">SUM(L9:L65)</f>
        <v>0</v>
      </c>
      <c r="M66" s="30">
        <f t="shared" si="17"/>
        <v>0</v>
      </c>
      <c r="N66" s="30"/>
      <c r="O66" s="30">
        <f>SUM(O9:O65)</f>
        <v>0</v>
      </c>
      <c r="P66" s="30">
        <f>SUM(P9:P65)</f>
        <v>0</v>
      </c>
      <c r="Q66" s="31"/>
    </row>
    <row r="67" spans="1:17" x14ac:dyDescent="0.25">
      <c r="A67" s="32"/>
      <c r="B67" s="33"/>
      <c r="C67" s="34"/>
      <c r="D67" s="34"/>
      <c r="E67" s="34"/>
      <c r="F67" s="35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4"/>
    </row>
    <row r="68" spans="1:17" x14ac:dyDescent="0.25">
      <c r="A68" s="37"/>
      <c r="B68" s="38"/>
      <c r="C68" s="39"/>
      <c r="D68" s="39"/>
      <c r="E68" s="39"/>
      <c r="F68" s="40"/>
      <c r="G68" s="36"/>
      <c r="H68" s="36"/>
      <c r="I68" s="41"/>
      <c r="J68" s="36"/>
      <c r="K68" s="36"/>
      <c r="L68" s="36"/>
      <c r="M68" s="36"/>
      <c r="N68" s="36"/>
      <c r="O68" s="36"/>
      <c r="P68" s="36"/>
      <c r="Q68" s="39"/>
    </row>
    <row r="69" spans="1:17" ht="15.75" x14ac:dyDescent="0.25">
      <c r="A69" s="112" t="s">
        <v>371</v>
      </c>
      <c r="B69" s="112"/>
      <c r="C69" s="112"/>
      <c r="D69" s="112"/>
      <c r="E69" s="112"/>
      <c r="F69" s="112"/>
      <c r="G69" s="112"/>
      <c r="H69" s="112" t="s">
        <v>362</v>
      </c>
      <c r="I69" s="112"/>
      <c r="J69" s="112"/>
      <c r="K69" s="112"/>
      <c r="L69" s="112"/>
      <c r="M69" s="112"/>
      <c r="N69" s="112"/>
      <c r="O69" s="112"/>
      <c r="P69" s="112"/>
      <c r="Q69" s="112"/>
    </row>
    <row r="70" spans="1:17" ht="15.75" x14ac:dyDescent="0.25">
      <c r="A70" s="7"/>
      <c r="B70" s="42"/>
      <c r="C70" s="42"/>
      <c r="D70" s="42"/>
      <c r="E70" s="42"/>
      <c r="F70" s="42"/>
      <c r="G70" s="42"/>
      <c r="H70" s="7"/>
      <c r="I70" s="42"/>
      <c r="J70" s="42"/>
      <c r="K70" s="42"/>
      <c r="L70" s="42"/>
      <c r="M70" s="42"/>
      <c r="N70" s="42"/>
      <c r="O70" s="42"/>
      <c r="P70" s="42"/>
      <c r="Q70" s="42"/>
    </row>
    <row r="71" spans="1:17" ht="15.75" x14ac:dyDescent="0.25">
      <c r="A71" s="7"/>
      <c r="B71" s="42"/>
      <c r="C71" s="42"/>
      <c r="D71" s="42"/>
      <c r="E71" s="42"/>
      <c r="F71" s="42"/>
      <c r="G71" s="42"/>
      <c r="H71" s="7"/>
      <c r="I71" s="42"/>
      <c r="J71" s="42"/>
      <c r="K71" s="42"/>
      <c r="L71" s="42"/>
      <c r="M71" s="42"/>
      <c r="N71" s="42"/>
      <c r="O71" s="42"/>
      <c r="P71" s="42"/>
      <c r="Q71" s="42"/>
    </row>
    <row r="72" spans="1:17" x14ac:dyDescent="0.25">
      <c r="A72" s="121" t="s">
        <v>362</v>
      </c>
      <c r="B72" s="121"/>
      <c r="C72" s="121"/>
      <c r="D72" s="121"/>
      <c r="E72" s="121"/>
      <c r="F72" s="121"/>
      <c r="G72" s="121"/>
      <c r="H72" s="113" t="s">
        <v>362</v>
      </c>
      <c r="I72" s="113"/>
      <c r="J72" s="113"/>
      <c r="K72" s="113"/>
      <c r="L72" s="113"/>
      <c r="M72" s="113"/>
      <c r="N72" s="113"/>
      <c r="O72" s="113"/>
      <c r="P72" s="113"/>
      <c r="Q72" s="113"/>
    </row>
    <row r="73" spans="1:17" x14ac:dyDescent="0.25">
      <c r="A73" s="114" t="s">
        <v>362</v>
      </c>
      <c r="B73" s="114"/>
      <c r="C73" s="114"/>
      <c r="D73" s="114"/>
      <c r="E73" s="114"/>
      <c r="F73" s="114"/>
      <c r="G73" s="114"/>
      <c r="H73" s="114" t="s">
        <v>362</v>
      </c>
      <c r="I73" s="114"/>
      <c r="J73" s="114"/>
      <c r="K73" s="114"/>
      <c r="L73" s="114"/>
      <c r="M73" s="114"/>
      <c r="N73" s="114"/>
      <c r="O73" s="114"/>
      <c r="P73" s="114"/>
      <c r="Q73" s="114"/>
    </row>
    <row r="74" spans="1:17" x14ac:dyDescent="0.25">
      <c r="A74" s="2"/>
      <c r="B74" s="43"/>
      <c r="C74" s="44"/>
      <c r="D74" s="44"/>
      <c r="E74" s="44"/>
      <c r="F74" s="44"/>
      <c r="G74" s="3"/>
      <c r="H74" s="44"/>
      <c r="I74" s="44"/>
      <c r="J74" s="44"/>
      <c r="K74" s="44"/>
      <c r="L74" s="44"/>
      <c r="M74" s="44"/>
      <c r="N74" s="44"/>
      <c r="O74" s="44"/>
      <c r="P74" s="44"/>
      <c r="Q74" s="2"/>
    </row>
    <row r="75" spans="1:17" x14ac:dyDescent="0.25">
      <c r="A75" s="1"/>
      <c r="B75" s="45"/>
      <c r="C75" s="44"/>
      <c r="D75" s="44"/>
      <c r="E75" s="44"/>
      <c r="F75" s="44"/>
      <c r="G75" s="44"/>
      <c r="H75" s="111"/>
      <c r="I75" s="111"/>
      <c r="J75" s="111"/>
      <c r="K75" s="47"/>
      <c r="L75" s="47"/>
      <c r="M75" s="47"/>
      <c r="N75" s="47"/>
      <c r="O75" s="47"/>
      <c r="P75" s="47"/>
      <c r="Q75" s="48"/>
    </row>
  </sheetData>
  <mergeCells count="13">
    <mergeCell ref="J1:Q1"/>
    <mergeCell ref="A3:Q3"/>
    <mergeCell ref="C6:C7"/>
    <mergeCell ref="D6:E6"/>
    <mergeCell ref="G6:G7"/>
    <mergeCell ref="Q6:Q7"/>
    <mergeCell ref="H75:J75"/>
    <mergeCell ref="A69:G69"/>
    <mergeCell ref="H69:Q69"/>
    <mergeCell ref="A72:G72"/>
    <mergeCell ref="H72:Q72"/>
    <mergeCell ref="A73:G73"/>
    <mergeCell ref="H73:Q73"/>
  </mergeCells>
  <conditionalFormatting sqref="F39:F47 H39:H58">
    <cfRule type="cellIs" dxfId="1" priority="2" stopIfTrue="1" operator="equal">
      <formula>0</formula>
    </cfRule>
  </conditionalFormatting>
  <conditionalFormatting sqref="F48:F65 F9:P9 F10:F38 H10:J32 H33:H38 I33:J65 H59:H65 K10:P65 G10:G65">
    <cfRule type="cellIs" dxfId="0" priority="4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Część 1; pieczywo świeże </vt:lpstr>
      <vt:lpstr>Część 2; mleko i przetwory ml</vt:lpstr>
      <vt:lpstr>Część 3; mięso czerwone </vt:lpstr>
      <vt:lpstr>Część 4; mięso drobiowe</vt:lpstr>
      <vt:lpstr>Część 5- jaja </vt:lpstr>
      <vt:lpstr>Część 6 - kawa,przyprawy i tłus</vt:lpstr>
      <vt:lpstr>Część 7 - ryby, produkty mrożni</vt:lpstr>
      <vt:lpstr>Część 8 - warzywa i owoce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Adamski Krzysztof</dc:creator>
  <cp:lastModifiedBy>Błażejewicz Justyna</cp:lastModifiedBy>
  <cp:lastPrinted>2021-10-06T07:41:01Z</cp:lastPrinted>
  <dcterms:created xsi:type="dcterms:W3CDTF">2021-09-17T12:53:30Z</dcterms:created>
  <dcterms:modified xsi:type="dcterms:W3CDTF">2021-10-06T10:43:11Z</dcterms:modified>
</cp:coreProperties>
</file>