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DESKTOP-9TRA193\Users\Ewa\HP\Documents\PRZETARGI\SIWZ - Nici chirurgiczne 22\"/>
    </mc:Choice>
  </mc:AlternateContent>
  <xr:revisionPtr revIDLastSave="0" documentId="13_ncr:1_{69946752-AE5C-4D10-8C5B-0414AAD82217}" xr6:coauthVersionLast="47" xr6:coauthVersionMax="47" xr10:uidLastSave="{00000000-0000-0000-0000-000000000000}"/>
  <bookViews>
    <workbookView xWindow="-120" yWindow="-120" windowWidth="29040" windowHeight="15840" xr2:uid="{6507513A-77A2-441E-99AD-7B970BDE371E}"/>
  </bookViews>
  <sheets>
    <sheet name="Arkusz1" sheetId="1" r:id="rId1"/>
  </sheets>
  <definedNames>
    <definedName name="_xlnm.Print_Area" localSheetId="0">Arkusz1!$A$1:$L$334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27" i="1" l="1"/>
  <c r="J328" i="1"/>
  <c r="J324" i="1"/>
  <c r="J326" i="1"/>
  <c r="J323" i="1"/>
  <c r="I327" i="1"/>
  <c r="I328" i="1"/>
  <c r="I324" i="1"/>
  <c r="I326" i="1"/>
  <c r="I323" i="1"/>
  <c r="G328" i="1"/>
  <c r="G330" i="1"/>
  <c r="G327" i="1"/>
  <c r="G326" i="1"/>
  <c r="G324" i="1"/>
  <c r="G323" i="1"/>
  <c r="G331" i="1" l="1"/>
  <c r="I330" i="1"/>
  <c r="J330" i="1" s="1"/>
  <c r="J317" i="1"/>
  <c r="I317" i="1"/>
  <c r="G317" i="1"/>
  <c r="J316" i="1"/>
  <c r="J315" i="1"/>
  <c r="I316" i="1"/>
  <c r="I315" i="1"/>
  <c r="G316" i="1"/>
  <c r="G315" i="1"/>
  <c r="G297" i="1"/>
  <c r="G298" i="1"/>
  <c r="G299" i="1"/>
  <c r="G300" i="1"/>
  <c r="G301" i="1"/>
  <c r="G302" i="1"/>
  <c r="G303" i="1"/>
  <c r="G296" i="1"/>
  <c r="G290" i="1"/>
  <c r="G289" i="1"/>
  <c r="G279" i="1"/>
  <c r="G273" i="1"/>
  <c r="G266" i="1"/>
  <c r="G267" i="1"/>
  <c r="G265" i="1"/>
  <c r="G254" i="1"/>
  <c r="G255" i="1"/>
  <c r="G256" i="1"/>
  <c r="G257" i="1"/>
  <c r="G258" i="1"/>
  <c r="G259" i="1"/>
  <c r="G260" i="1"/>
  <c r="G261" i="1"/>
  <c r="G262" i="1"/>
  <c r="G263" i="1"/>
  <c r="G253" i="1"/>
  <c r="G233" i="1"/>
  <c r="G234" i="1"/>
  <c r="G235" i="1"/>
  <c r="G236" i="1"/>
  <c r="G237" i="1"/>
  <c r="G238" i="1"/>
  <c r="G239" i="1"/>
  <c r="G240" i="1"/>
  <c r="G241" i="1"/>
  <c r="G242" i="1"/>
  <c r="G243" i="1"/>
  <c r="G244" i="1"/>
  <c r="G245" i="1"/>
  <c r="G246" i="1"/>
  <c r="G232" i="1"/>
  <c r="G227" i="1"/>
  <c r="G221" i="1"/>
  <c r="G196" i="1"/>
  <c r="G197" i="1"/>
  <c r="G198" i="1"/>
  <c r="G199" i="1"/>
  <c r="G200" i="1"/>
  <c r="G201" i="1"/>
  <c r="G202" i="1"/>
  <c r="G203" i="1"/>
  <c r="G204" i="1"/>
  <c r="G205" i="1"/>
  <c r="G206" i="1"/>
  <c r="G207" i="1"/>
  <c r="G208" i="1"/>
  <c r="G209" i="1"/>
  <c r="G210" i="1"/>
  <c r="G211" i="1"/>
  <c r="G212" i="1"/>
  <c r="G213" i="1"/>
  <c r="G214" i="1"/>
  <c r="G215" i="1"/>
  <c r="G195" i="1"/>
  <c r="I331" i="1" l="1"/>
  <c r="J331" i="1"/>
  <c r="G291" i="1"/>
  <c r="I289" i="1"/>
  <c r="I290" i="1"/>
  <c r="J290" i="1" s="1"/>
  <c r="G304" i="1"/>
  <c r="I296" i="1"/>
  <c r="J296" i="1" s="1"/>
  <c r="I303" i="1"/>
  <c r="J303" i="1" s="1"/>
  <c r="I302" i="1"/>
  <c r="J302" i="1" s="1"/>
  <c r="I301" i="1"/>
  <c r="J301" i="1" s="1"/>
  <c r="I300" i="1"/>
  <c r="J300" i="1" s="1"/>
  <c r="I299" i="1"/>
  <c r="J299" i="1" s="1"/>
  <c r="I298" i="1"/>
  <c r="J298" i="1" s="1"/>
  <c r="I297" i="1"/>
  <c r="J297" i="1" s="1"/>
  <c r="G216" i="1"/>
  <c r="I195" i="1"/>
  <c r="I215" i="1"/>
  <c r="J215" i="1" s="1"/>
  <c r="I214" i="1"/>
  <c r="J214" i="1" s="1"/>
  <c r="I213" i="1"/>
  <c r="J213" i="1" s="1"/>
  <c r="I212" i="1"/>
  <c r="J212" i="1" s="1"/>
  <c r="I211" i="1"/>
  <c r="J211" i="1" s="1"/>
  <c r="I210" i="1"/>
  <c r="J210" i="1" s="1"/>
  <c r="I209" i="1"/>
  <c r="J209" i="1" s="1"/>
  <c r="I208" i="1"/>
  <c r="J208" i="1" s="1"/>
  <c r="I207" i="1"/>
  <c r="J207" i="1" s="1"/>
  <c r="I206" i="1"/>
  <c r="J206" i="1" s="1"/>
  <c r="I205" i="1"/>
  <c r="J205" i="1" s="1"/>
  <c r="I204" i="1"/>
  <c r="J204" i="1" s="1"/>
  <c r="I203" i="1"/>
  <c r="J203" i="1" s="1"/>
  <c r="I202" i="1"/>
  <c r="J202" i="1" s="1"/>
  <c r="I201" i="1"/>
  <c r="J201" i="1" s="1"/>
  <c r="I200" i="1"/>
  <c r="J200" i="1" s="1"/>
  <c r="I199" i="1"/>
  <c r="J199" i="1" s="1"/>
  <c r="I198" i="1"/>
  <c r="J198" i="1" s="1"/>
  <c r="I197" i="1"/>
  <c r="J197" i="1" s="1"/>
  <c r="I196" i="1"/>
  <c r="J196" i="1" s="1"/>
  <c r="G222" i="1"/>
  <c r="I221" i="1"/>
  <c r="G228" i="1"/>
  <c r="I227" i="1"/>
  <c r="I232" i="1"/>
  <c r="G247" i="1"/>
  <c r="I246" i="1"/>
  <c r="J246" i="1" s="1"/>
  <c r="I245" i="1"/>
  <c r="J245" i="1" s="1"/>
  <c r="I244" i="1"/>
  <c r="J244" i="1" s="1"/>
  <c r="I243" i="1"/>
  <c r="J243" i="1" s="1"/>
  <c r="I242" i="1"/>
  <c r="J242" i="1" s="1"/>
  <c r="I241" i="1"/>
  <c r="J241" i="1" s="1"/>
  <c r="I240" i="1"/>
  <c r="J240" i="1" s="1"/>
  <c r="I239" i="1"/>
  <c r="J239" i="1" s="1"/>
  <c r="I238" i="1"/>
  <c r="J238" i="1" s="1"/>
  <c r="I237" i="1"/>
  <c r="J237" i="1" s="1"/>
  <c r="I236" i="1"/>
  <c r="J236" i="1" s="1"/>
  <c r="I235" i="1"/>
  <c r="J235" i="1" s="1"/>
  <c r="I234" i="1"/>
  <c r="J234" i="1" s="1"/>
  <c r="I233" i="1"/>
  <c r="J233" i="1" s="1"/>
  <c r="I253" i="1"/>
  <c r="G268" i="1"/>
  <c r="I263" i="1"/>
  <c r="J263" i="1" s="1"/>
  <c r="I262" i="1"/>
  <c r="J262" i="1" s="1"/>
  <c r="I261" i="1"/>
  <c r="J261" i="1" s="1"/>
  <c r="I260" i="1"/>
  <c r="J260" i="1" s="1"/>
  <c r="I259" i="1"/>
  <c r="J259" i="1" s="1"/>
  <c r="I258" i="1"/>
  <c r="J258" i="1" s="1"/>
  <c r="I257" i="1"/>
  <c r="J257" i="1" s="1"/>
  <c r="I256" i="1"/>
  <c r="J256" i="1" s="1"/>
  <c r="I255" i="1"/>
  <c r="J255" i="1" s="1"/>
  <c r="I254" i="1"/>
  <c r="J254" i="1" s="1"/>
  <c r="I265" i="1"/>
  <c r="J265" i="1" s="1"/>
  <c r="I267" i="1"/>
  <c r="J267" i="1" s="1"/>
  <c r="I266" i="1"/>
  <c r="J266" i="1" s="1"/>
  <c r="G274" i="1"/>
  <c r="I273" i="1"/>
  <c r="G280" i="1"/>
  <c r="I279" i="1"/>
  <c r="I304" i="1" l="1"/>
  <c r="J304" i="1"/>
  <c r="I291" i="1"/>
  <c r="J289" i="1"/>
  <c r="J291" i="1"/>
  <c r="I280" i="1"/>
  <c r="J279" i="1"/>
  <c r="J280" i="1" s="1"/>
  <c r="I274" i="1"/>
  <c r="J273" i="1"/>
  <c r="J274" i="1" s="1"/>
  <c r="I268" i="1"/>
  <c r="J268" i="1" s="1"/>
  <c r="J253" i="1"/>
  <c r="I247" i="1"/>
  <c r="J247" i="1" s="1"/>
  <c r="J232" i="1"/>
  <c r="I228" i="1"/>
  <c r="J227" i="1"/>
  <c r="J228" i="1" s="1"/>
  <c r="I222" i="1"/>
  <c r="J221" i="1"/>
  <c r="J222" i="1" s="1"/>
  <c r="I216" i="1"/>
  <c r="J195" i="1"/>
  <c r="J216" i="1"/>
  <c r="G188" i="1" l="1"/>
  <c r="G189" i="1"/>
  <c r="G187" i="1"/>
  <c r="G180" i="1"/>
  <c r="G181" i="1"/>
  <c r="G179" i="1"/>
  <c r="G163" i="1"/>
  <c r="G164" i="1"/>
  <c r="G165" i="1"/>
  <c r="G166" i="1"/>
  <c r="G167" i="1"/>
  <c r="G168" i="1"/>
  <c r="G169" i="1"/>
  <c r="G162" i="1"/>
  <c r="G155" i="1"/>
  <c r="G156" i="1"/>
  <c r="G154" i="1"/>
  <c r="G147" i="1"/>
  <c r="G148" i="1"/>
  <c r="G146" i="1"/>
  <c r="G141" i="1"/>
  <c r="G139" i="1"/>
  <c r="G135" i="1"/>
  <c r="G137" i="1"/>
  <c r="G134" i="1"/>
  <c r="G130" i="1"/>
  <c r="G131" i="1"/>
  <c r="G132" i="1"/>
  <c r="G129" i="1"/>
  <c r="G126" i="1"/>
  <c r="G127" i="1"/>
  <c r="G125" i="1"/>
  <c r="G106" i="1"/>
  <c r="G105" i="1"/>
  <c r="G95" i="1"/>
  <c r="G96" i="1"/>
  <c r="G97" i="1"/>
  <c r="G98" i="1"/>
  <c r="G99" i="1"/>
  <c r="G100" i="1"/>
  <c r="G101" i="1"/>
  <c r="G102" i="1"/>
  <c r="G103" i="1"/>
  <c r="G94" i="1"/>
  <c r="G64" i="1"/>
  <c r="G65" i="1"/>
  <c r="G66" i="1"/>
  <c r="G67" i="1"/>
  <c r="G68" i="1"/>
  <c r="G69" i="1"/>
  <c r="G70" i="1"/>
  <c r="G71" i="1"/>
  <c r="G72" i="1"/>
  <c r="G73" i="1"/>
  <c r="G74" i="1"/>
  <c r="G75" i="1"/>
  <c r="G76" i="1"/>
  <c r="G77" i="1"/>
  <c r="G78" i="1"/>
  <c r="G79" i="1"/>
  <c r="G80" i="1"/>
  <c r="G81" i="1"/>
  <c r="G82" i="1"/>
  <c r="G83" i="1"/>
  <c r="G84" i="1"/>
  <c r="G85" i="1"/>
  <c r="G86" i="1"/>
  <c r="G87" i="1"/>
  <c r="G63" i="1"/>
  <c r="G48" i="1"/>
  <c r="G49" i="1"/>
  <c r="G50" i="1"/>
  <c r="G51" i="1"/>
  <c r="G47" i="1"/>
  <c r="G35" i="1"/>
  <c r="G36" i="1"/>
  <c r="G37" i="1"/>
  <c r="G38" i="1"/>
  <c r="G39" i="1"/>
  <c r="G40" i="1"/>
  <c r="G41" i="1"/>
  <c r="G42" i="1"/>
  <c r="G43" i="1"/>
  <c r="G44" i="1"/>
  <c r="G45" i="1"/>
  <c r="G34" i="1"/>
  <c r="G11" i="1"/>
  <c r="G12" i="1"/>
  <c r="G13" i="1"/>
  <c r="G14" i="1"/>
  <c r="G15" i="1"/>
  <c r="G16" i="1"/>
  <c r="G17" i="1"/>
  <c r="G18" i="1"/>
  <c r="G20" i="1"/>
  <c r="G21" i="1"/>
  <c r="G22" i="1"/>
  <c r="G23" i="1"/>
  <c r="G10" i="1"/>
  <c r="G170" i="1" l="1"/>
  <c r="I162" i="1"/>
  <c r="J162" i="1" s="1"/>
  <c r="I169" i="1"/>
  <c r="J169" i="1" s="1"/>
  <c r="I168" i="1"/>
  <c r="J168" i="1" s="1"/>
  <c r="I167" i="1"/>
  <c r="J167" i="1" s="1"/>
  <c r="I166" i="1"/>
  <c r="J166" i="1" s="1"/>
  <c r="I165" i="1"/>
  <c r="J165" i="1" s="1"/>
  <c r="I164" i="1"/>
  <c r="J164" i="1" s="1"/>
  <c r="I163" i="1"/>
  <c r="J163" i="1" s="1"/>
  <c r="I179" i="1"/>
  <c r="G182" i="1"/>
  <c r="I181" i="1"/>
  <c r="J181" i="1" s="1"/>
  <c r="I180" i="1"/>
  <c r="J180" i="1" s="1"/>
  <c r="G190" i="1"/>
  <c r="I187" i="1"/>
  <c r="I189" i="1"/>
  <c r="J189" i="1" s="1"/>
  <c r="I188" i="1"/>
  <c r="J188" i="1" s="1"/>
  <c r="G157" i="1"/>
  <c r="I154" i="1"/>
  <c r="I156" i="1"/>
  <c r="J156" i="1" s="1"/>
  <c r="I155" i="1"/>
  <c r="J155" i="1" s="1"/>
  <c r="G142" i="1"/>
  <c r="I125" i="1"/>
  <c r="I127" i="1"/>
  <c r="J127" i="1" s="1"/>
  <c r="I126" i="1"/>
  <c r="J126" i="1" s="1"/>
  <c r="I129" i="1"/>
  <c r="J129" i="1" s="1"/>
  <c r="I132" i="1"/>
  <c r="J132" i="1" s="1"/>
  <c r="I131" i="1"/>
  <c r="J131" i="1" s="1"/>
  <c r="I130" i="1"/>
  <c r="J130" i="1" s="1"/>
  <c r="I134" i="1"/>
  <c r="J134" i="1" s="1"/>
  <c r="I137" i="1"/>
  <c r="J137" i="1" s="1"/>
  <c r="I135" i="1"/>
  <c r="J135" i="1" s="1"/>
  <c r="I139" i="1"/>
  <c r="J139" i="1" s="1"/>
  <c r="I141" i="1"/>
  <c r="J141" i="1" s="1"/>
  <c r="I146" i="1"/>
  <c r="G149" i="1"/>
  <c r="I148" i="1"/>
  <c r="J148" i="1" s="1"/>
  <c r="I147" i="1"/>
  <c r="J147" i="1" s="1"/>
  <c r="G107" i="1"/>
  <c r="I94" i="1"/>
  <c r="I103" i="1"/>
  <c r="J103" i="1" s="1"/>
  <c r="I102" i="1"/>
  <c r="J102" i="1" s="1"/>
  <c r="I101" i="1"/>
  <c r="J101" i="1" s="1"/>
  <c r="I100" i="1"/>
  <c r="J100" i="1" s="1"/>
  <c r="I99" i="1"/>
  <c r="J99" i="1" s="1"/>
  <c r="I98" i="1"/>
  <c r="J98" i="1" s="1"/>
  <c r="I97" i="1"/>
  <c r="J97" i="1" s="1"/>
  <c r="I96" i="1"/>
  <c r="J96" i="1" s="1"/>
  <c r="I95" i="1"/>
  <c r="J95" i="1" s="1"/>
  <c r="I105" i="1"/>
  <c r="J105" i="1" s="1"/>
  <c r="I106" i="1"/>
  <c r="J106" i="1" s="1"/>
  <c r="I10" i="1"/>
  <c r="G24" i="1"/>
  <c r="I23" i="1"/>
  <c r="J23" i="1" s="1"/>
  <c r="I22" i="1"/>
  <c r="J22" i="1" s="1"/>
  <c r="I21" i="1"/>
  <c r="J21" i="1" s="1"/>
  <c r="I20" i="1"/>
  <c r="J20" i="1" s="1"/>
  <c r="I18" i="1"/>
  <c r="J18" i="1" s="1"/>
  <c r="I17" i="1"/>
  <c r="J17" i="1" s="1"/>
  <c r="I16" i="1"/>
  <c r="J16" i="1" s="1"/>
  <c r="I15" i="1"/>
  <c r="J15" i="1" s="1"/>
  <c r="I14" i="1"/>
  <c r="J14" i="1" s="1"/>
  <c r="I13" i="1"/>
  <c r="J13" i="1" s="1"/>
  <c r="I12" i="1"/>
  <c r="J12" i="1" s="1"/>
  <c r="I11" i="1"/>
  <c r="J11" i="1" s="1"/>
  <c r="I34" i="1"/>
  <c r="G52" i="1"/>
  <c r="I45" i="1"/>
  <c r="J45" i="1" s="1"/>
  <c r="I44" i="1"/>
  <c r="J44" i="1" s="1"/>
  <c r="I43" i="1"/>
  <c r="J43" i="1" s="1"/>
  <c r="I42" i="1"/>
  <c r="J42" i="1" s="1"/>
  <c r="I41" i="1"/>
  <c r="J41" i="1" s="1"/>
  <c r="I40" i="1"/>
  <c r="J40" i="1" s="1"/>
  <c r="I39" i="1"/>
  <c r="J39" i="1" s="1"/>
  <c r="I38" i="1"/>
  <c r="J38" i="1" s="1"/>
  <c r="I37" i="1"/>
  <c r="J37" i="1" s="1"/>
  <c r="I36" i="1"/>
  <c r="J36" i="1" s="1"/>
  <c r="I35" i="1"/>
  <c r="J35" i="1" s="1"/>
  <c r="I47" i="1"/>
  <c r="J47" i="1" s="1"/>
  <c r="I51" i="1"/>
  <c r="J51" i="1" s="1"/>
  <c r="I50" i="1"/>
  <c r="J50" i="1" s="1"/>
  <c r="I49" i="1"/>
  <c r="J49" i="1" s="1"/>
  <c r="I48" i="1"/>
  <c r="J48" i="1" s="1"/>
  <c r="I63" i="1"/>
  <c r="G88" i="1"/>
  <c r="I87" i="1"/>
  <c r="J87" i="1" s="1"/>
  <c r="I86" i="1"/>
  <c r="J86" i="1" s="1"/>
  <c r="I85" i="1"/>
  <c r="J85" i="1" s="1"/>
  <c r="I84" i="1"/>
  <c r="J84" i="1" s="1"/>
  <c r="I83" i="1"/>
  <c r="J83" i="1" s="1"/>
  <c r="I82" i="1"/>
  <c r="J82" i="1" s="1"/>
  <c r="I81" i="1"/>
  <c r="J81" i="1" s="1"/>
  <c r="I80" i="1"/>
  <c r="J80" i="1" s="1"/>
  <c r="I79" i="1"/>
  <c r="J79" i="1" s="1"/>
  <c r="I78" i="1"/>
  <c r="J78" i="1" s="1"/>
  <c r="I77" i="1"/>
  <c r="J77" i="1" s="1"/>
  <c r="I76" i="1"/>
  <c r="J76" i="1" s="1"/>
  <c r="I75" i="1"/>
  <c r="J75" i="1" s="1"/>
  <c r="I74" i="1"/>
  <c r="J74" i="1" s="1"/>
  <c r="I73" i="1"/>
  <c r="J73" i="1" s="1"/>
  <c r="I72" i="1"/>
  <c r="J72" i="1" s="1"/>
  <c r="I71" i="1"/>
  <c r="J71" i="1" s="1"/>
  <c r="I70" i="1"/>
  <c r="J70" i="1" s="1"/>
  <c r="I69" i="1"/>
  <c r="J69" i="1" s="1"/>
  <c r="I68" i="1"/>
  <c r="J68" i="1" s="1"/>
  <c r="I67" i="1"/>
  <c r="J67" i="1" s="1"/>
  <c r="I66" i="1"/>
  <c r="J66" i="1" s="1"/>
  <c r="I65" i="1"/>
  <c r="J65" i="1" s="1"/>
  <c r="I64" i="1"/>
  <c r="J64" i="1" s="1"/>
  <c r="I190" i="1" l="1"/>
  <c r="J187" i="1"/>
  <c r="J190" i="1"/>
  <c r="I182" i="1"/>
  <c r="J182" i="1" s="1"/>
  <c r="J179" i="1"/>
  <c r="I170" i="1"/>
  <c r="J170" i="1"/>
  <c r="I157" i="1"/>
  <c r="J154" i="1"/>
  <c r="J157" i="1"/>
  <c r="I149" i="1"/>
  <c r="J149" i="1" s="1"/>
  <c r="J146" i="1"/>
  <c r="I142" i="1"/>
  <c r="J125" i="1"/>
  <c r="J142" i="1"/>
  <c r="I107" i="1"/>
  <c r="J94" i="1"/>
  <c r="J107" i="1"/>
  <c r="I88" i="1"/>
  <c r="J88" i="1" s="1"/>
  <c r="J63" i="1"/>
  <c r="I52" i="1"/>
  <c r="J52" i="1" s="1"/>
  <c r="J34" i="1"/>
  <c r="I24" i="1"/>
  <c r="J24" i="1" s="1"/>
  <c r="J10" i="1"/>
</calcChain>
</file>

<file path=xl/sharedStrings.xml><?xml version="1.0" encoding="utf-8"?>
<sst xmlns="http://schemas.openxmlformats.org/spreadsheetml/2006/main" count="590" uniqueCount="196">
  <si>
    <t>Załącznik nr 2 do SWZ</t>
  </si>
  <si>
    <t>Pakiet 1: Szwy syntetyczne, wchłanialne, powlekane, dwuskładnikowe wykonane z kopolimeru 90% glikolidu i 10% L-laktydu</t>
  </si>
  <si>
    <t>Lp.</t>
  </si>
  <si>
    <t>Grubość</t>
  </si>
  <si>
    <t>Rodzaj i długość igły</t>
  </si>
  <si>
    <t>Długość nici</t>
  </si>
  <si>
    <t>Cena 1 saszetki netto w PLN</t>
  </si>
  <si>
    <t>Wartość netto w PLN</t>
  </si>
  <si>
    <t>Podatek VAT</t>
  </si>
  <si>
    <t>%</t>
  </si>
  <si>
    <t>Kwota w PLN</t>
  </si>
  <si>
    <t>Wartość brutto w PLN</t>
  </si>
  <si>
    <t>4-0</t>
  </si>
  <si>
    <t>1/2 koła okrągła 17mm</t>
  </si>
  <si>
    <t>Cena netto/    1 op</t>
  </si>
  <si>
    <t>3/8 koła odwrornie tnąca 16mm</t>
  </si>
  <si>
    <t>Ilość saszetek</t>
  </si>
  <si>
    <t>3-0</t>
  </si>
  <si>
    <t>1/2 koła okrągła 22mm</t>
  </si>
  <si>
    <t>2-0</t>
  </si>
  <si>
    <t>3/8 koła tnąca 39mm</t>
  </si>
  <si>
    <t>3/8 koła odwrornie tnąca 24mm</t>
  </si>
  <si>
    <t>1/2 koła okrągła o zakończeniu krótkim tnącym 48mm</t>
  </si>
  <si>
    <t>1/2 koła o zakończeniu krótkim tnącym 48mm</t>
  </si>
  <si>
    <t>3/8 koła odwrotnie tnąca 30mm</t>
  </si>
  <si>
    <t>1/2 koła okrągła 26mm</t>
  </si>
  <si>
    <t>1/2 koła okrągła 26 mm</t>
  </si>
  <si>
    <t>1/2 koła okrągła 30mm</t>
  </si>
  <si>
    <t>Znak: ZP/NC/9/22</t>
  </si>
  <si>
    <t>RAZEM</t>
  </si>
  <si>
    <t>Pakiet 2: Szwy syntetyczne, jednowłóknowe</t>
  </si>
  <si>
    <t>a) Szwy syntetyczne, jednowłóknowe, barwione z glikonatu. Okres podtrzymywania ok. 50% po 13-14 dniach, okres absorpcji 60-90 dni</t>
  </si>
  <si>
    <t>1/2 koła okrągła 25-27mm</t>
  </si>
  <si>
    <t>1/2 koła okrągła 37mm</t>
  </si>
  <si>
    <t>1/2 koła okrągła 34-40mm</t>
  </si>
  <si>
    <t>70-90</t>
  </si>
  <si>
    <t>bez igły</t>
  </si>
  <si>
    <t>b) Szwy syntetyczne, jednowłóknowe, bezbarwne, szybkowchłanialne z glikonatu. Okres podtrzymywania ok. 50% po 6-7 dniach, 0% po 14-21 dniach, okres absorpcji po 56 dniach</t>
  </si>
  <si>
    <t>5-0</t>
  </si>
  <si>
    <t>1/2 kola okrągła 17mm</t>
  </si>
  <si>
    <t>1/2 koła okrągła 13mm</t>
  </si>
  <si>
    <t>Nazwa handlowa/         nr katalogowy</t>
  </si>
  <si>
    <t>1/2 koła okrągła 40m</t>
  </si>
  <si>
    <t>1/2 koła okrągła 37-40</t>
  </si>
  <si>
    <t>podwiązka</t>
  </si>
  <si>
    <t>12x45</t>
  </si>
  <si>
    <t>1/2 koła okrągła odczepiana 40mm</t>
  </si>
  <si>
    <t>5x45</t>
  </si>
  <si>
    <t>1/2 koła okrągła odczepiana 37mm</t>
  </si>
  <si>
    <t>5/8 koła okrągła 27mm</t>
  </si>
  <si>
    <t>1/2 koła okrągła 48mm</t>
  </si>
  <si>
    <t>1/2 koła okrągła 40mm</t>
  </si>
  <si>
    <t>1/2 koła okrągła 27mm</t>
  </si>
  <si>
    <t xml:space="preserve">Pakiet 4: Szwy syntetyczne, wchłanialne,  jednowłóknowe </t>
  </si>
  <si>
    <t>1/2 koła okrągła 17 mm</t>
  </si>
  <si>
    <t>45-70</t>
  </si>
  <si>
    <t>5/8 koła okrągła 2x26mm</t>
  </si>
  <si>
    <t>igła J o zakończeniu krótkim tnącym wzmocniona</t>
  </si>
  <si>
    <t>b) szwy syntetyczne, wchłanialne,  jednowłóknowe, długowchłanialne, okres podtrzymywania ok. 50% po 7 miesiącach, całkowita absorpcja po 13 miesiącach</t>
  </si>
  <si>
    <t>1/2 koła okrągła 65mm</t>
  </si>
  <si>
    <t>150 (pętla)</t>
  </si>
  <si>
    <t>Pakiet 5: Siatki polipropylenowe niewchłanialne</t>
  </si>
  <si>
    <t xml:space="preserve">a) szwy syntetyczne  z poli-p-dioksanonu, wchłanialne,  jednowłóknowe, po 28 dniach zachowane jest około 65% do 90% pierwotnej wytrzymałości węzła na siły rozciągające, całkowita absorpcja po 180-220 dniach  </t>
  </si>
  <si>
    <t>a) Okres podtrzymywania 10-14 dni, po 5 dniach 50% pierwotnej wytrzymałości, całkowita absorpcja 42 dni. Igła o zwiększonej stabilności w imadle, zgodnie z opisem.</t>
  </si>
  <si>
    <t>b) Szef antybakteryjny powlekany chlorheksydyną. Okres podtrzywywania 28-35 dni, po 21 dniach 40-50% pierwotnej wytzymałości, całkowita absorpcja po 56-70 dni. Igła o zwiększonej stabilności w imadle zgodnie z opisem</t>
  </si>
  <si>
    <t>Cena 1 szt. netto w PLN</t>
  </si>
  <si>
    <t>Rozmiar siatki</t>
  </si>
  <si>
    <t>Ilość w szt.</t>
  </si>
  <si>
    <t>a) Siatka polipropylenowa, makroporowa (rozmiar pora około 1,1x1,6mm), o ciężarze pow. 90 g/m2,  do laparoskopowej naprawy przepuklin pachwinowych o trójwymiarowym kształcie, z oznaczeniem części przyśrodkowej. Siatka o anatomicznym kształcie odrębna na lewą i prawą stronę. Siatka posiada wzmocnione brzegi na większości swojego obwodu co ułatwia ułożenie jej  po wprowadzeniu  przez trokar. Średnica włókna polipropylenowego 0,18mm. Dolna przyśrodkowa część obwodu nie jest wzmocniona, dzięki czemu w tym obszarze siatka jest bardziej miękka, łatwiej dopasowuje się do struktur anatomicznych; część ta jest jednocześnie wydłużona, aby dodatkowo zabezpieczyć przed ew. nawrotami.</t>
  </si>
  <si>
    <t>b) Lekka makroporowa, polipropylenowa, monofilamentowa siatka do plastyki przepuklin, gramatura 46g/m2, wielkość oczka 2,0 x 2,4 mm.</t>
  </si>
  <si>
    <t>c) c) Lekka siatka częściowo wchłanialna z systemem samomocującym do zaopatrywania przepuklin metodą laparoskopową zbudowana z monofilamentu i polilaktydu o ciężarze jednostkowym 82 g/m2 (po wchłonięciu polilaktydu 49g/m2) o rozmiarze porów 1,8x 1,8 mm. Powłoka antyadchezyjna na górnej części siatki ułatwiająca jej rozkładanie. Posiadająca trójwymiarowy kształt dopasowujący się do budowy anatomicznej</t>
  </si>
  <si>
    <t>d)  Lekka siatka częściowo wchłanialna z systemem samomocującym do zaopatrywania przepuklin pachwinowych, dwuskładnikowa zbudowana z monofilamentu poliestrowego 50%  i polilaktydu 50% o ciężarze jednostkowym 73 g/m2 (po wchłonięciu polilaktydu 38g/m2) o rozmiarze porów 1,7x 1,1 mm</t>
  </si>
  <si>
    <t>e) Zestaw laparoskopowy o składzie: Lekka siatka częściowo wchłanialna z systemem samomocującym do zaopatrywania przepuklin pachwinowych, dwuskładnikowa zbudowana z monofilamentu poliestrowego 50% i polilaktydu 50%, o ciężarze jednostkowym 73 g/m2 (po wchłonięciu polilaktydu 38 g/m2) o rozmiarze porów 1,7x 1,1 mm. Rozmiar siatki 15x 9 cm - 1 szt. Bezwęzłowy system do szycia laparoskopowego składający się z igły na jednym końcu i pętelkowego chwytaka na drugim. Nić z jednokierunkowymi haczykami, wchłanialna w czasie 90-110 dni. Podtrzymywanie tkankowe 75% po 2 tygodniach. Igła 27 mm, nić o długości 23 cm - 1 szt. Każdy element pakowany oddzielnie, wszystko razem zapakowane w opakowanie kartonowe.</t>
  </si>
  <si>
    <t>Zestaw</t>
  </si>
  <si>
    <t>f) Lekka siatka częściowo wchłanialna z systemem samomocującym do zaopatrywania przepuklin pachwinowych, dwuskładnikowa zbudowana z monofilamentu polipropylenowego 50% i polilaktydu 50%, o ciężarze jednostkowym 80 g/m2 (po wchłonięciu polilaktydu 40 g/m2) o rozmiarze porów 1,6x 1,0 mm</t>
  </si>
  <si>
    <t>Rozmiar opatrunku</t>
  </si>
  <si>
    <r>
      <t xml:space="preserve">Pakiet 7: Siatka częściowo wchłanialna, monofilamentowa </t>
    </r>
    <r>
      <rPr>
        <sz val="11"/>
        <color theme="1"/>
        <rFont val="Calibri"/>
        <family val="2"/>
        <charset val="238"/>
        <scheme val="minor"/>
      </rPr>
      <t>zbudowana z około 50%  jednowłóknowego wchłanialnego Poliglecapronu-25 oraz około 50% niewchłanialnej monofilamentowej części polipropylenowej. Gramatura siatki 28 g/ m^2. Duża średnica porów 3-4 mm. Wchłanialny element Poliglecaprone-25 ulega wchłonięciu po ok. 84 dniach od implantacji.</t>
    </r>
  </si>
  <si>
    <t>10 x 15 cm</t>
  </si>
  <si>
    <t>6 x 11 cm</t>
  </si>
  <si>
    <t>13 x 9 cm</t>
  </si>
  <si>
    <t>15 x 10 cm</t>
  </si>
  <si>
    <t>16 x 12 cm</t>
  </si>
  <si>
    <t>7,5 x 15 cm</t>
  </si>
  <si>
    <t>10 x 15cm</t>
  </si>
  <si>
    <t>30 x 45 cm</t>
  </si>
  <si>
    <t>15 x1 0 cm prawa</t>
  </si>
  <si>
    <t>15 x 10 cm lewa</t>
  </si>
  <si>
    <t>15 x 9 cm</t>
  </si>
  <si>
    <t>5 x 7,5 cm tkana dzianina</t>
  </si>
  <si>
    <t>1,25 x 5 cm tkana dzianina</t>
  </si>
  <si>
    <t>Pakiet 8: Klipsy tytanowe</t>
  </si>
  <si>
    <t>Ilość opakowań/ sztuk</t>
  </si>
  <si>
    <t>Cena 1 op./szt. netto w PLN</t>
  </si>
  <si>
    <t>Opis</t>
  </si>
  <si>
    <t>Klipsy tytanowe średnio-duże wymiarach przed zamknięciem 5,5 mm i 8,7 mm po zamknięciu, pakowane w magazynki po 6 klipsów w magazynku i 18 magazynków w opakowaniu , posiadające wewnętrzne i zewnętrzne rowkowanie zabezpieczające przed zsunięciem się z naczynia i wysunięciem z klipsownicy. Ilość w opakowaniach.</t>
  </si>
  <si>
    <t>Klipsy tytanowe duże wymiarach przed zamknięciem 8,0 mm i 12,0 mm po zamknięciu, pakowane w magazynki po 6 klipsów w magazynku i 18 magazynków w opakowaniu , posiadające wewnętrzne i zewnętrzne rowkowanie zabezpieczające przed zsunięciem się z naczynia i wysunięciem z klipsownicy. Ilość w opakowaniach.</t>
  </si>
  <si>
    <t>Jednorazowa końcówka do noża harmonicznego dł. ramienia 36 cm, śr 5 mm. Końcówka posiada dwa przyciski aktywujące max i min. Możliwość cięcia i koagulacji, kształt uchwytu pistoletowy. Ilość  w sztukach.</t>
  </si>
  <si>
    <t>Jednorazowa rękojeść staplera endoskopowego z wbudowaną artykulacją, przeznaczonego do ładunków wykonujących zespolenie o długości 60 mm, posiadająca dwie dźwignie zamykającą i spustową. Długość ramienia 44 cm. Ilość w sztukach.</t>
  </si>
  <si>
    <t>Ładunek do staplera z zakrzywioną głowicą o długości linii cięcia 40 mm. Ładunek do tkanki grubej</t>
  </si>
  <si>
    <t xml:space="preserve">RAZEM </t>
  </si>
  <si>
    <t>Pakiet 9: Szew do imadła automatycznego</t>
  </si>
  <si>
    <t>Ilość saszetek/ szt.</t>
  </si>
  <si>
    <t>Ładunek do imadła automatycznego z igłą 9 mm. Ilość w saszetkach</t>
  </si>
  <si>
    <t>Jednorazowe, przegubowe, urządzenie do szycia laparoskopowego, długość trzonu 43 cm, kąt zginania końcówki 75 stopni, rotacja końcówki 360 stopni , kompatybilne z ładunkami z poz. 1, ilość w sztukach</t>
  </si>
  <si>
    <t>Jednorazowe urządzenie do szycia laparoskopowego, długość trzonu 34 cm, rotacja końcówki 360 stopni, kompatybilne z ładunkami z poz. 1, ilość w sztukach</t>
  </si>
  <si>
    <t>Pakiet 10: Klipsy polimerowe</t>
  </si>
  <si>
    <t>Klipsy polimerowe rozmiar XL; zamknięcie naczynia  od 7-16 mm, posiadające mechanizm zatrzaskowy, taśma przylepna na spodzie zasobnika, kolor zasobnika zgodny z kolorem identyfikacyjnym klipsownicy, pakowane w magazynki po 6 klipsów w magazynku i 14 magazynków w opakowaniu, przeznaczone do klipsownicy laparoskopowej GRENA</t>
  </si>
  <si>
    <t>Klipsy wykonane z niewchłanialnego polimeru, rozmiar M/L klips o podwyższonej stabilności na naczyniu. Zęby w części przyśrodkowej zakończone ostrzem uniesionym w kieruku przeciwległego ramienia o kącie podcięcia ok.. 45°. Magazynki: składające się z jednej części, co eliminuje rozpadnięcie się magazynka; zawierające 6 szt. klipsów w magazynku, posiadające taśmę mocującą do stołu lub ręki chirurga czy instrumentariuszki. Opakowanie zawierające 20 zasobników. Klipsy II generacji przeznaczone do klipsownicy laparoskopowej GREENA</t>
  </si>
  <si>
    <t>Klipsy wykonane z niewchłanialnego polimeru, rozmiar M, łukowaty kształt dający możliwość objęcia większej ilości tkanki, zintegrowane ząbki wewnętrzne klipsa dające stabilność na tkance, posiadające walce stabilizujące. Magazynki składające się z jednej części, co eliminuje rozpadnięcie się magazynka, zawierające 6 klipsów w magazynku, taśmę mocującą do stołu lub ręki chirurga czy instrumentariuszki. opakowanie zawierające 20 zasobników. Klipsy I generacji przeznaczone do klipsownicy laparoskopowej GREENA</t>
  </si>
  <si>
    <t>Pakiet 11: Staplery liniowe oraz ładunki do staplerów</t>
  </si>
  <si>
    <t xml:space="preserve">Jednorazowy stapler okrężny z łamanym trzpieniem dł. 22 cm, zakrzywiony, dwa rzędy tytanowych zszywek spłaszczonych na całej długości przed oddaniem strzału, rozmiary 21,25,28,31,33 </t>
  </si>
  <si>
    <t>Jednorazowy stapler liniowy 60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3,8 mm po zamknieciu 1,5 mm.</t>
  </si>
  <si>
    <t>Ładunek do  jednorazowego staplera liniowego z nożem 60 mm (jednorazowy nóż w ładunku), wysokość zszywki przed zamknięciem 3,8 mm po zamknięciu 1,5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</si>
  <si>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60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4,8 mm po zamknieciu 2,0 mm.</t>
  </si>
  <si>
    <t>Ładunek do  jednorazowego staplera liniowego z nożem 60 mm (jednorazowy nóż w ładunku), wysokość zszywki przed zamknięciem 4,8 mm po zamknięciu 2,0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</si>
  <si>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80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3,8 mm po zamknieciu 1,5 mm.</t>
  </si>
  <si>
    <t>Ładunek do  jednorazowego staplera liniowego z nożem 80 mm (jednorazowy nóż w ładunku), wysokość zszywki przed zamknięciem 3,8 mm po zamknięciu 1,5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</si>
  <si>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80 mm z nożem, do resekcji, przecinania i zespoleń, wykonuje szew w postaci podwójnej linii naprzemiennie ułożonych zszywek po obydwu stronach noża (w sumie cztery rzędy zszywek z nożem funkcjonującym pośrodku) (zszywki obustronnie spłaszczone przed oddaniem strzału, przyjmujące po zamknięciu idealny kształt litery ,,B"). Stapler przeznaczony do kilkukrotnego użytku w czasie jednego zabiegu, ładowalny, wysokość zszywki przed zamknięciem 4,8 mm po zamknieciu 2,0 mm.</t>
  </si>
  <si>
    <t>Ładunek do  jednorazowego staplera liniowego z nożem 80 mm (jednorazowy nóż w ładunku), wysokość zszywki przed zamknięciem 4,8 mm po zamknięciu 2,0 mm,wykonuje szew w postaci podwójnej linii naprzemiennie ułożonych zszywek po obydwu stronach noża (w sumie cztery rzędy zszywek z nożem funkcjonującym pośrodku) (zszywki obustronnie spłaszczone przed oddaniem strzału, przyjmujące po zamknięciu idealny kształt litery ,,B").</t>
  </si>
  <si>
    <t>Jednorazowy stapler liniowy 45 mm, wykonuje szew w postaci podwójnej linii obustronnie spłaszczonych zszywek na całej długości, które po zamnkięciu przyjmują idealny kształt litery ,,B" ułożonych naprzemiennie. Stapler przeznaczony do kilkukrotnego użytku w czasie jednego zabiegu, ładowalny, wysokość zszywki przed zamknięciem 3,5 mm po zamknieciu 1,5 mm.</t>
  </si>
  <si>
    <t>Ładunek do  jednorazowego staplera liniowego 45 mm, wykonuje szew w postaci podwójnej linii obustronnie spłaszczonych zszywek na całej długości, które po zamnkięciu przyjmują  idealny kształt litery ,,B", ułożonych naprzemiennie, wysokość zszywki przed zamknięciem 3,5 mm po zamknieciu 1,5 mm.</t>
  </si>
  <si>
    <t>Jednorazowy stapler liniowy 45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</si>
  <si>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45 mm, wykonuje szew w postaci podwójnej linii obustronnie spłaszczonych zszywek na całej długości, które po zamknięciu przyjmują  idealny kształt litery ,,B" ułożonych naprzemiennie, wysokość zszywki przed zamknięciem 4,8 mm po zamknięciu 2,0 mm.</t>
  </si>
  <si>
    <t>Jednorazowy stapler liniowy 60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3,5 mm po zamknieciu 1,5 mm.</t>
  </si>
  <si>
    <t>Ładunek do jednorazowego staplera liniowego 60 mm, wykonuje szew w postaci podwójnej linii obustronnie spłaszczonych zszywek na całej długości, które po zamknięciu przyjmują  idealny kształt litery ,,B", ułożonych naprzemiennie, wysokość zszywki przed zamknięciem 3,5 mm po zamknięciu 1,5 mm.</t>
  </si>
  <si>
    <t>Jednorazowy stapler liniowy 60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</si>
  <si>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60 mm, wykonuje szew w postaci podwójnej linii obustronnie spłaszczonych zszywek na całej długości, które po zamknięciu przyjmują  idealny kształt litery ,,B", ułożonych naprzemiennie, wysokość zszywki przed zamknięciem 4,8 mm po zamknięciu 2,0 mm.</t>
  </si>
  <si>
    <t>Jednorazowy stapler liniowy 90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3,5 mm po zamknieciu 1,5 mm.</t>
  </si>
  <si>
    <t>Ładunek do jednorazowego staplera liniowego 90 mm, wykonuje szew w postaci podwójnej linii obustronnie spłaszczonych zszywek na całej długości, które po zamknięciu przyjmują idealny kształt litery ,,B" ułożonych naprzemiennie, wysokość zszywki przed zamknięciem 3,5 mm po zamknięciu 1,5 mm.</t>
  </si>
  <si>
    <t>Jednorazowy stapler liniowy 90 mm, wykonuje szew w postaci podwójnej linii obustronnie spłaszczonych zszywek na całej długości, które po zamknięciu przyjmują  idealny kształt litery ,,B" ułożonych naprzemiennie. Stapler przeznaczony do kilkukrotnego użytku w czasie jednego zabiegu, ładowalny, wysokość zszywki przed zamknięciem 4,8 mm po zamknięciu 2,0 mm.</t>
  </si>
  <si>
    <t>Ładunek do jednorazowego staplera liniowego 90 mm, wykonuje szew w postaci podwójnej linii obustronnie spłaszczonych zszywek na całej długości, które po zamknięciu przyjmują  idealny kształt litery ,,B", ułożonych naprzemiennie, wysokość zszywki przed zamknięciem 4,8 mm po zamknięciu 2,0 mm.</t>
  </si>
  <si>
    <t>Pakiet 12: System do leczenia nietrzymania moczu</t>
  </si>
  <si>
    <t>Ilość sztuk</t>
  </si>
  <si>
    <t>Cena jedn. netto w PLN</t>
  </si>
  <si>
    <t>Pakiet 13: Jednorazowy stapler okrężny</t>
  </si>
  <si>
    <r>
      <t xml:space="preserve">Pakiet 14: Szwy syntetyczne, wielowłóknowe, niewchłanialne </t>
    </r>
    <r>
      <rPr>
        <sz val="11"/>
        <color theme="1"/>
        <rFont val="Calibri"/>
        <family val="2"/>
        <charset val="238"/>
        <scheme val="minor"/>
      </rPr>
      <t>przędza oplatana i powlekana silikonem, barwione</t>
    </r>
  </si>
  <si>
    <t>70-75</t>
  </si>
  <si>
    <t>6-0</t>
  </si>
  <si>
    <t>75-90</t>
  </si>
  <si>
    <t>igła progresywna o zakończeniu krótkotnącym</t>
  </si>
  <si>
    <t>2,5mm</t>
  </si>
  <si>
    <t>taśma bawełniana niepowlekana niebieska</t>
  </si>
  <si>
    <t>2 x 75</t>
  </si>
  <si>
    <t>Pakiet 15: Szwy syntetyczne poliamidowe, niewchłanialne, barwione, jednowłóknowe i materiały do zespalania skóry</t>
  </si>
  <si>
    <t>a) szwy syntetyczne poliamidowe, niewchłanialne, barwione, jednowłóknowe, igła odwrotnie tnąca</t>
  </si>
  <si>
    <t>3/8 koła odwrotnie tnąca 15-19mm</t>
  </si>
  <si>
    <t>3/8 koła odwrotnie tnąca 19-20mm</t>
  </si>
  <si>
    <t>3/8 koła odwrotnie tnąca 24mm</t>
  </si>
  <si>
    <t>3/8 koła odwrotnie tnąca 39mm</t>
  </si>
  <si>
    <t>75-100</t>
  </si>
  <si>
    <t>1/2 koła odwrotnie tnąca 40mm</t>
  </si>
  <si>
    <t>1/2 koła odwrotnie tnąca 37mm</t>
  </si>
  <si>
    <t>b) materiały do zespalania skóry</t>
  </si>
  <si>
    <t>Stapler skórny jednorazowy z podziałką zużycia, z zszywką 6,9 x 4,2 mm, op. a'6szt., grubość zszywki 0,58 mm, zszywka pokryta teflonem</t>
  </si>
  <si>
    <t>op</t>
  </si>
  <si>
    <t>Przyrząd ze stali chirurgicznej do usuwania zszywek, wielorazowego użytku</t>
  </si>
  <si>
    <t>Klej skórny, barwiony, 5x0,5 ml w opakowaniu do przechowywania bez lodówki</t>
  </si>
  <si>
    <r>
      <t xml:space="preserve">Pakiet 16: Szew do tkanek miąższowych </t>
    </r>
    <r>
      <rPr>
        <sz val="11"/>
        <color theme="1"/>
        <rFont val="Calibri"/>
        <family val="2"/>
        <charset val="238"/>
        <scheme val="minor"/>
      </rPr>
      <t>o okresie wchłaniania po 56-70 dniach, średnia wartość początkowa węzła na rozciąganie 140%, ok. 40-50% po 21 dniach.</t>
    </r>
  </si>
  <si>
    <t>Igła tępa 1/2 koła 65 mm 90cm usp. 2</t>
  </si>
  <si>
    <t>Pakiet 17: Taśmy do szycia narządów miąższowych</t>
  </si>
  <si>
    <t>Taśma wchłanialna do szycia narządów miąższowych 3mm, o długości 60 cm, igła okrągła tępa 65mm</t>
  </si>
  <si>
    <r>
      <t xml:space="preserve">Pakiet 18: Szwy syntetyczne wchłanialne, </t>
    </r>
    <r>
      <rPr>
        <sz val="11"/>
        <color theme="1"/>
        <rFont val="Calibri"/>
        <family val="2"/>
        <charset val="238"/>
        <scheme val="minor"/>
      </rPr>
      <t>plecione, powlekane poliglikonatem, wykonane z kwasu poliglikolowego, okres podtrzymywania 50% 18 dni, całkowita absorpcja 60-90 dni</t>
    </r>
  </si>
  <si>
    <t>Igła haczykowata typu J o zakończeniu stożkowym 30mm</t>
  </si>
  <si>
    <r>
      <t>Pakiet 19: Szwy syntetyczne polipropylenowe z polietylenem (z wył. poz. 5 polipropylem),</t>
    </r>
    <r>
      <rPr>
        <sz val="11"/>
        <color theme="1"/>
        <rFont val="Calibri"/>
        <family val="2"/>
        <charset val="238"/>
        <scheme val="minor"/>
      </rPr>
      <t xml:space="preserve"> niewchłanialne, monofilamentowe, naczyniowe. Szwy z igłami dedykowanymi do kardiochirurgii, opakowanie typu CV Pass (nitka bez efektu pamięci) oraz taśmy silikonowe do kardiochirurgii.</t>
    </r>
  </si>
  <si>
    <t>1/2 koła okrągła 2 x 13 mm</t>
  </si>
  <si>
    <t>1/2 koła okrągła 13 mm</t>
  </si>
  <si>
    <t>1/2 koła okrągła 10 mm</t>
  </si>
  <si>
    <t>igła prosta okrągła 2 x 65 mm</t>
  </si>
  <si>
    <t>1/2 koła okrągła 2 x 30 mm</t>
  </si>
  <si>
    <t>1,5 mm</t>
  </si>
  <si>
    <t>taśma silikonowa (niebieska, żółta, czerwona), kolor do wyboru</t>
  </si>
  <si>
    <t>2 x 45</t>
  </si>
  <si>
    <r>
      <t xml:space="preserve">Pakiet 20: Szwy syntetyczne (polidioksanon), monofilament, wchłanialne, </t>
    </r>
    <r>
      <rPr>
        <sz val="11"/>
        <color theme="1"/>
        <rFont val="Calibri"/>
        <family val="2"/>
        <charset val="238"/>
        <scheme val="minor"/>
      </rPr>
      <t>okres podtrzymywania tkankowego po 14 dniach 80%, po 28 dniach 70%, po 42 dniach 60%, okres całkowitego wchłaniania około 182-238 dni</t>
    </r>
  </si>
  <si>
    <t>igła haczykowata okrągło-tnąca 31 mm</t>
  </si>
  <si>
    <t>igła okrągło-tnąca 48 mm</t>
  </si>
  <si>
    <t>Pakiet 21: Szwy syntetyczne</t>
  </si>
  <si>
    <t>a)  Bezwęzłowy system szycia laparoskopowego składający się z igły na jednym końcu i pętlowego chwytaka na drugim. Nić z jednokierunkowymi haczykami, wchłanialna w czasie 90-110 dni. Podtrzymywanie tkankowe 75% po 14 dniach</t>
  </si>
  <si>
    <t>1/2 koła wzmocniona 27 mm</t>
  </si>
  <si>
    <t>b) szew monofilamentowy, wchłanialny wykonany z kopolimeru kwasu glikolowego i węglanu trójmetylenu; podtrzymywanie tkankowe po 4 tygodniach 50%. Wchłanianie do 6 miesięcy</t>
  </si>
  <si>
    <t>1/2 koła okrągła wzmocniona 17 mm</t>
  </si>
  <si>
    <t>1/2 koła okrągła wzmocniona 30 mm</t>
  </si>
  <si>
    <t>c) Szew niewchłanialny, poliestrowy (wykonany z politereftalanu etylenu), pleciony, powlekany silikonem, sterylizowany tlenkiem etylenu bądź promieniowaniem gamma</t>
  </si>
  <si>
    <t>3/8 koła odwrotnie tnąca 2 x 77 mm</t>
  </si>
  <si>
    <t xml:space="preserve">UWAGA!
1. Dokument należy podpisać kwalifikowanym podpisem elektronicznym, podpisem zaufanym lub osobistym przez osobę/osoby uprawnioną/uprawnione do reprezentowanie Wykonawcy.
2. Podpis własnoręczny nie jest tożsamy z elektronicznym podpisem osobistym.
3. Nanoszenie jakichkolwiek zmian w treści dokumentu po opatrzeniu ww. podpisem może skutkować naruszeniem integralności podpisu, a w konsekwencji skutkować odrzuceniem oferty. </t>
  </si>
  <si>
    <t>10 x 12 cm</t>
  </si>
  <si>
    <t>Jednorazowy ładunek liniowy w kolorze złotym do staplera endoskopowego, umożliwiającego wykonanie zespolenia na dł. 60 mm, ładowany w szczęki staplera. Ładunek do tkanki średnio-grubej wyposażony w asymetrycznie wygięte zszywki wykonane ze stopu tytanu, o wys. 3,8 mm, po zamknięciu 1,8 mm. Ładunek posiada chwytną powierzchnię, z wysuniętymi lożami zszywek ponad jego powierzchnię, zapobiegającą wysuwaniu się tkanki po zamknięciu staplera i podczas wystrzelenia zszywek. (12szt./op.)</t>
  </si>
  <si>
    <t>Jednorazowy ładunek liniowy w kolorze zielonym do staplera endoskopowego, umożliwiającego wykonanie zespolenia na dł. 60 mm, ładowany w szczęki staplera. Ładunek do tkanki grubej wyposażony w asymetrycznie wygięte zszywki wykonane ze stopu tytanu, o wys. 4,1 mm, po zamknięciu 2,0 mm. Ładunek posiada chwytną powierzchnię, z wysuniętymi lożami zszywek ponad jego powierzchnię, zapobiegającą wysuwaniu się tkanki po zamknięciu staplera i podczas wystrzelenia zszywek. (12szt./op.)</t>
  </si>
  <si>
    <t>Jednorazowy stapler zamykająco tnący z zakrzywioną główką (kształt półksiężyca), długość linii cięcia 40 mm. Stapler umożliwia 6 wystrzeleń ładunku podczas jednego zabiegu, zawiera ładunek do tkanki grubej (wysokość zamkniętych zszywek 2,0 mm)</t>
  </si>
  <si>
    <t xml:space="preserve">System do leczenia wysiłkowego nietrzymania moczu wykonany z taśmy monofilamentowej polipropylenowej , wielkość porów 100 mikronów, szerokość taśmy  1,1 cm, długość  12 cm. Nici prolenowe łączące taśmę z plastikową osłonką na prowadnicach helikalnych, laserowe cięcie taśmy, taśma w plastikowej osłonce . Dwie jerdnorazowe, helikalne prowadnice ze stali nierdzewnej , profilowane do przejścia  przez otwory  zasłonowe metodą "inside-out". Z plastikową osłonką, połączona na stałe z taśmą poprzez polipropylenowe nici. Stalowa prowadnica  skrzydełkowa z regulowaną długością służąca do prawodłowego przeprowadzenia helikalnych prowadnic ze wskaźnikiem głębokości położenia w tkance. System całkowicie jednorazowy. </t>
  </si>
  <si>
    <t>Jednorazowy stapler okrężny wygięty z kontrolowanym dociskiem tkanki i regulowaną wysokością zamknięcia zszywki w zakresie od 1 mm do 2,5 mm. Rozmiary staplera: 29 mm. Wysokość otwartej zszywki 5,5 mm. Ergonomiczny uchwyt staplera pokryty atypoślizgową gumową powłoką</t>
  </si>
  <si>
    <r>
      <t xml:space="preserve">FORMULARZ CENOWY </t>
    </r>
    <r>
      <rPr>
        <b/>
        <i/>
        <sz val="11"/>
        <color theme="1"/>
        <rFont val="Calibri"/>
        <family val="2"/>
        <charset val="238"/>
        <scheme val="minor"/>
      </rPr>
      <t>zmodyfikowany 29.08.2022 r.</t>
    </r>
  </si>
  <si>
    <r>
      <t>Pakiet 3: Szew wchłanialny, syntetyczny,</t>
    </r>
    <r>
      <rPr>
        <sz val="11"/>
        <color theme="1"/>
        <rFont val="Calibri"/>
        <family val="2"/>
        <charset val="238"/>
        <scheme val="minor"/>
      </rPr>
      <t xml:space="preserve"> złożony z glikolidu i laktydu, pleciony, powlekany mieszanką kopolimeru kaprolaktonu - glikolidu i stearyoilomleczanu wapnia, z igłą o zwiększonej stabilności w imadle, czas podtrzymywania tkankowego 28-35 dni. Zdolność podtrzymywania wg norm USP i EP: bezpośrednio po wszczepieniu - 140%, po 14 dniach 80%, po 21 dniach 30%. Czas całkowitej absorpcji 56-70 dni. </t>
    </r>
    <r>
      <rPr>
        <b/>
        <i/>
        <sz val="11"/>
        <color theme="1"/>
        <rFont val="Calibri"/>
        <family val="2"/>
        <charset val="238"/>
        <scheme val="minor"/>
      </rPr>
      <t>Zamawiający dopuszcza zaoferowanie nici o czasie podtrzymywania tkankowego 21 dni, przy zachowaniu reszty parametrów</t>
    </r>
  </si>
  <si>
    <r>
      <rPr>
        <b/>
        <sz val="11"/>
        <color theme="1"/>
        <rFont val="Calibri"/>
        <family val="2"/>
        <charset val="238"/>
        <scheme val="minor"/>
      </rPr>
      <t>Pakiet 6: Opatrunki hemostatyczne z utlenionej regenerowanej celulozy o działaniu bakteriostatycznym</t>
    </r>
    <r>
      <rPr>
        <sz val="11"/>
        <color theme="1"/>
        <rFont val="Calibri"/>
        <family val="2"/>
        <charset val="238"/>
        <scheme val="minor"/>
      </rPr>
      <t xml:space="preserve">. Materiał hemostatyczny z utlenionej, nieregenerowanej celulozy, w 100% pochodzenia roślinnego, wykonanyy z naturalnej bawełny o pH 2,2-4,5 i zawartości grupy karboksylowej 16-24%. właściwości bakteriobójcze materiału hamujące wzrost i namnażanie się organizmów gram dodatnich i gram ujemnych - w tym bakterii tlenowych i beztlenowych. Wymagane etykiety samoprzylepne do wklejania w karty pacjenta. Czas hemostazy: 3-4 min. Czas wchłaniania 7-14 dni. </t>
    </r>
    <r>
      <rPr>
        <b/>
        <i/>
        <sz val="11"/>
        <color theme="1"/>
        <rFont val="Calibri"/>
        <family val="2"/>
        <charset val="238"/>
        <scheme val="minor"/>
      </rPr>
      <t>Zamawiający wyrazi zgodę na zaoferowanie opatrunków hemostatycznych z utlenionej regenerowanej celulozy o działaniu bakteriostatycznym w 100% pochodzenia roślinnego, pH 2,5-3,5 i zawartości grupy karboksylowej 16-24%. właściwości bakteriobójcze materiału hamujące wzrost i namnażanie się organizmów gram dodatnich i gram ujemnych – w tym bakterii tlenowych i beztlenowych. Wymagane etykiety samoprzylepne do wklejania w karty pacjenta. Czas hemostazy do 2 min. Czas wchłaniania 7-14 dni.</t>
    </r>
  </si>
  <si>
    <r>
      <t xml:space="preserve">10 x 20 cm nietkana wata,mozliwość rozdzielenia na 6-7 warstw. </t>
    </r>
    <r>
      <rPr>
        <b/>
        <i/>
        <sz val="10"/>
        <color theme="1"/>
        <rFont val="Calibri"/>
        <family val="2"/>
        <charset val="238"/>
        <scheme val="minor"/>
      </rPr>
      <t>Zamawiający wyrazi zgodę na zaoferowanie opatrunku o rozmiarze 10 x 20 cm tkana dzianina</t>
    </r>
  </si>
  <si>
    <r>
      <rPr>
        <b/>
        <i/>
        <sz val="10"/>
        <color theme="1"/>
        <rFont val="Calibri"/>
        <family val="2"/>
        <charset val="238"/>
        <scheme val="minor"/>
      </rPr>
      <t>op</t>
    </r>
    <r>
      <rPr>
        <sz val="10"/>
        <color theme="1"/>
        <rFont val="Calibri"/>
        <family val="2"/>
        <charset val="238"/>
        <scheme val="minor"/>
      </rPr>
      <t xml:space="preserve"> </t>
    </r>
  </si>
  <si>
    <r>
      <t xml:space="preserve">3/8 koła odwrotnie tnąca o zakończeniu mikropoint z dwoma dwukolorowymi klipsami </t>
    </r>
    <r>
      <rPr>
        <b/>
        <i/>
        <sz val="10"/>
        <color theme="1"/>
        <rFont val="Calibri"/>
        <family val="2"/>
        <charset val="238"/>
        <scheme val="minor"/>
      </rPr>
      <t>Zamawiający dopuszcza w szew polipropylenowy z polietylenem z igłą 16mm o zakończeniu micropoint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</si>
</sst>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0"/>
      <color theme="1"/>
      <name val="Calibri"/>
      <family val="2"/>
      <charset val="238"/>
      <scheme val="minor"/>
    </font>
    <font>
      <b/>
      <sz val="11"/>
      <color rgb="FFFF0000"/>
      <name val="Calibri"/>
      <family val="2"/>
      <charset val="238"/>
      <scheme val="minor"/>
    </font>
    <font>
      <b/>
      <i/>
      <sz val="10"/>
      <color theme="1"/>
      <name val="Calibri"/>
      <family val="2"/>
      <charset val="238"/>
      <scheme val="minor"/>
    </font>
    <font>
      <b/>
      <i/>
      <sz val="11"/>
      <color theme="1"/>
      <name val="Calibri"/>
      <family val="2"/>
      <charset val="23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95">
    <xf numFmtId="0" fontId="0" fillId="0" borderId="0" xfId="0"/>
    <xf numFmtId="0" fontId="2" fillId="0" borderId="1" xfId="0" applyFont="1" applyBorder="1" applyAlignment="1">
      <alignment horizontal="center" vertical="top"/>
    </xf>
    <xf numFmtId="0" fontId="2" fillId="0" borderId="1" xfId="0" applyFont="1" applyBorder="1" applyAlignment="1">
      <alignment horizontal="center" vertical="center"/>
    </xf>
    <xf numFmtId="0" fontId="2" fillId="0" borderId="1" xfId="0" applyFont="1" applyBorder="1" applyAlignment="1">
      <alignment horizontal="left" vertical="top"/>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16" fontId="2" fillId="0" borderId="1" xfId="0" applyNumberFormat="1" applyFont="1" applyBorder="1" applyAlignment="1">
      <alignment horizontal="left" vertical="top"/>
    </xf>
    <xf numFmtId="0" fontId="2" fillId="0" borderId="1" xfId="0" applyFont="1" applyBorder="1" applyAlignment="1">
      <alignment horizontal="left" vertical="center" wrapText="1"/>
    </xf>
    <xf numFmtId="0" fontId="2" fillId="0" borderId="1" xfId="0" applyFont="1" applyBorder="1" applyAlignment="1">
      <alignment horizontal="center"/>
    </xf>
    <xf numFmtId="0" fontId="3" fillId="0" borderId="2" xfId="0" applyFont="1" applyBorder="1"/>
    <xf numFmtId="0" fontId="3" fillId="0" borderId="8" xfId="0" applyFont="1" applyBorder="1"/>
    <xf numFmtId="2" fontId="3" fillId="0" borderId="1" xfId="0" applyNumberFormat="1" applyFont="1" applyBorder="1" applyAlignment="1">
      <alignment horizont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2" fillId="0" borderId="1" xfId="0" applyFont="1" applyBorder="1" applyAlignment="1">
      <alignment horizontal="left" vertical="center"/>
    </xf>
    <xf numFmtId="0" fontId="3" fillId="0" borderId="8" xfId="0" applyFont="1" applyBorder="1" applyAlignment="1">
      <alignment horizontal="center" vertical="center"/>
    </xf>
    <xf numFmtId="0" fontId="0" fillId="0" borderId="0" xfId="0" applyAlignment="1">
      <alignment vertical="top"/>
    </xf>
    <xf numFmtId="0" fontId="2" fillId="0" borderId="8" xfId="0" applyFont="1" applyBorder="1" applyAlignment="1">
      <alignment horizontal="center" vertical="center"/>
    </xf>
    <xf numFmtId="0" fontId="3" fillId="0" borderId="0" xfId="0" applyFont="1" applyBorder="1" applyAlignment="1">
      <alignment horizontal="center"/>
    </xf>
    <xf numFmtId="2"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2" fillId="0" borderId="9"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xf numFmtId="0" fontId="2" fillId="0" borderId="9" xfId="0" applyFont="1" applyBorder="1"/>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2" fontId="1" fillId="0" borderId="1" xfId="0" applyNumberFormat="1" applyFont="1" applyBorder="1" applyAlignment="1">
      <alignment horizontal="center"/>
    </xf>
    <xf numFmtId="0" fontId="1" fillId="0" borderId="2" xfId="0" applyFont="1" applyBorder="1" applyAlignment="1">
      <alignment horizontal="center"/>
    </xf>
    <xf numFmtId="0" fontId="1" fillId="0" borderId="8" xfId="0" applyFont="1" applyBorder="1" applyAlignment="1">
      <alignment horizontal="center"/>
    </xf>
    <xf numFmtId="2" fontId="3" fillId="0" borderId="4" xfId="0" applyNumberFormat="1" applyFont="1" applyBorder="1" applyAlignment="1">
      <alignment horizontal="center" vertical="center"/>
    </xf>
    <xf numFmtId="0" fontId="1" fillId="0" borderId="9" xfId="0" applyFont="1" applyBorder="1" applyAlignment="1">
      <alignment horizontal="center"/>
    </xf>
    <xf numFmtId="0" fontId="2" fillId="0" borderId="0" xfId="0" applyFont="1" applyBorder="1" applyAlignment="1">
      <alignment horizontal="center" vertical="center"/>
    </xf>
    <xf numFmtId="2" fontId="2"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1" xfId="0" applyFont="1" applyBorder="1" applyAlignment="1">
      <alignment horizontal="center" vertical="center"/>
    </xf>
    <xf numFmtId="0" fontId="0" fillId="0" borderId="6" xfId="0" applyFont="1" applyBorder="1" applyAlignment="1">
      <alignment horizontal="left"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1" fillId="0" borderId="0" xfId="0" applyFont="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3" fillId="0" borderId="4" xfId="0" applyFont="1" applyBorder="1" applyAlignment="1">
      <alignment horizontal="center"/>
    </xf>
    <xf numFmtId="0" fontId="3" fillId="0" borderId="6" xfId="0" applyFont="1" applyBorder="1" applyAlignment="1">
      <alignment horizontal="center"/>
    </xf>
    <xf numFmtId="0" fontId="3" fillId="0" borderId="5" xfId="0" applyFont="1" applyBorder="1" applyAlignment="1">
      <alignment horizontal="center"/>
    </xf>
    <xf numFmtId="0" fontId="1" fillId="0" borderId="0" xfId="0" applyFont="1" applyAlignment="1">
      <alignment horizontal="left"/>
    </xf>
    <xf numFmtId="0" fontId="1" fillId="0" borderId="0" xfId="0" applyFont="1" applyAlignment="1">
      <alignment horizontal="left"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9" xfId="0" applyBorder="1" applyAlignment="1">
      <alignment horizontal="left"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Font="1" applyBorder="1" applyAlignment="1">
      <alignment horizontal="left" vertical="top" wrapText="1"/>
    </xf>
    <xf numFmtId="0" fontId="1" fillId="0" borderId="0" xfId="0" applyFont="1" applyAlignment="1">
      <alignment horizontal="left" vertical="top"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center"/>
    </xf>
    <xf numFmtId="0" fontId="1" fillId="0" borderId="6" xfId="0" applyFont="1" applyBorder="1" applyAlignment="1">
      <alignment horizontal="center"/>
    </xf>
    <xf numFmtId="0" fontId="1" fillId="0" borderId="5" xfId="0" applyFont="1" applyBorder="1" applyAlignment="1">
      <alignment horizontal="center"/>
    </xf>
    <xf numFmtId="0" fontId="0" fillId="0" borderId="6" xfId="0" applyBorder="1" applyAlignment="1">
      <alignment horizontal="left" vertical="center"/>
    </xf>
    <xf numFmtId="0" fontId="0" fillId="0" borderId="6" xfId="0" applyFont="1" applyBorder="1" applyAlignment="1">
      <alignment horizontal="left" vertical="center"/>
    </xf>
    <xf numFmtId="0" fontId="0" fillId="0" borderId="4" xfId="0" applyFont="1" applyBorder="1" applyAlignment="1">
      <alignment horizontal="left" vertical="top" wrapText="1"/>
    </xf>
    <xf numFmtId="0" fontId="0" fillId="0" borderId="5" xfId="0" applyFont="1" applyBorder="1" applyAlignment="1">
      <alignment horizontal="lef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37F02-ED6E-444D-992F-E1899EFF9ECD}">
  <dimension ref="A2:N333"/>
  <sheetViews>
    <sheetView tabSelected="1" view="pageBreakPreview" topLeftCell="A280" zoomScaleNormal="100" zoomScaleSheetLayoutView="100" workbookViewId="0">
      <selection activeCell="K300" sqref="K300"/>
    </sheetView>
  </sheetViews>
  <sheetFormatPr defaultRowHeight="15" x14ac:dyDescent="0.25"/>
  <cols>
    <col min="1" max="1" width="5.140625" customWidth="1"/>
    <col min="2" max="2" width="11.85546875" customWidth="1"/>
    <col min="3" max="3" width="26.28515625" customWidth="1"/>
    <col min="4" max="4" width="10.7109375" customWidth="1"/>
    <col min="5" max="5" width="9.140625" customWidth="1"/>
    <col min="6" max="6" width="11.42578125" customWidth="1"/>
    <col min="7" max="7" width="12" customWidth="1"/>
    <col min="8" max="8" width="5.28515625" customWidth="1"/>
    <col min="9" max="9" width="10.7109375" customWidth="1"/>
    <col min="10" max="10" width="13" customWidth="1"/>
    <col min="11" max="11" width="14.7109375" customWidth="1"/>
    <col min="12" max="12" width="11.140625" customWidth="1"/>
  </cols>
  <sheetData>
    <row r="2" spans="1:14" x14ac:dyDescent="0.25">
      <c r="I2" s="86" t="s">
        <v>0</v>
      </c>
      <c r="J2" s="86"/>
      <c r="K2" s="86"/>
      <c r="N2">
        <v>23</v>
      </c>
    </row>
    <row r="3" spans="1:14" x14ac:dyDescent="0.25">
      <c r="I3" s="86" t="s">
        <v>28</v>
      </c>
      <c r="J3" s="86"/>
      <c r="K3" s="86"/>
      <c r="N3">
        <v>8</v>
      </c>
    </row>
    <row r="4" spans="1:14" x14ac:dyDescent="0.25">
      <c r="A4" s="87" t="s">
        <v>190</v>
      </c>
      <c r="B4" s="87"/>
      <c r="C4" s="87"/>
      <c r="D4" s="87"/>
      <c r="E4" s="87"/>
      <c r="F4" s="87"/>
      <c r="G4" s="87"/>
      <c r="H4" s="87"/>
      <c r="I4" s="87"/>
      <c r="J4" s="87"/>
      <c r="K4" s="87"/>
      <c r="L4" s="87"/>
      <c r="N4">
        <v>5</v>
      </c>
    </row>
    <row r="5" spans="1:14" x14ac:dyDescent="0.25">
      <c r="N5">
        <v>0</v>
      </c>
    </row>
    <row r="6" spans="1:14" x14ac:dyDescent="0.25">
      <c r="A6" s="82" t="s">
        <v>1</v>
      </c>
      <c r="B6" s="82"/>
      <c r="C6" s="82"/>
      <c r="D6" s="82"/>
      <c r="E6" s="82"/>
      <c r="F6" s="82"/>
      <c r="G6" s="82"/>
      <c r="H6" s="82"/>
      <c r="I6" s="82"/>
      <c r="J6" s="82"/>
      <c r="K6" s="82"/>
      <c r="L6" s="82"/>
    </row>
    <row r="7" spans="1:14" x14ac:dyDescent="0.25">
      <c r="A7" s="56" t="s">
        <v>2</v>
      </c>
      <c r="B7" s="56" t="s">
        <v>3</v>
      </c>
      <c r="C7" s="64" t="s">
        <v>4</v>
      </c>
      <c r="D7" s="56" t="s">
        <v>5</v>
      </c>
      <c r="E7" s="64" t="s">
        <v>16</v>
      </c>
      <c r="F7" s="64" t="s">
        <v>6</v>
      </c>
      <c r="G7" s="64" t="s">
        <v>7</v>
      </c>
      <c r="H7" s="66" t="s">
        <v>8</v>
      </c>
      <c r="I7" s="67"/>
      <c r="J7" s="64" t="s">
        <v>11</v>
      </c>
      <c r="K7" s="64" t="s">
        <v>41</v>
      </c>
      <c r="L7" s="64" t="s">
        <v>14</v>
      </c>
    </row>
    <row r="8" spans="1:14" ht="38.25" customHeight="1" x14ac:dyDescent="0.25">
      <c r="A8" s="57"/>
      <c r="B8" s="57"/>
      <c r="C8" s="65"/>
      <c r="D8" s="57"/>
      <c r="E8" s="65"/>
      <c r="F8" s="65"/>
      <c r="G8" s="65"/>
      <c r="H8" s="2" t="s">
        <v>9</v>
      </c>
      <c r="I8" s="5" t="s">
        <v>10</v>
      </c>
      <c r="J8" s="65"/>
      <c r="K8" s="65"/>
      <c r="L8" s="65"/>
    </row>
    <row r="9" spans="1:14" ht="30" customHeight="1" x14ac:dyDescent="0.25">
      <c r="A9" s="46" t="s">
        <v>63</v>
      </c>
      <c r="B9" s="46"/>
      <c r="C9" s="46"/>
      <c r="D9" s="46"/>
      <c r="E9" s="46"/>
      <c r="F9" s="46"/>
      <c r="G9" s="46"/>
      <c r="H9" s="46"/>
      <c r="I9" s="46"/>
      <c r="J9" s="46"/>
      <c r="K9" s="46"/>
      <c r="L9" s="46"/>
    </row>
    <row r="10" spans="1:14" x14ac:dyDescent="0.25">
      <c r="A10" s="1">
        <v>1</v>
      </c>
      <c r="B10" s="2" t="s">
        <v>12</v>
      </c>
      <c r="C10" s="3" t="s">
        <v>13</v>
      </c>
      <c r="D10" s="2">
        <v>70</v>
      </c>
      <c r="E10" s="2">
        <v>36</v>
      </c>
      <c r="F10" s="4">
        <v>0</v>
      </c>
      <c r="G10" s="4">
        <f>E10*F10</f>
        <v>0</v>
      </c>
      <c r="H10" s="2"/>
      <c r="I10" s="4">
        <f t="shared" ref="I10:I23" si="0">ROUND(IF(H10="zw",G10*0,G10*H10/100),2)</f>
        <v>0</v>
      </c>
      <c r="J10" s="4">
        <f t="shared" ref="J10:J24" si="1">ROUND(G10+I10,2)</f>
        <v>0</v>
      </c>
      <c r="K10" s="3"/>
      <c r="L10" s="2"/>
    </row>
    <row r="11" spans="1:14" ht="16.5" customHeight="1" x14ac:dyDescent="0.25">
      <c r="A11" s="2">
        <v>2</v>
      </c>
      <c r="B11" s="2" t="s">
        <v>12</v>
      </c>
      <c r="C11" s="6" t="s">
        <v>15</v>
      </c>
      <c r="D11" s="2">
        <v>70</v>
      </c>
      <c r="E11" s="2">
        <v>36</v>
      </c>
      <c r="F11" s="4">
        <v>0</v>
      </c>
      <c r="G11" s="4">
        <f t="shared" ref="G11:G23" si="2">E11*F11</f>
        <v>0</v>
      </c>
      <c r="H11" s="2"/>
      <c r="I11" s="4">
        <f t="shared" si="0"/>
        <v>0</v>
      </c>
      <c r="J11" s="4">
        <f t="shared" si="1"/>
        <v>0</v>
      </c>
      <c r="K11" s="3"/>
      <c r="L11" s="2"/>
    </row>
    <row r="12" spans="1:14" x14ac:dyDescent="0.25">
      <c r="A12" s="2">
        <v>3</v>
      </c>
      <c r="B12" s="2" t="s">
        <v>17</v>
      </c>
      <c r="C12" s="7" t="s">
        <v>18</v>
      </c>
      <c r="D12" s="2">
        <v>70</v>
      </c>
      <c r="E12" s="2">
        <v>576</v>
      </c>
      <c r="F12" s="4">
        <v>0</v>
      </c>
      <c r="G12" s="4">
        <f t="shared" si="2"/>
        <v>0</v>
      </c>
      <c r="H12" s="2"/>
      <c r="I12" s="4">
        <f t="shared" si="0"/>
        <v>0</v>
      </c>
      <c r="J12" s="4">
        <f t="shared" si="1"/>
        <v>0</v>
      </c>
      <c r="K12" s="3"/>
      <c r="L12" s="2"/>
    </row>
    <row r="13" spans="1:14" ht="17.25" customHeight="1" x14ac:dyDescent="0.25">
      <c r="A13" s="2">
        <v>4</v>
      </c>
      <c r="B13" s="2" t="s">
        <v>17</v>
      </c>
      <c r="C13" s="6" t="s">
        <v>15</v>
      </c>
      <c r="D13" s="2">
        <v>70</v>
      </c>
      <c r="E13" s="2">
        <v>36</v>
      </c>
      <c r="F13" s="4">
        <v>0</v>
      </c>
      <c r="G13" s="4">
        <f t="shared" si="2"/>
        <v>0</v>
      </c>
      <c r="H13" s="2"/>
      <c r="I13" s="4">
        <f t="shared" si="0"/>
        <v>0</v>
      </c>
      <c r="J13" s="4">
        <f t="shared" si="1"/>
        <v>0</v>
      </c>
      <c r="K13" s="3"/>
      <c r="L13" s="2"/>
    </row>
    <row r="14" spans="1:14" x14ac:dyDescent="0.25">
      <c r="A14" s="2">
        <v>5</v>
      </c>
      <c r="B14" s="2" t="s">
        <v>19</v>
      </c>
      <c r="C14" s="7" t="s">
        <v>20</v>
      </c>
      <c r="D14" s="2">
        <v>70</v>
      </c>
      <c r="E14" s="2">
        <v>1080</v>
      </c>
      <c r="F14" s="4">
        <v>0</v>
      </c>
      <c r="G14" s="4">
        <f t="shared" si="2"/>
        <v>0</v>
      </c>
      <c r="H14" s="2"/>
      <c r="I14" s="4">
        <f t="shared" si="0"/>
        <v>0</v>
      </c>
      <c r="J14" s="4">
        <f t="shared" si="1"/>
        <v>0</v>
      </c>
      <c r="K14" s="3"/>
      <c r="L14" s="2"/>
    </row>
    <row r="15" spans="1:14" ht="14.25" customHeight="1" x14ac:dyDescent="0.25">
      <c r="A15" s="2">
        <v>6</v>
      </c>
      <c r="B15" s="2" t="s">
        <v>19</v>
      </c>
      <c r="C15" s="6" t="s">
        <v>21</v>
      </c>
      <c r="D15" s="2">
        <v>70</v>
      </c>
      <c r="E15" s="2">
        <v>108</v>
      </c>
      <c r="F15" s="4">
        <v>0</v>
      </c>
      <c r="G15" s="4">
        <f t="shared" si="2"/>
        <v>0</v>
      </c>
      <c r="H15" s="2"/>
      <c r="I15" s="4">
        <f t="shared" si="0"/>
        <v>0</v>
      </c>
      <c r="J15" s="4">
        <f t="shared" si="1"/>
        <v>0</v>
      </c>
      <c r="K15" s="3"/>
      <c r="L15" s="2"/>
    </row>
    <row r="16" spans="1:14" ht="29.25" customHeight="1" x14ac:dyDescent="0.25">
      <c r="A16" s="2">
        <v>7</v>
      </c>
      <c r="B16" s="2">
        <v>0</v>
      </c>
      <c r="C16" s="6" t="s">
        <v>22</v>
      </c>
      <c r="D16" s="2">
        <v>90</v>
      </c>
      <c r="E16" s="2">
        <v>864</v>
      </c>
      <c r="F16" s="4">
        <v>0</v>
      </c>
      <c r="G16" s="4">
        <f t="shared" si="2"/>
        <v>0</v>
      </c>
      <c r="H16" s="2"/>
      <c r="I16" s="4">
        <f t="shared" si="0"/>
        <v>0</v>
      </c>
      <c r="J16" s="4">
        <f t="shared" si="1"/>
        <v>0</v>
      </c>
      <c r="K16" s="3"/>
      <c r="L16" s="2"/>
    </row>
    <row r="17" spans="1:12" ht="25.5" x14ac:dyDescent="0.25">
      <c r="A17" s="2">
        <v>8</v>
      </c>
      <c r="B17" s="2">
        <v>1</v>
      </c>
      <c r="C17" s="6" t="s">
        <v>23</v>
      </c>
      <c r="D17" s="2">
        <v>90</v>
      </c>
      <c r="E17" s="2">
        <v>108</v>
      </c>
      <c r="F17" s="4">
        <v>0</v>
      </c>
      <c r="G17" s="4">
        <f t="shared" si="2"/>
        <v>0</v>
      </c>
      <c r="H17" s="2"/>
      <c r="I17" s="4">
        <f t="shared" si="0"/>
        <v>0</v>
      </c>
      <c r="J17" s="4">
        <f t="shared" si="1"/>
        <v>0</v>
      </c>
      <c r="K17" s="3"/>
      <c r="L17" s="2"/>
    </row>
    <row r="18" spans="1:12" ht="16.5" customHeight="1" x14ac:dyDescent="0.25">
      <c r="A18" s="2">
        <v>9</v>
      </c>
      <c r="B18" s="2" t="s">
        <v>17</v>
      </c>
      <c r="C18" s="8" t="s">
        <v>24</v>
      </c>
      <c r="D18" s="2">
        <v>90</v>
      </c>
      <c r="E18" s="2">
        <v>72</v>
      </c>
      <c r="F18" s="4">
        <v>0</v>
      </c>
      <c r="G18" s="4">
        <f t="shared" si="2"/>
        <v>0</v>
      </c>
      <c r="H18" s="2"/>
      <c r="I18" s="4">
        <f t="shared" si="0"/>
        <v>0</v>
      </c>
      <c r="J18" s="4">
        <f t="shared" si="1"/>
        <v>0</v>
      </c>
      <c r="K18" s="3"/>
      <c r="L18" s="2"/>
    </row>
    <row r="19" spans="1:12" ht="30.75" customHeight="1" x14ac:dyDescent="0.25">
      <c r="A19" s="83" t="s">
        <v>64</v>
      </c>
      <c r="B19" s="46"/>
      <c r="C19" s="46"/>
      <c r="D19" s="46"/>
      <c r="E19" s="46"/>
      <c r="F19" s="46"/>
      <c r="G19" s="46"/>
      <c r="H19" s="46"/>
      <c r="I19" s="46"/>
      <c r="J19" s="46"/>
      <c r="K19" s="46"/>
      <c r="L19" s="84"/>
    </row>
    <row r="20" spans="1:12" x14ac:dyDescent="0.25">
      <c r="A20" s="2">
        <v>10</v>
      </c>
      <c r="B20" s="2" t="s">
        <v>17</v>
      </c>
      <c r="C20" s="6" t="s">
        <v>25</v>
      </c>
      <c r="D20" s="2">
        <v>70</v>
      </c>
      <c r="E20" s="2">
        <v>72</v>
      </c>
      <c r="F20" s="4">
        <v>0</v>
      </c>
      <c r="G20" s="4">
        <f t="shared" si="2"/>
        <v>0</v>
      </c>
      <c r="H20" s="2"/>
      <c r="I20" s="4">
        <f t="shared" si="0"/>
        <v>0</v>
      </c>
      <c r="J20" s="4">
        <f t="shared" si="1"/>
        <v>0</v>
      </c>
      <c r="K20" s="3"/>
      <c r="L20" s="2"/>
    </row>
    <row r="21" spans="1:12" x14ac:dyDescent="0.25">
      <c r="A21" s="2">
        <v>11</v>
      </c>
      <c r="B21" s="2" t="s">
        <v>19</v>
      </c>
      <c r="C21" s="6" t="s">
        <v>26</v>
      </c>
      <c r="D21" s="2">
        <v>70</v>
      </c>
      <c r="E21" s="2">
        <v>72</v>
      </c>
      <c r="F21" s="4">
        <v>0</v>
      </c>
      <c r="G21" s="4">
        <f t="shared" si="2"/>
        <v>0</v>
      </c>
      <c r="H21" s="2"/>
      <c r="I21" s="4">
        <f t="shared" si="0"/>
        <v>0</v>
      </c>
      <c r="J21" s="4">
        <f t="shared" si="1"/>
        <v>0</v>
      </c>
      <c r="K21" s="3"/>
      <c r="L21" s="2"/>
    </row>
    <row r="22" spans="1:12" x14ac:dyDescent="0.25">
      <c r="A22" s="2">
        <v>12</v>
      </c>
      <c r="B22" s="2" t="s">
        <v>17</v>
      </c>
      <c r="C22" s="6" t="s">
        <v>27</v>
      </c>
      <c r="D22" s="2">
        <v>70</v>
      </c>
      <c r="E22" s="2">
        <v>72</v>
      </c>
      <c r="F22" s="4">
        <v>0</v>
      </c>
      <c r="G22" s="4">
        <f t="shared" si="2"/>
        <v>0</v>
      </c>
      <c r="H22" s="2"/>
      <c r="I22" s="4">
        <f t="shared" si="0"/>
        <v>0</v>
      </c>
      <c r="J22" s="4">
        <f t="shared" si="1"/>
        <v>0</v>
      </c>
      <c r="K22" s="3"/>
      <c r="L22" s="2"/>
    </row>
    <row r="23" spans="1:12" x14ac:dyDescent="0.25">
      <c r="A23" s="2">
        <v>13</v>
      </c>
      <c r="B23" s="2" t="s">
        <v>19</v>
      </c>
      <c r="C23" s="6" t="s">
        <v>27</v>
      </c>
      <c r="D23" s="2">
        <v>70</v>
      </c>
      <c r="E23" s="2">
        <v>72</v>
      </c>
      <c r="F23" s="4">
        <v>0</v>
      </c>
      <c r="G23" s="4">
        <f t="shared" si="2"/>
        <v>0</v>
      </c>
      <c r="H23" s="2"/>
      <c r="I23" s="4">
        <f t="shared" si="0"/>
        <v>0</v>
      </c>
      <c r="J23" s="4">
        <f t="shared" si="1"/>
        <v>0</v>
      </c>
      <c r="K23" s="3"/>
      <c r="L23" s="2"/>
    </row>
    <row r="24" spans="1:12" x14ac:dyDescent="0.25">
      <c r="A24" s="47" t="s">
        <v>29</v>
      </c>
      <c r="B24" s="48"/>
      <c r="C24" s="48"/>
      <c r="D24" s="48"/>
      <c r="E24" s="48"/>
      <c r="F24" s="49"/>
      <c r="G24" s="12">
        <f>SUM(G10:G23)</f>
        <v>0</v>
      </c>
      <c r="H24" s="10"/>
      <c r="I24" s="12">
        <f>SUM(I10:I23)</f>
        <v>0</v>
      </c>
      <c r="J24" s="12">
        <f t="shared" si="1"/>
        <v>0</v>
      </c>
      <c r="K24" s="11"/>
      <c r="L24" s="26"/>
    </row>
    <row r="26" spans="1:12" x14ac:dyDescent="0.25">
      <c r="D26" s="20"/>
    </row>
    <row r="30" spans="1:12" x14ac:dyDescent="0.25">
      <c r="A30" s="85" t="s">
        <v>30</v>
      </c>
      <c r="B30" s="85"/>
      <c r="C30" s="85"/>
      <c r="D30" s="85"/>
      <c r="E30" s="85"/>
      <c r="F30" s="85"/>
      <c r="G30" s="85"/>
      <c r="H30" s="85"/>
      <c r="I30" s="85"/>
      <c r="J30" s="85"/>
      <c r="K30" s="85"/>
      <c r="L30" s="85"/>
    </row>
    <row r="31" spans="1:12" x14ac:dyDescent="0.25">
      <c r="A31" s="56" t="s">
        <v>2</v>
      </c>
      <c r="B31" s="56" t="s">
        <v>3</v>
      </c>
      <c r="C31" s="64" t="s">
        <v>4</v>
      </c>
      <c r="D31" s="56" t="s">
        <v>5</v>
      </c>
      <c r="E31" s="64" t="s">
        <v>16</v>
      </c>
      <c r="F31" s="64" t="s">
        <v>6</v>
      </c>
      <c r="G31" s="64" t="s">
        <v>7</v>
      </c>
      <c r="H31" s="66" t="s">
        <v>8</v>
      </c>
      <c r="I31" s="67"/>
      <c r="J31" s="64" t="s">
        <v>11</v>
      </c>
      <c r="K31" s="64" t="s">
        <v>41</v>
      </c>
      <c r="L31" s="64" t="s">
        <v>14</v>
      </c>
    </row>
    <row r="32" spans="1:12" ht="25.5" x14ac:dyDescent="0.25">
      <c r="A32" s="57"/>
      <c r="B32" s="57"/>
      <c r="C32" s="65"/>
      <c r="D32" s="57"/>
      <c r="E32" s="65"/>
      <c r="F32" s="65"/>
      <c r="G32" s="65"/>
      <c r="H32" s="2" t="s">
        <v>9</v>
      </c>
      <c r="I32" s="5" t="s">
        <v>10</v>
      </c>
      <c r="J32" s="65"/>
      <c r="K32" s="65"/>
      <c r="L32" s="65"/>
    </row>
    <row r="33" spans="1:12" x14ac:dyDescent="0.25">
      <c r="A33" s="83" t="s">
        <v>31</v>
      </c>
      <c r="B33" s="46"/>
      <c r="C33" s="46"/>
      <c r="D33" s="46"/>
      <c r="E33" s="46"/>
      <c r="F33" s="46"/>
      <c r="G33" s="46"/>
      <c r="H33" s="46"/>
      <c r="I33" s="46"/>
      <c r="J33" s="46"/>
      <c r="K33" s="46"/>
      <c r="L33" s="84"/>
    </row>
    <row r="34" spans="1:12" x14ac:dyDescent="0.25">
      <c r="A34" s="2">
        <v>1</v>
      </c>
      <c r="B34" s="2" t="s">
        <v>12</v>
      </c>
      <c r="C34" s="3" t="s">
        <v>13</v>
      </c>
      <c r="D34" s="2">
        <v>70</v>
      </c>
      <c r="E34" s="2">
        <v>36</v>
      </c>
      <c r="F34" s="4">
        <v>0</v>
      </c>
      <c r="G34" s="4">
        <f t="shared" ref="G34:G51" si="3">E34*F34</f>
        <v>0</v>
      </c>
      <c r="H34" s="2"/>
      <c r="I34" s="4">
        <f t="shared" ref="I34:I45" si="4">ROUND(IF(H34="zw",G34*0,G34*H34/100),2)</f>
        <v>0</v>
      </c>
      <c r="J34" s="4">
        <f t="shared" ref="J34:J45" si="5">ROUND(G34+I34,2)</f>
        <v>0</v>
      </c>
      <c r="K34" s="2"/>
      <c r="L34" s="2"/>
    </row>
    <row r="35" spans="1:12" x14ac:dyDescent="0.25">
      <c r="A35" s="2">
        <v>2</v>
      </c>
      <c r="B35" s="2" t="s">
        <v>17</v>
      </c>
      <c r="C35" s="3" t="s">
        <v>18</v>
      </c>
      <c r="D35" s="2">
        <v>70</v>
      </c>
      <c r="E35" s="2">
        <v>36</v>
      </c>
      <c r="F35" s="4">
        <v>0</v>
      </c>
      <c r="G35" s="4">
        <f t="shared" si="3"/>
        <v>0</v>
      </c>
      <c r="H35" s="2"/>
      <c r="I35" s="4">
        <f t="shared" si="4"/>
        <v>0</v>
      </c>
      <c r="J35" s="4">
        <f t="shared" si="5"/>
        <v>0</v>
      </c>
      <c r="K35" s="2"/>
      <c r="L35" s="2"/>
    </row>
    <row r="36" spans="1:12" x14ac:dyDescent="0.25">
      <c r="A36" s="2">
        <v>3</v>
      </c>
      <c r="B36" s="2" t="s">
        <v>19</v>
      </c>
      <c r="C36" s="3" t="s">
        <v>32</v>
      </c>
      <c r="D36" s="2">
        <v>70</v>
      </c>
      <c r="E36" s="2">
        <v>108</v>
      </c>
      <c r="F36" s="4">
        <v>0</v>
      </c>
      <c r="G36" s="4">
        <f t="shared" si="3"/>
        <v>0</v>
      </c>
      <c r="H36" s="2"/>
      <c r="I36" s="4">
        <f t="shared" si="4"/>
        <v>0</v>
      </c>
      <c r="J36" s="4">
        <f t="shared" si="5"/>
        <v>0</v>
      </c>
      <c r="K36" s="2"/>
      <c r="L36" s="2"/>
    </row>
    <row r="37" spans="1:12" x14ac:dyDescent="0.25">
      <c r="A37" s="2">
        <v>4</v>
      </c>
      <c r="B37" s="2" t="s">
        <v>19</v>
      </c>
      <c r="C37" s="3" t="s">
        <v>27</v>
      </c>
      <c r="D37" s="2">
        <v>70</v>
      </c>
      <c r="E37" s="2">
        <v>72</v>
      </c>
      <c r="F37" s="4">
        <v>0</v>
      </c>
      <c r="G37" s="4">
        <f t="shared" si="3"/>
        <v>0</v>
      </c>
      <c r="H37" s="2"/>
      <c r="I37" s="4">
        <f t="shared" si="4"/>
        <v>0</v>
      </c>
      <c r="J37" s="4">
        <f t="shared" si="5"/>
        <v>0</v>
      </c>
      <c r="K37" s="2"/>
      <c r="L37" s="2"/>
    </row>
    <row r="38" spans="1:12" x14ac:dyDescent="0.25">
      <c r="A38" s="2">
        <v>5</v>
      </c>
      <c r="B38" s="2" t="s">
        <v>17</v>
      </c>
      <c r="C38" s="3" t="s">
        <v>27</v>
      </c>
      <c r="D38" s="2">
        <v>70</v>
      </c>
      <c r="E38" s="2">
        <v>72</v>
      </c>
      <c r="F38" s="4">
        <v>0</v>
      </c>
      <c r="G38" s="4">
        <f t="shared" si="3"/>
        <v>0</v>
      </c>
      <c r="H38" s="2"/>
      <c r="I38" s="4">
        <f t="shared" si="4"/>
        <v>0</v>
      </c>
      <c r="J38" s="4">
        <f t="shared" si="5"/>
        <v>0</v>
      </c>
      <c r="K38" s="2"/>
      <c r="L38" s="2"/>
    </row>
    <row r="39" spans="1:12" x14ac:dyDescent="0.25">
      <c r="A39" s="2">
        <v>6</v>
      </c>
      <c r="B39" s="2">
        <v>0</v>
      </c>
      <c r="C39" s="3" t="s">
        <v>27</v>
      </c>
      <c r="D39" s="2">
        <v>70</v>
      </c>
      <c r="E39" s="2">
        <v>36</v>
      </c>
      <c r="F39" s="4">
        <v>0</v>
      </c>
      <c r="G39" s="4">
        <f t="shared" si="3"/>
        <v>0</v>
      </c>
      <c r="H39" s="2"/>
      <c r="I39" s="4">
        <f t="shared" si="4"/>
        <v>0</v>
      </c>
      <c r="J39" s="4">
        <f t="shared" si="5"/>
        <v>0</v>
      </c>
      <c r="K39" s="2"/>
      <c r="L39" s="2"/>
    </row>
    <row r="40" spans="1:12" x14ac:dyDescent="0.25">
      <c r="A40" s="2">
        <v>7</v>
      </c>
      <c r="B40" s="2">
        <v>0</v>
      </c>
      <c r="C40" s="3" t="s">
        <v>33</v>
      </c>
      <c r="D40" s="2">
        <v>70</v>
      </c>
      <c r="E40" s="2">
        <v>36</v>
      </c>
      <c r="F40" s="4">
        <v>0</v>
      </c>
      <c r="G40" s="4">
        <f t="shared" si="3"/>
        <v>0</v>
      </c>
      <c r="H40" s="2"/>
      <c r="I40" s="4">
        <f t="shared" si="4"/>
        <v>0</v>
      </c>
      <c r="J40" s="4">
        <f t="shared" si="5"/>
        <v>0</v>
      </c>
      <c r="K40" s="2"/>
      <c r="L40" s="2"/>
    </row>
    <row r="41" spans="1:12" x14ac:dyDescent="0.25">
      <c r="A41" s="2">
        <v>8</v>
      </c>
      <c r="B41" s="2">
        <v>1</v>
      </c>
      <c r="C41" s="3" t="s">
        <v>34</v>
      </c>
      <c r="D41" s="2">
        <v>70</v>
      </c>
      <c r="E41" s="2">
        <v>108</v>
      </c>
      <c r="F41" s="4">
        <v>0</v>
      </c>
      <c r="G41" s="4">
        <f t="shared" si="3"/>
        <v>0</v>
      </c>
      <c r="H41" s="2"/>
      <c r="I41" s="4">
        <f t="shared" si="4"/>
        <v>0</v>
      </c>
      <c r="J41" s="4">
        <f t="shared" si="5"/>
        <v>0</v>
      </c>
      <c r="K41" s="2"/>
      <c r="L41" s="2"/>
    </row>
    <row r="42" spans="1:12" x14ac:dyDescent="0.25">
      <c r="A42" s="2">
        <v>9</v>
      </c>
      <c r="B42" s="2">
        <v>2</v>
      </c>
      <c r="C42" s="3" t="s">
        <v>34</v>
      </c>
      <c r="D42" s="2" t="s">
        <v>35</v>
      </c>
      <c r="E42" s="2">
        <v>288</v>
      </c>
      <c r="F42" s="4">
        <v>0</v>
      </c>
      <c r="G42" s="4">
        <f t="shared" si="3"/>
        <v>0</v>
      </c>
      <c r="H42" s="2"/>
      <c r="I42" s="4">
        <f t="shared" si="4"/>
        <v>0</v>
      </c>
      <c r="J42" s="4">
        <f t="shared" si="5"/>
        <v>0</v>
      </c>
      <c r="K42" s="2"/>
      <c r="L42" s="2"/>
    </row>
    <row r="43" spans="1:12" x14ac:dyDescent="0.25">
      <c r="A43" s="2">
        <v>10</v>
      </c>
      <c r="B43" s="2" t="s">
        <v>17</v>
      </c>
      <c r="C43" s="3" t="s">
        <v>36</v>
      </c>
      <c r="D43" s="2">
        <v>140</v>
      </c>
      <c r="E43" s="2">
        <v>108</v>
      </c>
      <c r="F43" s="4">
        <v>0</v>
      </c>
      <c r="G43" s="4">
        <f t="shared" si="3"/>
        <v>0</v>
      </c>
      <c r="H43" s="2"/>
      <c r="I43" s="4">
        <f t="shared" si="4"/>
        <v>0</v>
      </c>
      <c r="J43" s="4">
        <f t="shared" si="5"/>
        <v>0</v>
      </c>
      <c r="K43" s="2"/>
      <c r="L43" s="2"/>
    </row>
    <row r="44" spans="1:12" x14ac:dyDescent="0.25">
      <c r="A44" s="2">
        <v>11</v>
      </c>
      <c r="B44" s="2" t="s">
        <v>19</v>
      </c>
      <c r="C44" s="3" t="s">
        <v>36</v>
      </c>
      <c r="D44" s="2">
        <v>140</v>
      </c>
      <c r="E44" s="2">
        <v>108</v>
      </c>
      <c r="F44" s="4">
        <v>0</v>
      </c>
      <c r="G44" s="4">
        <f t="shared" si="3"/>
        <v>0</v>
      </c>
      <c r="H44" s="2"/>
      <c r="I44" s="4">
        <f t="shared" si="4"/>
        <v>0</v>
      </c>
      <c r="J44" s="4">
        <f t="shared" si="5"/>
        <v>0</v>
      </c>
      <c r="K44" s="2"/>
      <c r="L44" s="2"/>
    </row>
    <row r="45" spans="1:12" x14ac:dyDescent="0.25">
      <c r="A45" s="2">
        <v>12</v>
      </c>
      <c r="B45" s="2">
        <v>0</v>
      </c>
      <c r="C45" s="3" t="s">
        <v>36</v>
      </c>
      <c r="D45" s="2">
        <v>140</v>
      </c>
      <c r="E45" s="2">
        <v>108</v>
      </c>
      <c r="F45" s="4">
        <v>0</v>
      </c>
      <c r="G45" s="4">
        <f t="shared" si="3"/>
        <v>0</v>
      </c>
      <c r="H45" s="2"/>
      <c r="I45" s="4">
        <f t="shared" si="4"/>
        <v>0</v>
      </c>
      <c r="J45" s="4">
        <f t="shared" si="5"/>
        <v>0</v>
      </c>
      <c r="K45" s="2"/>
      <c r="L45" s="2"/>
    </row>
    <row r="46" spans="1:12" ht="30.75" customHeight="1" x14ac:dyDescent="0.25">
      <c r="A46" s="46" t="s">
        <v>37</v>
      </c>
      <c r="B46" s="46"/>
      <c r="C46" s="46"/>
      <c r="D46" s="46"/>
      <c r="E46" s="46"/>
      <c r="F46" s="46"/>
      <c r="G46" s="46"/>
      <c r="H46" s="46"/>
      <c r="I46" s="46"/>
      <c r="J46" s="46"/>
      <c r="K46" s="46"/>
      <c r="L46" s="46"/>
    </row>
    <row r="47" spans="1:12" x14ac:dyDescent="0.25">
      <c r="A47" s="2">
        <v>13</v>
      </c>
      <c r="B47" s="2" t="s">
        <v>12</v>
      </c>
      <c r="C47" s="3" t="s">
        <v>39</v>
      </c>
      <c r="D47" s="2">
        <v>70</v>
      </c>
      <c r="E47" s="2">
        <v>36</v>
      </c>
      <c r="F47" s="4">
        <v>0</v>
      </c>
      <c r="G47" s="4">
        <f t="shared" si="3"/>
        <v>0</v>
      </c>
      <c r="H47" s="2"/>
      <c r="I47" s="4">
        <f t="shared" ref="I47:I51" si="6">ROUND(IF(H47="zw",G47*0,G47*H47/100),2)</f>
        <v>0</v>
      </c>
      <c r="J47" s="4">
        <f t="shared" ref="J47:J52" si="7">ROUND(G47+I47,2)</f>
        <v>0</v>
      </c>
      <c r="K47" s="2"/>
      <c r="L47" s="2"/>
    </row>
    <row r="48" spans="1:12" x14ac:dyDescent="0.25">
      <c r="A48" s="2">
        <v>14</v>
      </c>
      <c r="B48" s="2" t="s">
        <v>17</v>
      </c>
      <c r="C48" s="3" t="s">
        <v>18</v>
      </c>
      <c r="D48" s="2">
        <v>70</v>
      </c>
      <c r="E48" s="2">
        <v>180</v>
      </c>
      <c r="F48" s="4">
        <v>0</v>
      </c>
      <c r="G48" s="4">
        <f t="shared" si="3"/>
        <v>0</v>
      </c>
      <c r="H48" s="2"/>
      <c r="I48" s="4">
        <f t="shared" si="6"/>
        <v>0</v>
      </c>
      <c r="J48" s="4">
        <f t="shared" si="7"/>
        <v>0</v>
      </c>
      <c r="K48" s="2"/>
      <c r="L48" s="2"/>
    </row>
    <row r="49" spans="1:12" x14ac:dyDescent="0.25">
      <c r="A49" s="2">
        <v>15</v>
      </c>
      <c r="B49" s="2" t="s">
        <v>19</v>
      </c>
      <c r="C49" s="3" t="s">
        <v>32</v>
      </c>
      <c r="D49" s="2">
        <v>70</v>
      </c>
      <c r="E49" s="2">
        <v>72</v>
      </c>
      <c r="F49" s="4">
        <v>0</v>
      </c>
      <c r="G49" s="4">
        <f t="shared" si="3"/>
        <v>0</v>
      </c>
      <c r="H49" s="2"/>
      <c r="I49" s="4">
        <f t="shared" si="6"/>
        <v>0</v>
      </c>
      <c r="J49" s="4">
        <f t="shared" si="7"/>
        <v>0</v>
      </c>
      <c r="K49" s="2"/>
      <c r="L49" s="2"/>
    </row>
    <row r="50" spans="1:12" x14ac:dyDescent="0.25">
      <c r="A50" s="2">
        <v>16</v>
      </c>
      <c r="B50" s="2" t="s">
        <v>19</v>
      </c>
      <c r="C50" s="3" t="s">
        <v>27</v>
      </c>
      <c r="D50" s="2">
        <v>70</v>
      </c>
      <c r="E50" s="2">
        <v>216</v>
      </c>
      <c r="F50" s="4">
        <v>0</v>
      </c>
      <c r="G50" s="4">
        <f t="shared" si="3"/>
        <v>0</v>
      </c>
      <c r="H50" s="2"/>
      <c r="I50" s="4">
        <f t="shared" si="6"/>
        <v>0</v>
      </c>
      <c r="J50" s="4">
        <f t="shared" si="7"/>
        <v>0</v>
      </c>
      <c r="K50" s="2"/>
      <c r="L50" s="2"/>
    </row>
    <row r="51" spans="1:12" x14ac:dyDescent="0.25">
      <c r="A51" s="2">
        <v>17</v>
      </c>
      <c r="B51" s="2" t="s">
        <v>38</v>
      </c>
      <c r="C51" s="3" t="s">
        <v>40</v>
      </c>
      <c r="D51" s="2">
        <v>45</v>
      </c>
      <c r="E51" s="2">
        <v>36</v>
      </c>
      <c r="F51" s="4">
        <v>0</v>
      </c>
      <c r="G51" s="4">
        <f t="shared" si="3"/>
        <v>0</v>
      </c>
      <c r="H51" s="2"/>
      <c r="I51" s="4">
        <f t="shared" si="6"/>
        <v>0</v>
      </c>
      <c r="J51" s="4">
        <f t="shared" si="7"/>
        <v>0</v>
      </c>
      <c r="K51" s="2"/>
      <c r="L51" s="2"/>
    </row>
    <row r="52" spans="1:12" x14ac:dyDescent="0.25">
      <c r="A52" s="47" t="s">
        <v>29</v>
      </c>
      <c r="B52" s="48"/>
      <c r="C52" s="48"/>
      <c r="D52" s="48"/>
      <c r="E52" s="48"/>
      <c r="F52" s="49"/>
      <c r="G52" s="15">
        <f>SUM(G34:G45,G47:G51)</f>
        <v>0</v>
      </c>
      <c r="H52" s="13"/>
      <c r="I52" s="15">
        <f>SUM(I34:I45,I47:I51)</f>
        <v>0</v>
      </c>
      <c r="J52" s="15">
        <f t="shared" si="7"/>
        <v>0</v>
      </c>
      <c r="K52" s="14"/>
      <c r="L52" s="25"/>
    </row>
    <row r="60" spans="1:12" ht="63.75" customHeight="1" x14ac:dyDescent="0.25">
      <c r="A60" s="82" t="s">
        <v>191</v>
      </c>
      <c r="B60" s="82"/>
      <c r="C60" s="82"/>
      <c r="D60" s="82"/>
      <c r="E60" s="82"/>
      <c r="F60" s="82"/>
      <c r="G60" s="82"/>
      <c r="H60" s="82"/>
      <c r="I60" s="82"/>
      <c r="J60" s="82"/>
      <c r="K60" s="82"/>
      <c r="L60" s="82"/>
    </row>
    <row r="61" spans="1:12" x14ac:dyDescent="0.25">
      <c r="A61" s="56" t="s">
        <v>2</v>
      </c>
      <c r="B61" s="56" t="s">
        <v>3</v>
      </c>
      <c r="C61" s="64" t="s">
        <v>4</v>
      </c>
      <c r="D61" s="56" t="s">
        <v>5</v>
      </c>
      <c r="E61" s="64" t="s">
        <v>16</v>
      </c>
      <c r="F61" s="64" t="s">
        <v>6</v>
      </c>
      <c r="G61" s="64" t="s">
        <v>7</v>
      </c>
      <c r="H61" s="66" t="s">
        <v>8</v>
      </c>
      <c r="I61" s="67"/>
      <c r="J61" s="64" t="s">
        <v>11</v>
      </c>
      <c r="K61" s="64" t="s">
        <v>41</v>
      </c>
      <c r="L61" s="64" t="s">
        <v>14</v>
      </c>
    </row>
    <row r="62" spans="1:12" ht="25.5" x14ac:dyDescent="0.25">
      <c r="A62" s="57"/>
      <c r="B62" s="57"/>
      <c r="C62" s="65"/>
      <c r="D62" s="57"/>
      <c r="E62" s="65"/>
      <c r="F62" s="65"/>
      <c r="G62" s="65"/>
      <c r="H62" s="2" t="s">
        <v>9</v>
      </c>
      <c r="I62" s="5" t="s">
        <v>10</v>
      </c>
      <c r="J62" s="65"/>
      <c r="K62" s="65"/>
      <c r="L62" s="65"/>
    </row>
    <row r="63" spans="1:12" x14ac:dyDescent="0.25">
      <c r="A63" s="2">
        <v>1</v>
      </c>
      <c r="B63" s="2" t="s">
        <v>12</v>
      </c>
      <c r="C63" s="6" t="s">
        <v>18</v>
      </c>
      <c r="D63" s="2">
        <v>75</v>
      </c>
      <c r="E63" s="2">
        <v>36</v>
      </c>
      <c r="F63" s="4">
        <v>0</v>
      </c>
      <c r="G63" s="4">
        <f t="shared" ref="G63:G87" si="8">E63*F63</f>
        <v>0</v>
      </c>
      <c r="H63" s="2"/>
      <c r="I63" s="4">
        <f t="shared" ref="I63:I87" si="9">ROUND(IF(H63="zw",G63*0,G63*H63/100),2)</f>
        <v>0</v>
      </c>
      <c r="J63" s="4">
        <f t="shared" ref="J63:J88" si="10">ROUND(G63+I63,2)</f>
        <v>0</v>
      </c>
      <c r="K63" s="2"/>
      <c r="L63" s="2"/>
    </row>
    <row r="64" spans="1:12" x14ac:dyDescent="0.25">
      <c r="A64" s="2">
        <v>2</v>
      </c>
      <c r="B64" s="2" t="s">
        <v>17</v>
      </c>
      <c r="C64" s="6" t="s">
        <v>18</v>
      </c>
      <c r="D64" s="2">
        <v>75</v>
      </c>
      <c r="E64" s="2">
        <v>180</v>
      </c>
      <c r="F64" s="4">
        <v>0</v>
      </c>
      <c r="G64" s="4">
        <f t="shared" si="8"/>
        <v>0</v>
      </c>
      <c r="H64" s="2"/>
      <c r="I64" s="4">
        <f t="shared" si="9"/>
        <v>0</v>
      </c>
      <c r="J64" s="4">
        <f t="shared" si="10"/>
        <v>0</v>
      </c>
      <c r="K64" s="2"/>
      <c r="L64" s="2"/>
    </row>
    <row r="65" spans="1:12" x14ac:dyDescent="0.25">
      <c r="A65" s="2">
        <v>3</v>
      </c>
      <c r="B65" s="2" t="s">
        <v>19</v>
      </c>
      <c r="C65" s="6" t="s">
        <v>25</v>
      </c>
      <c r="D65" s="2">
        <v>75</v>
      </c>
      <c r="E65" s="2">
        <v>576</v>
      </c>
      <c r="F65" s="4">
        <v>0</v>
      </c>
      <c r="G65" s="4">
        <f t="shared" si="8"/>
        <v>0</v>
      </c>
      <c r="H65" s="2"/>
      <c r="I65" s="4">
        <f t="shared" si="9"/>
        <v>0</v>
      </c>
      <c r="J65" s="4">
        <f t="shared" si="10"/>
        <v>0</v>
      </c>
      <c r="K65" s="2"/>
      <c r="L65" s="2"/>
    </row>
    <row r="66" spans="1:12" x14ac:dyDescent="0.25">
      <c r="A66" s="2">
        <v>4</v>
      </c>
      <c r="B66" s="2">
        <v>0</v>
      </c>
      <c r="C66" s="6" t="s">
        <v>27</v>
      </c>
      <c r="D66" s="2">
        <v>75</v>
      </c>
      <c r="E66" s="2">
        <v>144</v>
      </c>
      <c r="F66" s="4">
        <v>0</v>
      </c>
      <c r="G66" s="4">
        <f t="shared" si="8"/>
        <v>0</v>
      </c>
      <c r="H66" s="2"/>
      <c r="I66" s="4">
        <f t="shared" si="9"/>
        <v>0</v>
      </c>
      <c r="J66" s="4">
        <f t="shared" si="10"/>
        <v>0</v>
      </c>
      <c r="K66" s="2"/>
      <c r="L66" s="2"/>
    </row>
    <row r="67" spans="1:12" x14ac:dyDescent="0.25">
      <c r="A67" s="2">
        <v>5</v>
      </c>
      <c r="B67" s="2">
        <v>1</v>
      </c>
      <c r="C67" s="6" t="s">
        <v>42</v>
      </c>
      <c r="D67" s="2">
        <v>75</v>
      </c>
      <c r="E67" s="2">
        <v>144</v>
      </c>
      <c r="F67" s="4">
        <v>0</v>
      </c>
      <c r="G67" s="4">
        <f t="shared" si="8"/>
        <v>0</v>
      </c>
      <c r="H67" s="2"/>
      <c r="I67" s="4">
        <f t="shared" si="9"/>
        <v>0</v>
      </c>
      <c r="J67" s="4">
        <f t="shared" si="10"/>
        <v>0</v>
      </c>
      <c r="K67" s="2"/>
      <c r="L67" s="2"/>
    </row>
    <row r="68" spans="1:12" x14ac:dyDescent="0.25">
      <c r="A68" s="2">
        <v>6</v>
      </c>
      <c r="B68" s="2">
        <v>2</v>
      </c>
      <c r="C68" s="6" t="s">
        <v>43</v>
      </c>
      <c r="D68" s="2">
        <v>75</v>
      </c>
      <c r="E68" s="2">
        <v>144</v>
      </c>
      <c r="F68" s="4">
        <v>0</v>
      </c>
      <c r="G68" s="4">
        <f t="shared" si="8"/>
        <v>0</v>
      </c>
      <c r="H68" s="2"/>
      <c r="I68" s="4">
        <f t="shared" si="9"/>
        <v>0</v>
      </c>
      <c r="J68" s="4">
        <f t="shared" si="10"/>
        <v>0</v>
      </c>
      <c r="K68" s="2"/>
      <c r="L68" s="2"/>
    </row>
    <row r="69" spans="1:12" x14ac:dyDescent="0.25">
      <c r="A69" s="2">
        <v>7</v>
      </c>
      <c r="B69" s="2" t="s">
        <v>12</v>
      </c>
      <c r="C69" s="6" t="s">
        <v>44</v>
      </c>
      <c r="D69" s="2">
        <v>150</v>
      </c>
      <c r="E69" s="2">
        <v>216</v>
      </c>
      <c r="F69" s="4">
        <v>0</v>
      </c>
      <c r="G69" s="4">
        <f t="shared" si="8"/>
        <v>0</v>
      </c>
      <c r="H69" s="2"/>
      <c r="I69" s="4">
        <f t="shared" si="9"/>
        <v>0</v>
      </c>
      <c r="J69" s="4">
        <f t="shared" si="10"/>
        <v>0</v>
      </c>
      <c r="K69" s="2"/>
      <c r="L69" s="2"/>
    </row>
    <row r="70" spans="1:12" x14ac:dyDescent="0.25">
      <c r="A70" s="2">
        <v>8</v>
      </c>
      <c r="B70" s="2" t="s">
        <v>17</v>
      </c>
      <c r="C70" s="6" t="s">
        <v>44</v>
      </c>
      <c r="D70" s="2">
        <v>150</v>
      </c>
      <c r="E70" s="2">
        <v>576</v>
      </c>
      <c r="F70" s="4">
        <v>0</v>
      </c>
      <c r="G70" s="4">
        <f t="shared" si="8"/>
        <v>0</v>
      </c>
      <c r="H70" s="2"/>
      <c r="I70" s="4">
        <f t="shared" si="9"/>
        <v>0</v>
      </c>
      <c r="J70" s="4">
        <f t="shared" si="10"/>
        <v>0</v>
      </c>
      <c r="K70" s="2"/>
      <c r="L70" s="2"/>
    </row>
    <row r="71" spans="1:12" x14ac:dyDescent="0.25">
      <c r="A71" s="2">
        <v>9</v>
      </c>
      <c r="B71" s="2" t="s">
        <v>17</v>
      </c>
      <c r="C71" s="6" t="s">
        <v>44</v>
      </c>
      <c r="D71" s="2" t="s">
        <v>45</v>
      </c>
      <c r="E71" s="2">
        <v>108</v>
      </c>
      <c r="F71" s="4">
        <v>0</v>
      </c>
      <c r="G71" s="4">
        <f t="shared" si="8"/>
        <v>0</v>
      </c>
      <c r="H71" s="2"/>
      <c r="I71" s="4">
        <f t="shared" si="9"/>
        <v>0</v>
      </c>
      <c r="J71" s="4">
        <f t="shared" si="10"/>
        <v>0</v>
      </c>
      <c r="K71" s="2"/>
      <c r="L71" s="2"/>
    </row>
    <row r="72" spans="1:12" x14ac:dyDescent="0.25">
      <c r="A72" s="2">
        <v>10</v>
      </c>
      <c r="B72" s="2" t="s">
        <v>19</v>
      </c>
      <c r="C72" s="6" t="s">
        <v>44</v>
      </c>
      <c r="D72" s="2">
        <v>150</v>
      </c>
      <c r="E72" s="2">
        <v>288</v>
      </c>
      <c r="F72" s="4">
        <v>0</v>
      </c>
      <c r="G72" s="4">
        <f t="shared" si="8"/>
        <v>0</v>
      </c>
      <c r="H72" s="2"/>
      <c r="I72" s="4">
        <f t="shared" si="9"/>
        <v>0</v>
      </c>
      <c r="J72" s="4">
        <f t="shared" si="10"/>
        <v>0</v>
      </c>
      <c r="K72" s="2"/>
      <c r="L72" s="2"/>
    </row>
    <row r="73" spans="1:12" x14ac:dyDescent="0.25">
      <c r="A73" s="2">
        <v>11</v>
      </c>
      <c r="B73" s="2" t="s">
        <v>19</v>
      </c>
      <c r="C73" s="6" t="s">
        <v>44</v>
      </c>
      <c r="D73" s="2" t="s">
        <v>45</v>
      </c>
      <c r="E73" s="2">
        <v>108</v>
      </c>
      <c r="F73" s="4">
        <v>0</v>
      </c>
      <c r="G73" s="4">
        <f t="shared" si="8"/>
        <v>0</v>
      </c>
      <c r="H73" s="2"/>
      <c r="I73" s="4">
        <f t="shared" si="9"/>
        <v>0</v>
      </c>
      <c r="J73" s="4">
        <f t="shared" si="10"/>
        <v>0</v>
      </c>
      <c r="K73" s="2"/>
      <c r="L73" s="2"/>
    </row>
    <row r="74" spans="1:12" x14ac:dyDescent="0.25">
      <c r="A74" s="2">
        <v>12</v>
      </c>
      <c r="B74" s="2">
        <v>0</v>
      </c>
      <c r="C74" s="6" t="s">
        <v>44</v>
      </c>
      <c r="D74" s="2">
        <v>150</v>
      </c>
      <c r="E74" s="2">
        <v>36</v>
      </c>
      <c r="F74" s="4">
        <v>0</v>
      </c>
      <c r="G74" s="4">
        <f t="shared" si="8"/>
        <v>0</v>
      </c>
      <c r="H74" s="2"/>
      <c r="I74" s="4">
        <f t="shared" si="9"/>
        <v>0</v>
      </c>
      <c r="J74" s="4">
        <f t="shared" si="10"/>
        <v>0</v>
      </c>
      <c r="K74" s="2"/>
      <c r="L74" s="2"/>
    </row>
    <row r="75" spans="1:12" x14ac:dyDescent="0.25">
      <c r="A75" s="2">
        <v>13</v>
      </c>
      <c r="B75" s="2">
        <v>1</v>
      </c>
      <c r="C75" s="6" t="s">
        <v>44</v>
      </c>
      <c r="D75" s="2">
        <v>150</v>
      </c>
      <c r="E75" s="2">
        <v>72</v>
      </c>
      <c r="F75" s="4">
        <v>0</v>
      </c>
      <c r="G75" s="4">
        <f t="shared" si="8"/>
        <v>0</v>
      </c>
      <c r="H75" s="2"/>
      <c r="I75" s="4">
        <f t="shared" si="9"/>
        <v>0</v>
      </c>
      <c r="J75" s="4">
        <f t="shared" si="10"/>
        <v>0</v>
      </c>
      <c r="K75" s="2"/>
      <c r="L75" s="2"/>
    </row>
    <row r="76" spans="1:12" x14ac:dyDescent="0.25">
      <c r="A76" s="2">
        <v>14</v>
      </c>
      <c r="B76" s="2">
        <v>2</v>
      </c>
      <c r="C76" s="6" t="s">
        <v>44</v>
      </c>
      <c r="D76" s="2">
        <v>150</v>
      </c>
      <c r="E76" s="2">
        <v>288</v>
      </c>
      <c r="F76" s="4">
        <v>0</v>
      </c>
      <c r="G76" s="4">
        <f t="shared" si="8"/>
        <v>0</v>
      </c>
      <c r="H76" s="2"/>
      <c r="I76" s="4">
        <f t="shared" si="9"/>
        <v>0</v>
      </c>
      <c r="J76" s="4">
        <f t="shared" si="10"/>
        <v>0</v>
      </c>
      <c r="K76" s="2"/>
      <c r="L76" s="2"/>
    </row>
    <row r="77" spans="1:12" x14ac:dyDescent="0.25">
      <c r="A77" s="2">
        <v>15</v>
      </c>
      <c r="B77" s="2" t="s">
        <v>19</v>
      </c>
      <c r="C77" s="6" t="s">
        <v>33</v>
      </c>
      <c r="D77" s="2">
        <v>75</v>
      </c>
      <c r="E77" s="2">
        <v>252</v>
      </c>
      <c r="F77" s="4">
        <v>0</v>
      </c>
      <c r="G77" s="4">
        <f t="shared" si="8"/>
        <v>0</v>
      </c>
      <c r="H77" s="2"/>
      <c r="I77" s="4">
        <f t="shared" si="9"/>
        <v>0</v>
      </c>
      <c r="J77" s="4">
        <f t="shared" si="10"/>
        <v>0</v>
      </c>
      <c r="K77" s="2"/>
      <c r="L77" s="2"/>
    </row>
    <row r="78" spans="1:12" ht="25.5" x14ac:dyDescent="0.25">
      <c r="A78" s="2">
        <v>16</v>
      </c>
      <c r="B78" s="2">
        <v>1</v>
      </c>
      <c r="C78" s="6" t="s">
        <v>46</v>
      </c>
      <c r="D78" s="2" t="s">
        <v>47</v>
      </c>
      <c r="E78" s="2">
        <v>36</v>
      </c>
      <c r="F78" s="4">
        <v>0</v>
      </c>
      <c r="G78" s="4">
        <f t="shared" si="8"/>
        <v>0</v>
      </c>
      <c r="H78" s="2"/>
      <c r="I78" s="4">
        <f t="shared" si="9"/>
        <v>0</v>
      </c>
      <c r="J78" s="4">
        <f t="shared" si="10"/>
        <v>0</v>
      </c>
      <c r="K78" s="2"/>
      <c r="L78" s="2"/>
    </row>
    <row r="79" spans="1:12" ht="25.5" x14ac:dyDescent="0.25">
      <c r="A79" s="2">
        <v>17</v>
      </c>
      <c r="B79" s="2" t="s">
        <v>19</v>
      </c>
      <c r="C79" s="6" t="s">
        <v>48</v>
      </c>
      <c r="D79" s="2" t="s">
        <v>47</v>
      </c>
      <c r="E79" s="2">
        <v>36</v>
      </c>
      <c r="F79" s="4">
        <v>0</v>
      </c>
      <c r="G79" s="4">
        <f t="shared" si="8"/>
        <v>0</v>
      </c>
      <c r="H79" s="2"/>
      <c r="I79" s="4">
        <f t="shared" si="9"/>
        <v>0</v>
      </c>
      <c r="J79" s="4">
        <f t="shared" si="10"/>
        <v>0</v>
      </c>
      <c r="K79" s="2"/>
      <c r="L79" s="2"/>
    </row>
    <row r="80" spans="1:12" x14ac:dyDescent="0.25">
      <c r="A80" s="2">
        <v>18</v>
      </c>
      <c r="B80" s="2" t="s">
        <v>17</v>
      </c>
      <c r="C80" s="6" t="s">
        <v>49</v>
      </c>
      <c r="D80" s="2">
        <v>75</v>
      </c>
      <c r="E80" s="2">
        <v>108</v>
      </c>
      <c r="F80" s="4">
        <v>0</v>
      </c>
      <c r="G80" s="4">
        <f t="shared" si="8"/>
        <v>0</v>
      </c>
      <c r="H80" s="2"/>
      <c r="I80" s="4">
        <f t="shared" si="9"/>
        <v>0</v>
      </c>
      <c r="J80" s="4">
        <f t="shared" si="10"/>
        <v>0</v>
      </c>
      <c r="K80" s="2"/>
      <c r="L80" s="2"/>
    </row>
    <row r="81" spans="1:12" x14ac:dyDescent="0.25">
      <c r="A81" s="2">
        <v>19</v>
      </c>
      <c r="B81" s="2">
        <v>1</v>
      </c>
      <c r="C81" s="6" t="s">
        <v>50</v>
      </c>
      <c r="D81" s="2">
        <v>90</v>
      </c>
      <c r="E81" s="2">
        <v>1656</v>
      </c>
      <c r="F81" s="4">
        <v>0</v>
      </c>
      <c r="G81" s="4">
        <f t="shared" si="8"/>
        <v>0</v>
      </c>
      <c r="H81" s="2"/>
      <c r="I81" s="4">
        <f t="shared" si="9"/>
        <v>0</v>
      </c>
      <c r="J81" s="4">
        <f t="shared" si="10"/>
        <v>0</v>
      </c>
      <c r="K81" s="2"/>
      <c r="L81" s="2"/>
    </row>
    <row r="82" spans="1:12" x14ac:dyDescent="0.25">
      <c r="A82" s="2">
        <v>20</v>
      </c>
      <c r="B82" s="2">
        <v>1</v>
      </c>
      <c r="C82" s="6" t="s">
        <v>33</v>
      </c>
      <c r="D82" s="2">
        <v>75</v>
      </c>
      <c r="E82" s="2">
        <v>1296</v>
      </c>
      <c r="F82" s="4">
        <v>0</v>
      </c>
      <c r="G82" s="4">
        <f t="shared" si="8"/>
        <v>0</v>
      </c>
      <c r="H82" s="2"/>
      <c r="I82" s="4">
        <f t="shared" si="9"/>
        <v>0</v>
      </c>
      <c r="J82" s="4">
        <f t="shared" si="10"/>
        <v>0</v>
      </c>
      <c r="K82" s="2"/>
      <c r="L82" s="2"/>
    </row>
    <row r="83" spans="1:12" x14ac:dyDescent="0.25">
      <c r="A83" s="2">
        <v>21</v>
      </c>
      <c r="B83" s="2">
        <v>0</v>
      </c>
      <c r="C83" s="6" t="s">
        <v>33</v>
      </c>
      <c r="D83" s="2">
        <v>90</v>
      </c>
      <c r="E83" s="2">
        <v>360</v>
      </c>
      <c r="F83" s="4">
        <v>0</v>
      </c>
      <c r="G83" s="4">
        <f t="shared" si="8"/>
        <v>0</v>
      </c>
      <c r="H83" s="2"/>
      <c r="I83" s="4">
        <f t="shared" si="9"/>
        <v>0</v>
      </c>
      <c r="J83" s="4">
        <f t="shared" si="10"/>
        <v>0</v>
      </c>
      <c r="K83" s="2"/>
      <c r="L83" s="2"/>
    </row>
    <row r="84" spans="1:12" x14ac:dyDescent="0.25">
      <c r="A84" s="2">
        <v>22</v>
      </c>
      <c r="B84" s="2" t="s">
        <v>17</v>
      </c>
      <c r="C84" s="6" t="s">
        <v>25</v>
      </c>
      <c r="D84" s="2">
        <v>75</v>
      </c>
      <c r="E84" s="2">
        <v>36</v>
      </c>
      <c r="F84" s="4">
        <v>0</v>
      </c>
      <c r="G84" s="4">
        <f t="shared" si="8"/>
        <v>0</v>
      </c>
      <c r="H84" s="2"/>
      <c r="I84" s="4">
        <f t="shared" si="9"/>
        <v>0</v>
      </c>
      <c r="J84" s="4">
        <f t="shared" si="10"/>
        <v>0</v>
      </c>
      <c r="K84" s="2"/>
      <c r="L84" s="2"/>
    </row>
    <row r="85" spans="1:12" x14ac:dyDescent="0.25">
      <c r="A85" s="2">
        <v>23</v>
      </c>
      <c r="B85" s="2">
        <v>2</v>
      </c>
      <c r="C85" s="6" t="s">
        <v>51</v>
      </c>
      <c r="D85" s="2">
        <v>90</v>
      </c>
      <c r="E85" s="2">
        <v>1872</v>
      </c>
      <c r="F85" s="4">
        <v>0</v>
      </c>
      <c r="G85" s="4">
        <f t="shared" si="8"/>
        <v>0</v>
      </c>
      <c r="H85" s="2"/>
      <c r="I85" s="4">
        <f t="shared" si="9"/>
        <v>0</v>
      </c>
      <c r="J85" s="4">
        <f t="shared" si="10"/>
        <v>0</v>
      </c>
      <c r="K85" s="2"/>
      <c r="L85" s="2"/>
    </row>
    <row r="86" spans="1:12" x14ac:dyDescent="0.25">
      <c r="A86" s="2">
        <v>24</v>
      </c>
      <c r="B86" s="2">
        <v>1</v>
      </c>
      <c r="C86" s="6" t="s">
        <v>52</v>
      </c>
      <c r="D86" s="2">
        <v>75</v>
      </c>
      <c r="E86" s="2">
        <v>36</v>
      </c>
      <c r="F86" s="4">
        <v>0</v>
      </c>
      <c r="G86" s="4">
        <f t="shared" si="8"/>
        <v>0</v>
      </c>
      <c r="H86" s="2"/>
      <c r="I86" s="4">
        <f t="shared" si="9"/>
        <v>0</v>
      </c>
      <c r="J86" s="4">
        <f t="shared" si="10"/>
        <v>0</v>
      </c>
      <c r="K86" s="2"/>
      <c r="L86" s="2"/>
    </row>
    <row r="87" spans="1:12" x14ac:dyDescent="0.25">
      <c r="A87" s="9">
        <v>25</v>
      </c>
      <c r="B87" s="2" t="s">
        <v>17</v>
      </c>
      <c r="C87" s="6" t="s">
        <v>18</v>
      </c>
      <c r="D87" s="2">
        <v>75</v>
      </c>
      <c r="E87" s="2">
        <v>36</v>
      </c>
      <c r="F87" s="4">
        <v>0</v>
      </c>
      <c r="G87" s="4">
        <f t="shared" si="8"/>
        <v>0</v>
      </c>
      <c r="H87" s="2"/>
      <c r="I87" s="4">
        <f t="shared" si="9"/>
        <v>0</v>
      </c>
      <c r="J87" s="4">
        <f t="shared" si="10"/>
        <v>0</v>
      </c>
      <c r="K87" s="2"/>
      <c r="L87" s="2"/>
    </row>
    <row r="88" spans="1:12" x14ac:dyDescent="0.25">
      <c r="A88" s="68" t="s">
        <v>29</v>
      </c>
      <c r="B88" s="69"/>
      <c r="C88" s="69"/>
      <c r="D88" s="69"/>
      <c r="E88" s="69"/>
      <c r="F88" s="70"/>
      <c r="G88" s="15">
        <f>SUM(G63:G87)</f>
        <v>0</v>
      </c>
      <c r="H88" s="17"/>
      <c r="I88" s="15">
        <f>SUM(I63:I87)</f>
        <v>0</v>
      </c>
      <c r="J88" s="15">
        <f t="shared" si="10"/>
        <v>0</v>
      </c>
      <c r="K88" s="16"/>
      <c r="L88" s="16"/>
    </row>
    <row r="89" spans="1:12" x14ac:dyDescent="0.25">
      <c r="A89" s="22"/>
      <c r="B89" s="22"/>
      <c r="C89" s="22"/>
      <c r="D89" s="22"/>
      <c r="E89" s="22"/>
      <c r="F89" s="22"/>
      <c r="G89" s="23"/>
      <c r="H89" s="24"/>
      <c r="I89" s="23"/>
      <c r="J89" s="23"/>
      <c r="K89" s="24"/>
      <c r="L89" s="24"/>
    </row>
    <row r="90" spans="1:12" x14ac:dyDescent="0.25">
      <c r="A90" s="72" t="s">
        <v>53</v>
      </c>
      <c r="B90" s="72"/>
      <c r="C90" s="72"/>
      <c r="D90" s="72"/>
      <c r="E90" s="72"/>
      <c r="F90" s="72"/>
      <c r="G90" s="72"/>
      <c r="H90" s="72"/>
      <c r="I90" s="72"/>
      <c r="J90" s="72"/>
      <c r="K90" s="72"/>
      <c r="L90" s="72"/>
    </row>
    <row r="91" spans="1:12" x14ac:dyDescent="0.25">
      <c r="A91" s="56" t="s">
        <v>2</v>
      </c>
      <c r="B91" s="56" t="s">
        <v>3</v>
      </c>
      <c r="C91" s="64" t="s">
        <v>4</v>
      </c>
      <c r="D91" s="56" t="s">
        <v>5</v>
      </c>
      <c r="E91" s="64" t="s">
        <v>16</v>
      </c>
      <c r="F91" s="64" t="s">
        <v>6</v>
      </c>
      <c r="G91" s="64" t="s">
        <v>7</v>
      </c>
      <c r="H91" s="66" t="s">
        <v>8</v>
      </c>
      <c r="I91" s="67"/>
      <c r="J91" s="64" t="s">
        <v>11</v>
      </c>
      <c r="K91" s="64" t="s">
        <v>41</v>
      </c>
      <c r="L91" s="64" t="s">
        <v>14</v>
      </c>
    </row>
    <row r="92" spans="1:12" ht="25.5" x14ac:dyDescent="0.25">
      <c r="A92" s="57"/>
      <c r="B92" s="57"/>
      <c r="C92" s="65"/>
      <c r="D92" s="57"/>
      <c r="E92" s="65"/>
      <c r="F92" s="65"/>
      <c r="G92" s="65"/>
      <c r="H92" s="2" t="s">
        <v>9</v>
      </c>
      <c r="I92" s="5" t="s">
        <v>10</v>
      </c>
      <c r="J92" s="65"/>
      <c r="K92" s="65"/>
      <c r="L92" s="65"/>
    </row>
    <row r="93" spans="1:12" ht="29.25" customHeight="1" x14ac:dyDescent="0.25">
      <c r="A93" s="81" t="s">
        <v>62</v>
      </c>
      <c r="B93" s="81"/>
      <c r="C93" s="81"/>
      <c r="D93" s="81"/>
      <c r="E93" s="81"/>
      <c r="F93" s="81"/>
      <c r="G93" s="81"/>
      <c r="H93" s="81"/>
      <c r="I93" s="81"/>
      <c r="J93" s="81"/>
      <c r="K93" s="81"/>
      <c r="L93" s="81"/>
    </row>
    <row r="94" spans="1:12" x14ac:dyDescent="0.25">
      <c r="A94" s="2">
        <v>1</v>
      </c>
      <c r="B94" s="2" t="s">
        <v>17</v>
      </c>
      <c r="C94" s="3" t="s">
        <v>18</v>
      </c>
      <c r="D94" s="2">
        <v>70</v>
      </c>
      <c r="E94" s="2">
        <v>36</v>
      </c>
      <c r="F94" s="4">
        <v>0</v>
      </c>
      <c r="G94" s="4">
        <f>E94*F94</f>
        <v>0</v>
      </c>
      <c r="H94" s="2"/>
      <c r="I94" s="4">
        <f t="shared" ref="I94:I103" si="11">ROUND(IF(H94="zw",G94*0,G94*H94/100),2)</f>
        <v>0</v>
      </c>
      <c r="J94" s="4">
        <f t="shared" ref="J94:J103" si="12">ROUND(G94+I94,2)</f>
        <v>0</v>
      </c>
      <c r="K94" s="2"/>
      <c r="L94" s="2"/>
    </row>
    <row r="95" spans="1:12" x14ac:dyDescent="0.25">
      <c r="A95" s="2">
        <v>2</v>
      </c>
      <c r="B95" s="2" t="s">
        <v>19</v>
      </c>
      <c r="C95" s="3" t="s">
        <v>18</v>
      </c>
      <c r="D95" s="2">
        <v>70</v>
      </c>
      <c r="E95" s="2">
        <v>72</v>
      </c>
      <c r="F95" s="4">
        <v>0</v>
      </c>
      <c r="G95" s="4">
        <f t="shared" ref="G95:G103" si="13">E95*F95</f>
        <v>0</v>
      </c>
      <c r="H95" s="2"/>
      <c r="I95" s="4">
        <f t="shared" si="11"/>
        <v>0</v>
      </c>
      <c r="J95" s="4">
        <f t="shared" si="12"/>
        <v>0</v>
      </c>
      <c r="K95" s="2"/>
      <c r="L95" s="2"/>
    </row>
    <row r="96" spans="1:12" x14ac:dyDescent="0.25">
      <c r="A96" s="2">
        <v>3</v>
      </c>
      <c r="B96" s="2">
        <v>0</v>
      </c>
      <c r="C96" s="3" t="s">
        <v>27</v>
      </c>
      <c r="D96" s="2">
        <v>70</v>
      </c>
      <c r="E96" s="2">
        <v>72</v>
      </c>
      <c r="F96" s="4">
        <v>0</v>
      </c>
      <c r="G96" s="4">
        <f t="shared" si="13"/>
        <v>0</v>
      </c>
      <c r="H96" s="2"/>
      <c r="I96" s="4">
        <f t="shared" si="11"/>
        <v>0</v>
      </c>
      <c r="J96" s="4">
        <f t="shared" si="12"/>
        <v>0</v>
      </c>
      <c r="K96" s="2"/>
      <c r="L96" s="2"/>
    </row>
    <row r="97" spans="1:12" x14ac:dyDescent="0.25">
      <c r="A97" s="2">
        <v>4</v>
      </c>
      <c r="B97" s="2">
        <v>1</v>
      </c>
      <c r="C97" s="3" t="s">
        <v>51</v>
      </c>
      <c r="D97" s="2">
        <v>70</v>
      </c>
      <c r="E97" s="2">
        <v>72</v>
      </c>
      <c r="F97" s="4">
        <v>0</v>
      </c>
      <c r="G97" s="4">
        <f t="shared" si="13"/>
        <v>0</v>
      </c>
      <c r="H97" s="2"/>
      <c r="I97" s="4">
        <f t="shared" si="11"/>
        <v>0</v>
      </c>
      <c r="J97" s="4">
        <f t="shared" si="12"/>
        <v>0</v>
      </c>
      <c r="K97" s="2"/>
      <c r="L97" s="2"/>
    </row>
    <row r="98" spans="1:12" x14ac:dyDescent="0.25">
      <c r="A98" s="2">
        <v>5</v>
      </c>
      <c r="B98" s="2" t="s">
        <v>17</v>
      </c>
      <c r="C98" s="3" t="s">
        <v>54</v>
      </c>
      <c r="D98" s="2">
        <v>70</v>
      </c>
      <c r="E98" s="2">
        <v>36</v>
      </c>
      <c r="F98" s="4">
        <v>0</v>
      </c>
      <c r="G98" s="4">
        <f t="shared" si="13"/>
        <v>0</v>
      </c>
      <c r="H98" s="2"/>
      <c r="I98" s="4">
        <f t="shared" si="11"/>
        <v>0</v>
      </c>
      <c r="J98" s="4">
        <f t="shared" si="12"/>
        <v>0</v>
      </c>
      <c r="K98" s="2"/>
      <c r="L98" s="2"/>
    </row>
    <row r="99" spans="1:12" x14ac:dyDescent="0.25">
      <c r="A99" s="2">
        <v>6</v>
      </c>
      <c r="B99" s="2" t="s">
        <v>12</v>
      </c>
      <c r="C99" s="3" t="s">
        <v>54</v>
      </c>
      <c r="D99" s="2" t="s">
        <v>55</v>
      </c>
      <c r="E99" s="2">
        <v>36</v>
      </c>
      <c r="F99" s="4">
        <v>0</v>
      </c>
      <c r="G99" s="4">
        <f t="shared" si="13"/>
        <v>0</v>
      </c>
      <c r="H99" s="2"/>
      <c r="I99" s="4">
        <f t="shared" si="11"/>
        <v>0</v>
      </c>
      <c r="J99" s="4">
        <f t="shared" si="12"/>
        <v>0</v>
      </c>
      <c r="K99" s="2"/>
      <c r="L99" s="2"/>
    </row>
    <row r="100" spans="1:12" x14ac:dyDescent="0.25">
      <c r="A100" s="2">
        <v>7</v>
      </c>
      <c r="B100" s="2" t="s">
        <v>19</v>
      </c>
      <c r="C100" s="3" t="s">
        <v>56</v>
      </c>
      <c r="D100" s="2">
        <v>70</v>
      </c>
      <c r="E100" s="2">
        <v>36</v>
      </c>
      <c r="F100" s="4">
        <v>0</v>
      </c>
      <c r="G100" s="4">
        <f t="shared" si="13"/>
        <v>0</v>
      </c>
      <c r="H100" s="2"/>
      <c r="I100" s="4">
        <f t="shared" si="11"/>
        <v>0</v>
      </c>
      <c r="J100" s="4">
        <f t="shared" si="12"/>
        <v>0</v>
      </c>
      <c r="K100" s="2"/>
      <c r="L100" s="2"/>
    </row>
    <row r="101" spans="1:12" x14ac:dyDescent="0.25">
      <c r="A101" s="2">
        <v>8</v>
      </c>
      <c r="B101" s="2" t="s">
        <v>19</v>
      </c>
      <c r="C101" s="3" t="s">
        <v>27</v>
      </c>
      <c r="D101" s="2">
        <v>70</v>
      </c>
      <c r="E101" s="2">
        <v>180</v>
      </c>
      <c r="F101" s="4">
        <v>0</v>
      </c>
      <c r="G101" s="4">
        <f t="shared" si="13"/>
        <v>0</v>
      </c>
      <c r="H101" s="2"/>
      <c r="I101" s="4">
        <f t="shared" si="11"/>
        <v>0</v>
      </c>
      <c r="J101" s="4">
        <f t="shared" si="12"/>
        <v>0</v>
      </c>
      <c r="K101" s="2"/>
      <c r="L101" s="2"/>
    </row>
    <row r="102" spans="1:12" ht="25.5" x14ac:dyDescent="0.25">
      <c r="A102" s="2">
        <v>9</v>
      </c>
      <c r="B102" s="2">
        <v>0</v>
      </c>
      <c r="C102" s="6" t="s">
        <v>57</v>
      </c>
      <c r="D102" s="2">
        <v>70</v>
      </c>
      <c r="E102" s="2">
        <v>72</v>
      </c>
      <c r="F102" s="4">
        <v>0</v>
      </c>
      <c r="G102" s="4">
        <f t="shared" si="13"/>
        <v>0</v>
      </c>
      <c r="H102" s="2"/>
      <c r="I102" s="4">
        <f t="shared" si="11"/>
        <v>0</v>
      </c>
      <c r="J102" s="4">
        <f t="shared" si="12"/>
        <v>0</v>
      </c>
      <c r="K102" s="2"/>
      <c r="L102" s="2"/>
    </row>
    <row r="103" spans="1:12" ht="25.5" x14ac:dyDescent="0.25">
      <c r="A103" s="2">
        <v>10</v>
      </c>
      <c r="B103" s="2">
        <v>1</v>
      </c>
      <c r="C103" s="6" t="s">
        <v>57</v>
      </c>
      <c r="D103" s="2">
        <v>70</v>
      </c>
      <c r="E103" s="2">
        <v>72</v>
      </c>
      <c r="F103" s="4">
        <v>0</v>
      </c>
      <c r="G103" s="4">
        <f t="shared" si="13"/>
        <v>0</v>
      </c>
      <c r="H103" s="2"/>
      <c r="I103" s="4">
        <f t="shared" si="11"/>
        <v>0</v>
      </c>
      <c r="J103" s="4">
        <f t="shared" si="12"/>
        <v>0</v>
      </c>
      <c r="K103" s="2"/>
      <c r="L103" s="2"/>
    </row>
    <row r="104" spans="1:12" x14ac:dyDescent="0.25">
      <c r="A104" s="77" t="s">
        <v>58</v>
      </c>
      <c r="B104" s="77"/>
      <c r="C104" s="77"/>
      <c r="D104" s="77"/>
      <c r="E104" s="77"/>
      <c r="F104" s="77"/>
      <c r="G104" s="77"/>
      <c r="H104" s="77"/>
      <c r="I104" s="77"/>
      <c r="J104" s="77"/>
      <c r="K104" s="77"/>
      <c r="L104" s="77"/>
    </row>
    <row r="105" spans="1:12" x14ac:dyDescent="0.25">
      <c r="A105" s="2">
        <v>11</v>
      </c>
      <c r="B105" s="2">
        <v>1</v>
      </c>
      <c r="C105" s="7" t="s">
        <v>59</v>
      </c>
      <c r="D105" s="2" t="s">
        <v>60</v>
      </c>
      <c r="E105" s="2">
        <v>144</v>
      </c>
      <c r="F105" s="4">
        <v>0</v>
      </c>
      <c r="G105" s="4">
        <f>E105*F105</f>
        <v>0</v>
      </c>
      <c r="H105" s="2"/>
      <c r="I105" s="4">
        <f t="shared" ref="I105:I106" si="14">ROUND(IF(H105="zw",G105*0,G105*H105/100),2)</f>
        <v>0</v>
      </c>
      <c r="J105" s="4">
        <f t="shared" ref="J105:J107" si="15">ROUND(G105+I105,2)</f>
        <v>0</v>
      </c>
      <c r="K105" s="2"/>
      <c r="L105" s="2"/>
    </row>
    <row r="106" spans="1:12" x14ac:dyDescent="0.25">
      <c r="A106" s="2">
        <v>12</v>
      </c>
      <c r="B106" s="2">
        <v>0</v>
      </c>
      <c r="C106" s="3" t="s">
        <v>59</v>
      </c>
      <c r="D106" s="2" t="s">
        <v>60</v>
      </c>
      <c r="E106" s="2">
        <v>144</v>
      </c>
      <c r="F106" s="4">
        <v>0</v>
      </c>
      <c r="G106" s="4">
        <f>E106*F106</f>
        <v>0</v>
      </c>
      <c r="H106" s="2"/>
      <c r="I106" s="4">
        <f t="shared" si="14"/>
        <v>0</v>
      </c>
      <c r="J106" s="4">
        <f t="shared" si="15"/>
        <v>0</v>
      </c>
      <c r="K106" s="2"/>
      <c r="L106" s="2"/>
    </row>
    <row r="107" spans="1:12" x14ac:dyDescent="0.25">
      <c r="A107" s="78" t="s">
        <v>29</v>
      </c>
      <c r="B107" s="79"/>
      <c r="C107" s="79"/>
      <c r="D107" s="79"/>
      <c r="E107" s="79"/>
      <c r="F107" s="80"/>
      <c r="G107" s="15">
        <f>SUM(G94:G103,G105:G106)</f>
        <v>0</v>
      </c>
      <c r="H107" s="17"/>
      <c r="I107" s="15">
        <f>SUM(I94:I103,I105:I106)</f>
        <v>0</v>
      </c>
      <c r="J107" s="15">
        <f t="shared" si="15"/>
        <v>0</v>
      </c>
      <c r="K107" s="19"/>
      <c r="L107" s="27"/>
    </row>
    <row r="121" spans="1:12" x14ac:dyDescent="0.25">
      <c r="A121" s="72" t="s">
        <v>61</v>
      </c>
      <c r="B121" s="72"/>
      <c r="C121" s="72"/>
      <c r="D121" s="72"/>
      <c r="E121" s="72"/>
      <c r="F121" s="72"/>
      <c r="G121" s="72"/>
      <c r="H121" s="72"/>
      <c r="I121" s="72"/>
      <c r="J121" s="72"/>
      <c r="K121" s="72"/>
      <c r="L121" s="72"/>
    </row>
    <row r="122" spans="1:12" x14ac:dyDescent="0.25">
      <c r="A122" s="56" t="s">
        <v>2</v>
      </c>
      <c r="B122" s="58" t="s">
        <v>66</v>
      </c>
      <c r="C122" s="60"/>
      <c r="D122" s="58" t="s">
        <v>67</v>
      </c>
      <c r="E122" s="60"/>
      <c r="F122" s="64" t="s">
        <v>65</v>
      </c>
      <c r="G122" s="64" t="s">
        <v>7</v>
      </c>
      <c r="H122" s="66" t="s">
        <v>8</v>
      </c>
      <c r="I122" s="67"/>
      <c r="J122" s="64" t="s">
        <v>11</v>
      </c>
      <c r="K122" s="64" t="s">
        <v>41</v>
      </c>
      <c r="L122" s="64" t="s">
        <v>14</v>
      </c>
    </row>
    <row r="123" spans="1:12" ht="25.5" x14ac:dyDescent="0.25">
      <c r="A123" s="57"/>
      <c r="B123" s="61"/>
      <c r="C123" s="63"/>
      <c r="D123" s="61"/>
      <c r="E123" s="63"/>
      <c r="F123" s="65"/>
      <c r="G123" s="65"/>
      <c r="H123" s="2" t="s">
        <v>9</v>
      </c>
      <c r="I123" s="5" t="s">
        <v>10</v>
      </c>
      <c r="J123" s="65"/>
      <c r="K123" s="65"/>
      <c r="L123" s="65"/>
    </row>
    <row r="124" spans="1:12" ht="73.5" customHeight="1" x14ac:dyDescent="0.25">
      <c r="A124" s="76" t="s">
        <v>68</v>
      </c>
      <c r="B124" s="76"/>
      <c r="C124" s="76"/>
      <c r="D124" s="76"/>
      <c r="E124" s="76"/>
      <c r="F124" s="76"/>
      <c r="G124" s="76"/>
      <c r="H124" s="76"/>
      <c r="I124" s="76"/>
      <c r="J124" s="76"/>
      <c r="K124" s="76"/>
      <c r="L124" s="76"/>
    </row>
    <row r="125" spans="1:12" x14ac:dyDescent="0.25">
      <c r="A125" s="2">
        <v>1</v>
      </c>
      <c r="B125" s="66" t="s">
        <v>79</v>
      </c>
      <c r="C125" s="67"/>
      <c r="D125" s="66">
        <v>2</v>
      </c>
      <c r="E125" s="67"/>
      <c r="F125" s="4">
        <v>0</v>
      </c>
      <c r="G125" s="4">
        <f>D125*F125</f>
        <v>0</v>
      </c>
      <c r="H125" s="2"/>
      <c r="I125" s="4">
        <f t="shared" ref="I125:I127" si="16">ROUND(IF(H125="zw",G125*0,G125*H125/100),2)</f>
        <v>0</v>
      </c>
      <c r="J125" s="4">
        <f t="shared" ref="J125:J127" si="17">ROUND(G125+I125,2)</f>
        <v>0</v>
      </c>
      <c r="K125" s="2"/>
      <c r="L125" s="2"/>
    </row>
    <row r="126" spans="1:12" x14ac:dyDescent="0.25">
      <c r="A126" s="2">
        <v>2</v>
      </c>
      <c r="B126" s="66" t="s">
        <v>80</v>
      </c>
      <c r="C126" s="67"/>
      <c r="D126" s="66">
        <v>2</v>
      </c>
      <c r="E126" s="67"/>
      <c r="F126" s="4">
        <v>0</v>
      </c>
      <c r="G126" s="4">
        <f t="shared" ref="G126:G141" si="18">D126*F126</f>
        <v>0</v>
      </c>
      <c r="H126" s="2"/>
      <c r="I126" s="4">
        <f t="shared" si="16"/>
        <v>0</v>
      </c>
      <c r="J126" s="4">
        <f t="shared" si="17"/>
        <v>0</v>
      </c>
      <c r="K126" s="2"/>
      <c r="L126" s="2"/>
    </row>
    <row r="127" spans="1:12" x14ac:dyDescent="0.25">
      <c r="A127" s="2">
        <v>3</v>
      </c>
      <c r="B127" s="66" t="s">
        <v>81</v>
      </c>
      <c r="C127" s="67"/>
      <c r="D127" s="66">
        <v>2</v>
      </c>
      <c r="E127" s="67"/>
      <c r="F127" s="4">
        <v>0</v>
      </c>
      <c r="G127" s="4">
        <f t="shared" si="18"/>
        <v>0</v>
      </c>
      <c r="H127" s="2"/>
      <c r="I127" s="4">
        <f t="shared" si="16"/>
        <v>0</v>
      </c>
      <c r="J127" s="4">
        <f t="shared" si="17"/>
        <v>0</v>
      </c>
      <c r="K127" s="2"/>
      <c r="L127" s="2"/>
    </row>
    <row r="128" spans="1:12" x14ac:dyDescent="0.25">
      <c r="A128" s="46" t="s">
        <v>69</v>
      </c>
      <c r="B128" s="46"/>
      <c r="C128" s="46"/>
      <c r="D128" s="46"/>
      <c r="E128" s="46"/>
      <c r="F128" s="46"/>
      <c r="G128" s="46"/>
      <c r="H128" s="46"/>
      <c r="I128" s="46"/>
      <c r="J128" s="46"/>
      <c r="K128" s="46"/>
      <c r="L128" s="46"/>
    </row>
    <row r="129" spans="1:12" x14ac:dyDescent="0.25">
      <c r="A129" s="2">
        <v>4</v>
      </c>
      <c r="B129" s="66" t="s">
        <v>82</v>
      </c>
      <c r="C129" s="67"/>
      <c r="D129" s="66">
        <v>5</v>
      </c>
      <c r="E129" s="67"/>
      <c r="F129" s="4">
        <v>0</v>
      </c>
      <c r="G129" s="4">
        <f t="shared" si="18"/>
        <v>0</v>
      </c>
      <c r="H129" s="2"/>
      <c r="I129" s="4">
        <f t="shared" ref="I129:I132" si="19">ROUND(IF(H129="zw",G129*0,G129*H129/100),2)</f>
        <v>0</v>
      </c>
      <c r="J129" s="4">
        <f t="shared" ref="J129:J132" si="20">ROUND(G129+I129,2)</f>
        <v>0</v>
      </c>
      <c r="K129" s="2"/>
      <c r="L129" s="2"/>
    </row>
    <row r="130" spans="1:12" x14ac:dyDescent="0.25">
      <c r="A130" s="2">
        <v>5</v>
      </c>
      <c r="B130" s="66" t="s">
        <v>83</v>
      </c>
      <c r="C130" s="67"/>
      <c r="D130" s="66">
        <v>10</v>
      </c>
      <c r="E130" s="67"/>
      <c r="F130" s="4">
        <v>0</v>
      </c>
      <c r="G130" s="4">
        <f t="shared" si="18"/>
        <v>0</v>
      </c>
      <c r="H130" s="2"/>
      <c r="I130" s="4">
        <f t="shared" si="19"/>
        <v>0</v>
      </c>
      <c r="J130" s="4">
        <f t="shared" si="20"/>
        <v>0</v>
      </c>
      <c r="K130" s="2"/>
      <c r="L130" s="2"/>
    </row>
    <row r="131" spans="1:12" x14ac:dyDescent="0.25">
      <c r="A131" s="2">
        <v>6</v>
      </c>
      <c r="B131" s="66" t="s">
        <v>78</v>
      </c>
      <c r="C131" s="67"/>
      <c r="D131" s="66">
        <v>5</v>
      </c>
      <c r="E131" s="67"/>
      <c r="F131" s="4">
        <v>0</v>
      </c>
      <c r="G131" s="4">
        <f t="shared" si="18"/>
        <v>0</v>
      </c>
      <c r="H131" s="2"/>
      <c r="I131" s="4">
        <f t="shared" si="19"/>
        <v>0</v>
      </c>
      <c r="J131" s="4">
        <f t="shared" si="20"/>
        <v>0</v>
      </c>
      <c r="K131" s="2"/>
      <c r="L131" s="2"/>
    </row>
    <row r="132" spans="1:12" x14ac:dyDescent="0.25">
      <c r="A132" s="2">
        <v>7</v>
      </c>
      <c r="B132" s="66" t="s">
        <v>84</v>
      </c>
      <c r="C132" s="67"/>
      <c r="D132" s="66">
        <v>1</v>
      </c>
      <c r="E132" s="67"/>
      <c r="F132" s="4">
        <v>0</v>
      </c>
      <c r="G132" s="4">
        <f t="shared" si="18"/>
        <v>0</v>
      </c>
      <c r="H132" s="2"/>
      <c r="I132" s="4">
        <f t="shared" si="19"/>
        <v>0</v>
      </c>
      <c r="J132" s="4">
        <f t="shared" si="20"/>
        <v>0</v>
      </c>
      <c r="K132" s="2"/>
      <c r="L132" s="2"/>
    </row>
    <row r="133" spans="1:12" ht="43.5" customHeight="1" x14ac:dyDescent="0.25">
      <c r="A133" s="46" t="s">
        <v>70</v>
      </c>
      <c r="B133" s="46"/>
      <c r="C133" s="46"/>
      <c r="D133" s="46"/>
      <c r="E133" s="46"/>
      <c r="F133" s="46"/>
      <c r="G133" s="46"/>
      <c r="H133" s="46"/>
      <c r="I133" s="46"/>
      <c r="J133" s="46"/>
      <c r="K133" s="46"/>
      <c r="L133" s="46"/>
    </row>
    <row r="134" spans="1:12" x14ac:dyDescent="0.25">
      <c r="A134" s="2">
        <v>8</v>
      </c>
      <c r="B134" s="66" t="s">
        <v>85</v>
      </c>
      <c r="C134" s="67"/>
      <c r="D134" s="66">
        <v>5</v>
      </c>
      <c r="E134" s="67"/>
      <c r="F134" s="4">
        <v>0</v>
      </c>
      <c r="G134" s="4">
        <f t="shared" si="18"/>
        <v>0</v>
      </c>
      <c r="H134" s="2"/>
      <c r="I134" s="4">
        <f t="shared" ref="I134:I135" si="21">ROUND(IF(H134="zw",G134*0,G134*H134/100),2)</f>
        <v>0</v>
      </c>
      <c r="J134" s="4">
        <f t="shared" ref="J134:J135" si="22">ROUND(G134+I134,2)</f>
        <v>0</v>
      </c>
      <c r="K134" s="2"/>
      <c r="L134" s="2"/>
    </row>
    <row r="135" spans="1:12" x14ac:dyDescent="0.25">
      <c r="A135" s="2">
        <v>9</v>
      </c>
      <c r="B135" s="66" t="s">
        <v>86</v>
      </c>
      <c r="C135" s="67"/>
      <c r="D135" s="66">
        <v>5</v>
      </c>
      <c r="E135" s="67"/>
      <c r="F135" s="4">
        <v>0</v>
      </c>
      <c r="G135" s="4">
        <f t="shared" si="18"/>
        <v>0</v>
      </c>
      <c r="H135" s="2"/>
      <c r="I135" s="4">
        <f t="shared" si="21"/>
        <v>0</v>
      </c>
      <c r="J135" s="4">
        <f t="shared" si="22"/>
        <v>0</v>
      </c>
      <c r="K135" s="2"/>
      <c r="L135" s="2"/>
    </row>
    <row r="136" spans="1:12" ht="30" customHeight="1" x14ac:dyDescent="0.25">
      <c r="A136" s="46" t="s">
        <v>71</v>
      </c>
      <c r="B136" s="46"/>
      <c r="C136" s="46"/>
      <c r="D136" s="46"/>
      <c r="E136" s="46"/>
      <c r="F136" s="46"/>
      <c r="G136" s="46"/>
      <c r="H136" s="46"/>
      <c r="I136" s="46"/>
      <c r="J136" s="46"/>
      <c r="K136" s="46"/>
      <c r="L136" s="46"/>
    </row>
    <row r="137" spans="1:12" x14ac:dyDescent="0.25">
      <c r="A137" s="2">
        <v>10</v>
      </c>
      <c r="B137" s="66" t="s">
        <v>87</v>
      </c>
      <c r="C137" s="67"/>
      <c r="D137" s="66">
        <v>36</v>
      </c>
      <c r="E137" s="67"/>
      <c r="F137" s="4">
        <v>0</v>
      </c>
      <c r="G137" s="4">
        <f t="shared" si="18"/>
        <v>0</v>
      </c>
      <c r="H137" s="2"/>
      <c r="I137" s="4">
        <f t="shared" ref="I137" si="23">ROUND(IF(H137="zw",G137*0,G137*H137/100),2)</f>
        <v>0</v>
      </c>
      <c r="J137" s="4">
        <f t="shared" ref="J137" si="24">ROUND(G137+I137,2)</f>
        <v>0</v>
      </c>
      <c r="K137" s="2"/>
      <c r="L137" s="2"/>
    </row>
    <row r="138" spans="1:12" ht="74.25" customHeight="1" x14ac:dyDescent="0.25">
      <c r="A138" s="46" t="s">
        <v>72</v>
      </c>
      <c r="B138" s="46"/>
      <c r="C138" s="46"/>
      <c r="D138" s="46"/>
      <c r="E138" s="46"/>
      <c r="F138" s="46"/>
      <c r="G138" s="46"/>
      <c r="H138" s="46"/>
      <c r="I138" s="46"/>
      <c r="J138" s="46"/>
      <c r="K138" s="46"/>
      <c r="L138" s="46"/>
    </row>
    <row r="139" spans="1:12" x14ac:dyDescent="0.25">
      <c r="A139" s="2">
        <v>11</v>
      </c>
      <c r="B139" s="66" t="s">
        <v>73</v>
      </c>
      <c r="C139" s="67"/>
      <c r="D139" s="66">
        <v>90</v>
      </c>
      <c r="E139" s="67"/>
      <c r="F139" s="4">
        <v>0</v>
      </c>
      <c r="G139" s="4">
        <f t="shared" si="18"/>
        <v>0</v>
      </c>
      <c r="H139" s="2"/>
      <c r="I139" s="4">
        <f t="shared" ref="I139" si="25">ROUND(IF(H139="zw",G139*0,G139*H139/100),2)</f>
        <v>0</v>
      </c>
      <c r="J139" s="4">
        <f t="shared" ref="J139" si="26">ROUND(G139+I139,2)</f>
        <v>0</v>
      </c>
      <c r="K139" s="2"/>
      <c r="L139" s="2"/>
    </row>
    <row r="140" spans="1:12" ht="27" customHeight="1" x14ac:dyDescent="0.25">
      <c r="A140" s="46" t="s">
        <v>74</v>
      </c>
      <c r="B140" s="46"/>
      <c r="C140" s="46"/>
      <c r="D140" s="46"/>
      <c r="E140" s="46"/>
      <c r="F140" s="46"/>
      <c r="G140" s="46"/>
      <c r="H140" s="46"/>
      <c r="I140" s="46"/>
      <c r="J140" s="46"/>
      <c r="K140" s="46"/>
      <c r="L140" s="46"/>
    </row>
    <row r="141" spans="1:12" x14ac:dyDescent="0.25">
      <c r="A141" s="2">
        <v>12</v>
      </c>
      <c r="B141" s="66" t="s">
        <v>87</v>
      </c>
      <c r="C141" s="67"/>
      <c r="D141" s="66">
        <v>24</v>
      </c>
      <c r="E141" s="67"/>
      <c r="F141" s="4">
        <v>0</v>
      </c>
      <c r="G141" s="4">
        <f t="shared" si="18"/>
        <v>0</v>
      </c>
      <c r="H141" s="2"/>
      <c r="I141" s="4">
        <f t="shared" ref="I141" si="27">ROUND(IF(H141="zw",G141*0,G141*H141/100),2)</f>
        <v>0</v>
      </c>
      <c r="J141" s="4">
        <f t="shared" ref="J141:J142" si="28">ROUND(G141+I141,2)</f>
        <v>0</v>
      </c>
      <c r="K141" s="2"/>
      <c r="L141" s="2"/>
    </row>
    <row r="142" spans="1:12" x14ac:dyDescent="0.25">
      <c r="A142" s="47" t="s">
        <v>29</v>
      </c>
      <c r="B142" s="48"/>
      <c r="C142" s="48"/>
      <c r="D142" s="48"/>
      <c r="E142" s="48"/>
      <c r="F142" s="49"/>
      <c r="G142" s="15">
        <f>SUM(G125:G127,G129:G132,G134:G135,G137,G139,G141)</f>
        <v>0</v>
      </c>
      <c r="H142" s="13"/>
      <c r="I142" s="15">
        <f>SUM(I125:I127,I129:I132,I134:I135,I137,I139,I141)</f>
        <v>0</v>
      </c>
      <c r="J142" s="15">
        <f t="shared" si="28"/>
        <v>0</v>
      </c>
      <c r="K142" s="14"/>
      <c r="L142" s="25"/>
    </row>
    <row r="143" spans="1:12" ht="132" customHeight="1" x14ac:dyDescent="0.25">
      <c r="A143" s="75" t="s">
        <v>192</v>
      </c>
      <c r="B143" s="75"/>
      <c r="C143" s="75"/>
      <c r="D143" s="75"/>
      <c r="E143" s="75"/>
      <c r="F143" s="75"/>
      <c r="G143" s="75"/>
      <c r="H143" s="75"/>
      <c r="I143" s="75"/>
      <c r="J143" s="75"/>
      <c r="K143" s="75"/>
      <c r="L143" s="75"/>
    </row>
    <row r="144" spans="1:12" x14ac:dyDescent="0.25">
      <c r="A144" s="56" t="s">
        <v>2</v>
      </c>
      <c r="B144" s="58" t="s">
        <v>75</v>
      </c>
      <c r="C144" s="60"/>
      <c r="D144" s="58" t="s">
        <v>67</v>
      </c>
      <c r="E144" s="60"/>
      <c r="F144" s="64" t="s">
        <v>65</v>
      </c>
      <c r="G144" s="64" t="s">
        <v>7</v>
      </c>
      <c r="H144" s="66" t="s">
        <v>8</v>
      </c>
      <c r="I144" s="67"/>
      <c r="J144" s="64" t="s">
        <v>11</v>
      </c>
      <c r="K144" s="64" t="s">
        <v>41</v>
      </c>
      <c r="L144" s="64" t="s">
        <v>14</v>
      </c>
    </row>
    <row r="145" spans="1:12" ht="25.5" x14ac:dyDescent="0.25">
      <c r="A145" s="57"/>
      <c r="B145" s="61"/>
      <c r="C145" s="63"/>
      <c r="D145" s="61"/>
      <c r="E145" s="63"/>
      <c r="F145" s="65"/>
      <c r="G145" s="65"/>
      <c r="H145" s="2" t="s">
        <v>9</v>
      </c>
      <c r="I145" s="5" t="s">
        <v>10</v>
      </c>
      <c r="J145" s="65"/>
      <c r="K145" s="65"/>
      <c r="L145" s="65"/>
    </row>
    <row r="146" spans="1:12" x14ac:dyDescent="0.25">
      <c r="A146" s="2">
        <v>1</v>
      </c>
      <c r="B146" s="73" t="s">
        <v>88</v>
      </c>
      <c r="C146" s="74"/>
      <c r="D146" s="66">
        <v>100</v>
      </c>
      <c r="E146" s="67"/>
      <c r="F146" s="4">
        <v>0</v>
      </c>
      <c r="G146" s="4">
        <f>D146*F146</f>
        <v>0</v>
      </c>
      <c r="H146" s="2"/>
      <c r="I146" s="4">
        <f t="shared" ref="I146:I148" si="29">ROUND(IF(H146="zw",G146*0,G146*H146/100),2)</f>
        <v>0</v>
      </c>
      <c r="J146" s="4">
        <f t="shared" ref="J146:J149" si="30">ROUND(G146+I146,2)</f>
        <v>0</v>
      </c>
      <c r="K146" s="2"/>
      <c r="L146" s="2"/>
    </row>
    <row r="147" spans="1:12" x14ac:dyDescent="0.25">
      <c r="A147" s="2">
        <v>2</v>
      </c>
      <c r="B147" s="73" t="s">
        <v>89</v>
      </c>
      <c r="C147" s="74"/>
      <c r="D147" s="66">
        <v>20</v>
      </c>
      <c r="E147" s="67"/>
      <c r="F147" s="4">
        <v>0</v>
      </c>
      <c r="G147" s="4">
        <f t="shared" ref="G147:G148" si="31">D147*F147</f>
        <v>0</v>
      </c>
      <c r="H147" s="2"/>
      <c r="I147" s="4">
        <f t="shared" si="29"/>
        <v>0</v>
      </c>
      <c r="J147" s="4">
        <f t="shared" si="30"/>
        <v>0</v>
      </c>
      <c r="K147" s="2"/>
      <c r="L147" s="2"/>
    </row>
    <row r="148" spans="1:12" ht="53.25" customHeight="1" x14ac:dyDescent="0.25">
      <c r="A148" s="2">
        <v>3</v>
      </c>
      <c r="B148" s="52" t="s">
        <v>193</v>
      </c>
      <c r="C148" s="54"/>
      <c r="D148" s="66">
        <v>30</v>
      </c>
      <c r="E148" s="67"/>
      <c r="F148" s="4">
        <v>0</v>
      </c>
      <c r="G148" s="4">
        <f t="shared" si="31"/>
        <v>0</v>
      </c>
      <c r="H148" s="2"/>
      <c r="I148" s="4">
        <f t="shared" si="29"/>
        <v>0</v>
      </c>
      <c r="J148" s="4">
        <f t="shared" si="30"/>
        <v>0</v>
      </c>
      <c r="K148" s="2"/>
      <c r="L148" s="2"/>
    </row>
    <row r="149" spans="1:12" x14ac:dyDescent="0.25">
      <c r="A149" s="47" t="s">
        <v>29</v>
      </c>
      <c r="B149" s="48"/>
      <c r="C149" s="48"/>
      <c r="D149" s="48"/>
      <c r="E149" s="48"/>
      <c r="F149" s="49"/>
      <c r="G149" s="15">
        <f>SUM(G146:G148)</f>
        <v>0</v>
      </c>
      <c r="H149" s="17"/>
      <c r="I149" s="15">
        <f>SUM(I146:I148)</f>
        <v>0</v>
      </c>
      <c r="J149" s="15">
        <f t="shared" si="30"/>
        <v>0</v>
      </c>
      <c r="K149" s="19"/>
      <c r="L149" s="27"/>
    </row>
    <row r="151" spans="1:12" ht="43.5" customHeight="1" x14ac:dyDescent="0.25">
      <c r="A151" s="72" t="s">
        <v>76</v>
      </c>
      <c r="B151" s="72"/>
      <c r="C151" s="72"/>
      <c r="D151" s="72"/>
      <c r="E151" s="72"/>
      <c r="F151" s="72"/>
      <c r="G151" s="72"/>
      <c r="H151" s="72"/>
      <c r="I151" s="72"/>
      <c r="J151" s="72"/>
      <c r="K151" s="72"/>
      <c r="L151" s="72"/>
    </row>
    <row r="152" spans="1:12" x14ac:dyDescent="0.25">
      <c r="A152" s="56" t="s">
        <v>2</v>
      </c>
      <c r="B152" s="58" t="s">
        <v>66</v>
      </c>
      <c r="C152" s="60"/>
      <c r="D152" s="58" t="s">
        <v>67</v>
      </c>
      <c r="E152" s="60"/>
      <c r="F152" s="64" t="s">
        <v>65</v>
      </c>
      <c r="G152" s="64" t="s">
        <v>7</v>
      </c>
      <c r="H152" s="66" t="s">
        <v>8</v>
      </c>
      <c r="I152" s="67"/>
      <c r="J152" s="64" t="s">
        <v>11</v>
      </c>
      <c r="K152" s="64" t="s">
        <v>41</v>
      </c>
      <c r="L152" s="64" t="s">
        <v>14</v>
      </c>
    </row>
    <row r="153" spans="1:12" ht="25.5" x14ac:dyDescent="0.25">
      <c r="A153" s="57"/>
      <c r="B153" s="61"/>
      <c r="C153" s="63"/>
      <c r="D153" s="61"/>
      <c r="E153" s="63"/>
      <c r="F153" s="65"/>
      <c r="G153" s="65"/>
      <c r="H153" s="2" t="s">
        <v>9</v>
      </c>
      <c r="I153" s="5" t="s">
        <v>10</v>
      </c>
      <c r="J153" s="65"/>
      <c r="K153" s="65"/>
      <c r="L153" s="65"/>
    </row>
    <row r="154" spans="1:12" x14ac:dyDescent="0.25">
      <c r="A154" s="2">
        <v>1</v>
      </c>
      <c r="B154" s="66" t="s">
        <v>184</v>
      </c>
      <c r="C154" s="67"/>
      <c r="D154" s="66">
        <v>90</v>
      </c>
      <c r="E154" s="67"/>
      <c r="F154" s="4">
        <v>0</v>
      </c>
      <c r="G154" s="4">
        <f>D154*F154</f>
        <v>0</v>
      </c>
      <c r="H154" s="2"/>
      <c r="I154" s="4">
        <f t="shared" ref="I154:I156" si="32">ROUND(IF(H154="zw",G154*0,G154*H154/100),2)</f>
        <v>0</v>
      </c>
      <c r="J154" s="4">
        <f t="shared" ref="J154:J157" si="33">ROUND(G154+I154,2)</f>
        <v>0</v>
      </c>
      <c r="K154" s="2"/>
      <c r="L154" s="2"/>
    </row>
    <row r="155" spans="1:12" x14ac:dyDescent="0.25">
      <c r="A155" s="2">
        <v>2</v>
      </c>
      <c r="B155" s="66" t="s">
        <v>77</v>
      </c>
      <c r="C155" s="67"/>
      <c r="D155" s="66">
        <v>36</v>
      </c>
      <c r="E155" s="67"/>
      <c r="F155" s="4">
        <v>0</v>
      </c>
      <c r="G155" s="4">
        <f t="shared" ref="G155:G156" si="34">D155*F155</f>
        <v>0</v>
      </c>
      <c r="H155" s="2"/>
      <c r="I155" s="4">
        <f t="shared" si="32"/>
        <v>0</v>
      </c>
      <c r="J155" s="4">
        <f t="shared" si="33"/>
        <v>0</v>
      </c>
      <c r="K155" s="2"/>
      <c r="L155" s="2"/>
    </row>
    <row r="156" spans="1:12" x14ac:dyDescent="0.25">
      <c r="A156" s="2">
        <v>3</v>
      </c>
      <c r="B156" s="66" t="s">
        <v>78</v>
      </c>
      <c r="C156" s="67"/>
      <c r="D156" s="66">
        <v>96</v>
      </c>
      <c r="E156" s="67"/>
      <c r="F156" s="4">
        <v>0</v>
      </c>
      <c r="G156" s="4">
        <f t="shared" si="34"/>
        <v>0</v>
      </c>
      <c r="H156" s="2"/>
      <c r="I156" s="4">
        <f t="shared" si="32"/>
        <v>0</v>
      </c>
      <c r="J156" s="4">
        <f t="shared" si="33"/>
        <v>0</v>
      </c>
      <c r="K156" s="2"/>
      <c r="L156" s="2"/>
    </row>
    <row r="157" spans="1:12" x14ac:dyDescent="0.25">
      <c r="A157" s="47" t="s">
        <v>29</v>
      </c>
      <c r="B157" s="48"/>
      <c r="C157" s="48"/>
      <c r="D157" s="48"/>
      <c r="E157" s="48"/>
      <c r="F157" s="49"/>
      <c r="G157" s="15">
        <f>SUM(G154:G156)</f>
        <v>0</v>
      </c>
      <c r="H157" s="17"/>
      <c r="I157" s="15">
        <f>SUM(I154:I156)</f>
        <v>0</v>
      </c>
      <c r="J157" s="15">
        <f t="shared" si="33"/>
        <v>0</v>
      </c>
      <c r="K157" s="19"/>
      <c r="L157" s="27"/>
    </row>
    <row r="159" spans="1:12" x14ac:dyDescent="0.25">
      <c r="A159" s="71" t="s">
        <v>90</v>
      </c>
      <c r="B159" s="71"/>
      <c r="C159" s="71"/>
      <c r="D159" s="71"/>
      <c r="E159" s="71"/>
      <c r="F159" s="71"/>
      <c r="G159" s="71"/>
      <c r="H159" s="71"/>
      <c r="I159" s="71"/>
      <c r="J159" s="71"/>
      <c r="K159" s="71"/>
      <c r="L159" s="71"/>
    </row>
    <row r="160" spans="1:12" x14ac:dyDescent="0.25">
      <c r="A160" s="56" t="s">
        <v>2</v>
      </c>
      <c r="B160" s="58" t="s">
        <v>93</v>
      </c>
      <c r="C160" s="59"/>
      <c r="D160" s="60"/>
      <c r="E160" s="64" t="s">
        <v>91</v>
      </c>
      <c r="F160" s="64" t="s">
        <v>92</v>
      </c>
      <c r="G160" s="64" t="s">
        <v>7</v>
      </c>
      <c r="H160" s="66" t="s">
        <v>8</v>
      </c>
      <c r="I160" s="67"/>
      <c r="J160" s="64" t="s">
        <v>11</v>
      </c>
      <c r="K160" s="64" t="s">
        <v>41</v>
      </c>
      <c r="L160" s="64" t="s">
        <v>14</v>
      </c>
    </row>
    <row r="161" spans="1:12" ht="25.5" x14ac:dyDescent="0.25">
      <c r="A161" s="57"/>
      <c r="B161" s="61"/>
      <c r="C161" s="62"/>
      <c r="D161" s="63"/>
      <c r="E161" s="65"/>
      <c r="F161" s="65"/>
      <c r="G161" s="65"/>
      <c r="H161" s="2" t="s">
        <v>9</v>
      </c>
      <c r="I161" s="5" t="s">
        <v>10</v>
      </c>
      <c r="J161" s="65"/>
      <c r="K161" s="65"/>
      <c r="L161" s="65"/>
    </row>
    <row r="162" spans="1:12" ht="79.5" customHeight="1" x14ac:dyDescent="0.25">
      <c r="A162" s="2">
        <v>1</v>
      </c>
      <c r="B162" s="52" t="s">
        <v>94</v>
      </c>
      <c r="C162" s="53"/>
      <c r="D162" s="54"/>
      <c r="E162" s="2">
        <v>30</v>
      </c>
      <c r="F162" s="4">
        <v>0</v>
      </c>
      <c r="G162" s="4">
        <f>E162*F162</f>
        <v>0</v>
      </c>
      <c r="H162" s="2"/>
      <c r="I162" s="4">
        <f t="shared" ref="I162:I170" si="35">ROUND(IF(H162="zw",G162*0,G162*H162/100),2)</f>
        <v>0</v>
      </c>
      <c r="J162" s="4">
        <f t="shared" ref="J162:J170" si="36">ROUND(G162+I162,2)</f>
        <v>0</v>
      </c>
      <c r="K162" s="2"/>
      <c r="L162" s="2"/>
    </row>
    <row r="163" spans="1:12" ht="75.75" customHeight="1" x14ac:dyDescent="0.25">
      <c r="A163" s="2">
        <v>2</v>
      </c>
      <c r="B163" s="52" t="s">
        <v>95</v>
      </c>
      <c r="C163" s="53"/>
      <c r="D163" s="54"/>
      <c r="E163" s="2">
        <v>6</v>
      </c>
      <c r="F163" s="4">
        <v>0</v>
      </c>
      <c r="G163" s="4">
        <f t="shared" ref="G163:G169" si="37">E163*F163</f>
        <v>0</v>
      </c>
      <c r="H163" s="2"/>
      <c r="I163" s="4">
        <f t="shared" si="35"/>
        <v>0</v>
      </c>
      <c r="J163" s="4">
        <f t="shared" si="36"/>
        <v>0</v>
      </c>
      <c r="K163" s="2"/>
      <c r="L163" s="2"/>
    </row>
    <row r="164" spans="1:12" ht="120.75" customHeight="1" x14ac:dyDescent="0.25">
      <c r="A164" s="2">
        <v>3</v>
      </c>
      <c r="B164" s="52" t="s">
        <v>185</v>
      </c>
      <c r="C164" s="53"/>
      <c r="D164" s="54"/>
      <c r="E164" s="2">
        <v>15</v>
      </c>
      <c r="F164" s="4">
        <v>0</v>
      </c>
      <c r="G164" s="4">
        <f t="shared" si="37"/>
        <v>0</v>
      </c>
      <c r="H164" s="2"/>
      <c r="I164" s="4">
        <f t="shared" si="35"/>
        <v>0</v>
      </c>
      <c r="J164" s="4">
        <f t="shared" si="36"/>
        <v>0</v>
      </c>
      <c r="K164" s="2"/>
      <c r="L164" s="2"/>
    </row>
    <row r="165" spans="1:12" ht="120.75" customHeight="1" x14ac:dyDescent="0.25">
      <c r="A165" s="2">
        <v>4</v>
      </c>
      <c r="B165" s="52" t="s">
        <v>186</v>
      </c>
      <c r="C165" s="53"/>
      <c r="D165" s="54"/>
      <c r="E165" s="2">
        <v>15</v>
      </c>
      <c r="F165" s="4">
        <v>0</v>
      </c>
      <c r="G165" s="4">
        <f t="shared" si="37"/>
        <v>0</v>
      </c>
      <c r="H165" s="2"/>
      <c r="I165" s="4">
        <f t="shared" si="35"/>
        <v>0</v>
      </c>
      <c r="J165" s="4">
        <f t="shared" si="36"/>
        <v>0</v>
      </c>
      <c r="K165" s="2"/>
      <c r="L165" s="2"/>
    </row>
    <row r="166" spans="1:12" ht="57" customHeight="1" x14ac:dyDescent="0.25">
      <c r="A166" s="2">
        <v>5</v>
      </c>
      <c r="B166" s="52" t="s">
        <v>96</v>
      </c>
      <c r="C166" s="53"/>
      <c r="D166" s="54"/>
      <c r="E166" s="2">
        <v>8</v>
      </c>
      <c r="F166" s="4">
        <v>0</v>
      </c>
      <c r="G166" s="4">
        <f t="shared" si="37"/>
        <v>0</v>
      </c>
      <c r="H166" s="2"/>
      <c r="I166" s="4">
        <f t="shared" si="35"/>
        <v>0</v>
      </c>
      <c r="J166" s="4">
        <f t="shared" si="36"/>
        <v>0</v>
      </c>
      <c r="K166" s="2"/>
      <c r="L166" s="2"/>
    </row>
    <row r="167" spans="1:12" ht="67.5" customHeight="1" x14ac:dyDescent="0.25">
      <c r="A167" s="2">
        <v>6</v>
      </c>
      <c r="B167" s="52" t="s">
        <v>97</v>
      </c>
      <c r="C167" s="53"/>
      <c r="D167" s="54"/>
      <c r="E167" s="2">
        <v>8</v>
      </c>
      <c r="F167" s="4">
        <v>0</v>
      </c>
      <c r="G167" s="4">
        <f t="shared" si="37"/>
        <v>0</v>
      </c>
      <c r="H167" s="2"/>
      <c r="I167" s="4">
        <f t="shared" si="35"/>
        <v>0</v>
      </c>
      <c r="J167" s="4">
        <f t="shared" si="36"/>
        <v>0</v>
      </c>
      <c r="K167" s="2"/>
      <c r="L167" s="2"/>
    </row>
    <row r="168" spans="1:12" ht="66" customHeight="1" x14ac:dyDescent="0.25">
      <c r="A168" s="2">
        <v>7</v>
      </c>
      <c r="B168" s="52" t="s">
        <v>187</v>
      </c>
      <c r="C168" s="53"/>
      <c r="D168" s="54"/>
      <c r="E168" s="2">
        <v>6</v>
      </c>
      <c r="F168" s="4">
        <v>0</v>
      </c>
      <c r="G168" s="4">
        <f t="shared" si="37"/>
        <v>0</v>
      </c>
      <c r="H168" s="2"/>
      <c r="I168" s="4">
        <f t="shared" si="35"/>
        <v>0</v>
      </c>
      <c r="J168" s="4">
        <f t="shared" si="36"/>
        <v>0</v>
      </c>
      <c r="K168" s="2"/>
      <c r="L168" s="2"/>
    </row>
    <row r="169" spans="1:12" ht="28.5" customHeight="1" x14ac:dyDescent="0.25">
      <c r="A169" s="2">
        <v>8</v>
      </c>
      <c r="B169" s="52" t="s">
        <v>98</v>
      </c>
      <c r="C169" s="53"/>
      <c r="D169" s="54"/>
      <c r="E169" s="45">
        <v>10</v>
      </c>
      <c r="F169" s="4">
        <v>0</v>
      </c>
      <c r="G169" s="4">
        <f t="shared" si="37"/>
        <v>0</v>
      </c>
      <c r="H169" s="2"/>
      <c r="I169" s="4">
        <f t="shared" si="35"/>
        <v>0</v>
      </c>
      <c r="J169" s="4">
        <f t="shared" si="36"/>
        <v>0</v>
      </c>
      <c r="K169" s="2"/>
      <c r="L169" s="2"/>
    </row>
    <row r="170" spans="1:12" x14ac:dyDescent="0.25">
      <c r="A170" s="47" t="s">
        <v>99</v>
      </c>
      <c r="B170" s="48"/>
      <c r="C170" s="48"/>
      <c r="D170" s="48"/>
      <c r="E170" s="48"/>
      <c r="F170" s="49"/>
      <c r="G170" s="4">
        <f>SUM(G162:G169)</f>
        <v>0</v>
      </c>
      <c r="H170" s="13"/>
      <c r="I170" s="4">
        <f t="shared" si="35"/>
        <v>0</v>
      </c>
      <c r="J170" s="4">
        <f t="shared" si="36"/>
        <v>0</v>
      </c>
      <c r="K170" s="14"/>
      <c r="L170" s="25"/>
    </row>
    <row r="175" spans="1:12" x14ac:dyDescent="0.25">
      <c r="C175" s="20"/>
    </row>
    <row r="176" spans="1:12" x14ac:dyDescent="0.25">
      <c r="A176" s="55" t="s">
        <v>100</v>
      </c>
      <c r="B176" s="55"/>
      <c r="C176" s="55"/>
      <c r="D176" s="55"/>
      <c r="E176" s="55"/>
      <c r="F176" s="55"/>
      <c r="G176" s="55"/>
      <c r="H176" s="55"/>
      <c r="I176" s="55"/>
      <c r="J176" s="55"/>
      <c r="K176" s="55"/>
      <c r="L176" s="55"/>
    </row>
    <row r="177" spans="1:12" x14ac:dyDescent="0.25">
      <c r="A177" s="56" t="s">
        <v>2</v>
      </c>
      <c r="B177" s="56" t="s">
        <v>3</v>
      </c>
      <c r="C177" s="64" t="s">
        <v>4</v>
      </c>
      <c r="D177" s="56" t="s">
        <v>5</v>
      </c>
      <c r="E177" s="64" t="s">
        <v>101</v>
      </c>
      <c r="F177" s="64" t="s">
        <v>6</v>
      </c>
      <c r="G177" s="64" t="s">
        <v>7</v>
      </c>
      <c r="H177" s="66" t="s">
        <v>8</v>
      </c>
      <c r="I177" s="67"/>
      <c r="J177" s="64" t="s">
        <v>11</v>
      </c>
      <c r="K177" s="64" t="s">
        <v>41</v>
      </c>
      <c r="L177" s="64" t="s">
        <v>14</v>
      </c>
    </row>
    <row r="178" spans="1:12" ht="25.5" x14ac:dyDescent="0.25">
      <c r="A178" s="57"/>
      <c r="B178" s="57"/>
      <c r="C178" s="65"/>
      <c r="D178" s="57"/>
      <c r="E178" s="65"/>
      <c r="F178" s="65"/>
      <c r="G178" s="65"/>
      <c r="H178" s="2" t="s">
        <v>9</v>
      </c>
      <c r="I178" s="5" t="s">
        <v>10</v>
      </c>
      <c r="J178" s="65"/>
      <c r="K178" s="65"/>
      <c r="L178" s="65"/>
    </row>
    <row r="179" spans="1:12" ht="38.25" x14ac:dyDescent="0.25">
      <c r="A179" s="2">
        <v>1</v>
      </c>
      <c r="B179" s="2" t="s">
        <v>19</v>
      </c>
      <c r="C179" s="6" t="s">
        <v>102</v>
      </c>
      <c r="D179" s="2">
        <v>18</v>
      </c>
      <c r="E179" s="2">
        <v>10</v>
      </c>
      <c r="F179" s="4">
        <v>0</v>
      </c>
      <c r="G179" s="4">
        <f>E179*F179</f>
        <v>0</v>
      </c>
      <c r="H179" s="2"/>
      <c r="I179" s="4">
        <f t="shared" ref="I179:I181" si="38">ROUND(IF(H179="zw",G179*0,G179*H179/100),2)</f>
        <v>0</v>
      </c>
      <c r="J179" s="4">
        <f t="shared" ref="J179:J182" si="39">ROUND(G179+I179,2)</f>
        <v>0</v>
      </c>
      <c r="K179" s="2"/>
      <c r="L179" s="2"/>
    </row>
    <row r="180" spans="1:12" ht="105.75" customHeight="1" x14ac:dyDescent="0.25">
      <c r="A180" s="2">
        <v>2</v>
      </c>
      <c r="B180" s="2"/>
      <c r="C180" s="6" t="s">
        <v>103</v>
      </c>
      <c r="D180" s="18"/>
      <c r="E180" s="2">
        <v>2</v>
      </c>
      <c r="F180" s="4">
        <v>0</v>
      </c>
      <c r="G180" s="4">
        <f t="shared" ref="G180:G181" si="40">E180*F180</f>
        <v>0</v>
      </c>
      <c r="H180" s="2"/>
      <c r="I180" s="4">
        <f t="shared" si="38"/>
        <v>0</v>
      </c>
      <c r="J180" s="4">
        <f t="shared" si="39"/>
        <v>0</v>
      </c>
      <c r="K180" s="2"/>
      <c r="L180" s="2"/>
    </row>
    <row r="181" spans="1:12" ht="76.5" x14ac:dyDescent="0.25">
      <c r="A181" s="2">
        <v>3</v>
      </c>
      <c r="B181" s="2"/>
      <c r="C181" s="6" t="s">
        <v>104</v>
      </c>
      <c r="D181" s="18"/>
      <c r="E181" s="2">
        <v>2</v>
      </c>
      <c r="F181" s="4">
        <v>0</v>
      </c>
      <c r="G181" s="4">
        <f t="shared" si="40"/>
        <v>0</v>
      </c>
      <c r="H181" s="2"/>
      <c r="I181" s="4">
        <f t="shared" si="38"/>
        <v>0</v>
      </c>
      <c r="J181" s="4">
        <f t="shared" si="39"/>
        <v>0</v>
      </c>
      <c r="K181" s="2"/>
      <c r="L181" s="2"/>
    </row>
    <row r="182" spans="1:12" x14ac:dyDescent="0.25">
      <c r="A182" s="47" t="s">
        <v>29</v>
      </c>
      <c r="B182" s="48"/>
      <c r="C182" s="48"/>
      <c r="D182" s="48"/>
      <c r="E182" s="48"/>
      <c r="F182" s="49"/>
      <c r="G182" s="15">
        <f>SUM(G179:G181)</f>
        <v>0</v>
      </c>
      <c r="H182" s="17"/>
      <c r="I182" s="15">
        <f>SUM(I179:I181)</f>
        <v>0</v>
      </c>
      <c r="J182" s="15">
        <f t="shared" si="39"/>
        <v>0</v>
      </c>
      <c r="K182" s="29"/>
      <c r="L182" s="30"/>
    </row>
    <row r="184" spans="1:12" x14ac:dyDescent="0.25">
      <c r="A184" s="71" t="s">
        <v>105</v>
      </c>
      <c r="B184" s="71"/>
      <c r="C184" s="71"/>
      <c r="D184" s="71"/>
      <c r="E184" s="71"/>
      <c r="F184" s="71"/>
      <c r="G184" s="71"/>
      <c r="H184" s="71"/>
      <c r="I184" s="71"/>
      <c r="J184" s="71"/>
      <c r="K184" s="71"/>
      <c r="L184" s="71"/>
    </row>
    <row r="185" spans="1:12" x14ac:dyDescent="0.25">
      <c r="A185" s="56" t="s">
        <v>2</v>
      </c>
      <c r="B185" s="58" t="s">
        <v>93</v>
      </c>
      <c r="C185" s="59"/>
      <c r="D185" s="60"/>
      <c r="E185" s="64" t="s">
        <v>91</v>
      </c>
      <c r="F185" s="64" t="s">
        <v>92</v>
      </c>
      <c r="G185" s="64" t="s">
        <v>7</v>
      </c>
      <c r="H185" s="66" t="s">
        <v>8</v>
      </c>
      <c r="I185" s="67"/>
      <c r="J185" s="64" t="s">
        <v>11</v>
      </c>
      <c r="K185" s="64" t="s">
        <v>41</v>
      </c>
      <c r="L185" s="64" t="s">
        <v>14</v>
      </c>
    </row>
    <row r="186" spans="1:12" ht="25.5" x14ac:dyDescent="0.25">
      <c r="A186" s="57"/>
      <c r="B186" s="61"/>
      <c r="C186" s="62"/>
      <c r="D186" s="63"/>
      <c r="E186" s="65"/>
      <c r="F186" s="65"/>
      <c r="G186" s="65"/>
      <c r="H186" s="2" t="s">
        <v>9</v>
      </c>
      <c r="I186" s="5" t="s">
        <v>10</v>
      </c>
      <c r="J186" s="65"/>
      <c r="K186" s="65"/>
      <c r="L186" s="65"/>
    </row>
    <row r="187" spans="1:12" ht="82.5" customHeight="1" x14ac:dyDescent="0.25">
      <c r="A187" s="2">
        <v>1</v>
      </c>
      <c r="B187" s="52" t="s">
        <v>106</v>
      </c>
      <c r="C187" s="53"/>
      <c r="D187" s="54"/>
      <c r="E187" s="2">
        <v>6</v>
      </c>
      <c r="F187" s="4">
        <v>0</v>
      </c>
      <c r="G187" s="4">
        <f>E187*F187</f>
        <v>0</v>
      </c>
      <c r="H187" s="2"/>
      <c r="I187" s="4">
        <f t="shared" ref="I187:I189" si="41">ROUND(IF(H187="zw",G187*0,G187*H187/100),2)</f>
        <v>0</v>
      </c>
      <c r="J187" s="4">
        <f t="shared" ref="J187:J190" si="42">ROUND(G187+I187,2)</f>
        <v>0</v>
      </c>
      <c r="K187" s="2"/>
      <c r="L187" s="2"/>
    </row>
    <row r="188" spans="1:12" ht="132.75" customHeight="1" x14ac:dyDescent="0.25">
      <c r="A188" s="2">
        <v>2</v>
      </c>
      <c r="B188" s="52" t="s">
        <v>107</v>
      </c>
      <c r="C188" s="53"/>
      <c r="D188" s="54"/>
      <c r="E188" s="2">
        <v>6</v>
      </c>
      <c r="F188" s="4">
        <v>0</v>
      </c>
      <c r="G188" s="4">
        <f t="shared" ref="G188:G189" si="43">E188*F188</f>
        <v>0</v>
      </c>
      <c r="H188" s="2"/>
      <c r="I188" s="4">
        <f t="shared" si="41"/>
        <v>0</v>
      </c>
      <c r="J188" s="4">
        <f t="shared" si="42"/>
        <v>0</v>
      </c>
      <c r="K188" s="2"/>
      <c r="L188" s="2"/>
    </row>
    <row r="189" spans="1:12" ht="132" customHeight="1" x14ac:dyDescent="0.25">
      <c r="A189" s="2">
        <v>3</v>
      </c>
      <c r="B189" s="52" t="s">
        <v>108</v>
      </c>
      <c r="C189" s="53"/>
      <c r="D189" s="54"/>
      <c r="E189" s="2">
        <v>6</v>
      </c>
      <c r="F189" s="4">
        <v>0</v>
      </c>
      <c r="G189" s="4">
        <f t="shared" si="43"/>
        <v>0</v>
      </c>
      <c r="H189" s="2"/>
      <c r="I189" s="4">
        <f t="shared" si="41"/>
        <v>0</v>
      </c>
      <c r="J189" s="4">
        <f t="shared" si="42"/>
        <v>0</v>
      </c>
      <c r="K189" s="2"/>
      <c r="L189" s="2"/>
    </row>
    <row r="190" spans="1:12" x14ac:dyDescent="0.25">
      <c r="A190" s="68" t="s">
        <v>99</v>
      </c>
      <c r="B190" s="69"/>
      <c r="C190" s="69"/>
      <c r="D190" s="69"/>
      <c r="E190" s="69"/>
      <c r="F190" s="70"/>
      <c r="G190" s="15">
        <f>SUM(G187:G189)</f>
        <v>0</v>
      </c>
      <c r="H190" s="17"/>
      <c r="I190" s="15">
        <f>SUM(I187:I189)</f>
        <v>0</v>
      </c>
      <c r="J190" s="15">
        <f t="shared" si="42"/>
        <v>0</v>
      </c>
      <c r="K190" s="19"/>
      <c r="L190" s="27"/>
    </row>
    <row r="192" spans="1:12" x14ac:dyDescent="0.25">
      <c r="A192" s="71" t="s">
        <v>109</v>
      </c>
      <c r="B192" s="71"/>
      <c r="C192" s="71"/>
      <c r="D192" s="71"/>
      <c r="E192" s="71"/>
      <c r="F192" s="71"/>
      <c r="G192" s="71"/>
      <c r="H192" s="71"/>
      <c r="I192" s="71"/>
      <c r="J192" s="71"/>
      <c r="K192" s="71"/>
      <c r="L192" s="71"/>
    </row>
    <row r="193" spans="1:12" x14ac:dyDescent="0.25">
      <c r="A193" s="56" t="s">
        <v>2</v>
      </c>
      <c r="B193" s="58" t="s">
        <v>93</v>
      </c>
      <c r="C193" s="59"/>
      <c r="D193" s="60"/>
      <c r="E193" s="64" t="s">
        <v>91</v>
      </c>
      <c r="F193" s="64" t="s">
        <v>92</v>
      </c>
      <c r="G193" s="64" t="s">
        <v>7</v>
      </c>
      <c r="H193" s="66" t="s">
        <v>8</v>
      </c>
      <c r="I193" s="67"/>
      <c r="J193" s="64" t="s">
        <v>11</v>
      </c>
      <c r="K193" s="64" t="s">
        <v>41</v>
      </c>
      <c r="L193" s="64" t="s">
        <v>14</v>
      </c>
    </row>
    <row r="194" spans="1:12" ht="25.5" x14ac:dyDescent="0.25">
      <c r="A194" s="57"/>
      <c r="B194" s="61"/>
      <c r="C194" s="62"/>
      <c r="D194" s="63"/>
      <c r="E194" s="65"/>
      <c r="F194" s="65"/>
      <c r="G194" s="65"/>
      <c r="H194" s="2" t="s">
        <v>9</v>
      </c>
      <c r="I194" s="5" t="s">
        <v>10</v>
      </c>
      <c r="J194" s="65"/>
      <c r="K194" s="65"/>
      <c r="L194" s="65"/>
    </row>
    <row r="195" spans="1:12" ht="54" customHeight="1" x14ac:dyDescent="0.25">
      <c r="A195" s="2">
        <v>1</v>
      </c>
      <c r="B195" s="52" t="s">
        <v>110</v>
      </c>
      <c r="C195" s="53"/>
      <c r="D195" s="54"/>
      <c r="E195" s="2">
        <v>8</v>
      </c>
      <c r="F195" s="4">
        <v>0</v>
      </c>
      <c r="G195" s="4">
        <f t="shared" ref="G195:G215" si="44">E195*F195</f>
        <v>0</v>
      </c>
      <c r="H195" s="2"/>
      <c r="I195" s="4">
        <f t="shared" ref="I195:I215" si="45">ROUND(IF(H195="zw",G195*0,G195*H195/100),2)</f>
        <v>0</v>
      </c>
      <c r="J195" s="4">
        <f t="shared" ref="J195:J216" si="46">ROUND(G195+I195,2)</f>
        <v>0</v>
      </c>
      <c r="K195" s="2"/>
      <c r="L195" s="2"/>
    </row>
    <row r="196" spans="1:12" ht="120.75" customHeight="1" x14ac:dyDescent="0.25">
      <c r="A196" s="2">
        <v>2</v>
      </c>
      <c r="B196" s="52" t="s">
        <v>111</v>
      </c>
      <c r="C196" s="53"/>
      <c r="D196" s="54"/>
      <c r="E196" s="2">
        <v>8</v>
      </c>
      <c r="F196" s="4">
        <v>0</v>
      </c>
      <c r="G196" s="4">
        <f t="shared" si="44"/>
        <v>0</v>
      </c>
      <c r="H196" s="2"/>
      <c r="I196" s="4">
        <f t="shared" si="45"/>
        <v>0</v>
      </c>
      <c r="J196" s="4">
        <f t="shared" si="46"/>
        <v>0</v>
      </c>
      <c r="K196" s="2"/>
      <c r="L196" s="2"/>
    </row>
    <row r="197" spans="1:12" ht="107.25" customHeight="1" x14ac:dyDescent="0.25">
      <c r="A197" s="2">
        <v>3</v>
      </c>
      <c r="B197" s="52" t="s">
        <v>112</v>
      </c>
      <c r="C197" s="53"/>
      <c r="D197" s="54"/>
      <c r="E197" s="2">
        <v>8</v>
      </c>
      <c r="F197" s="4">
        <v>0</v>
      </c>
      <c r="G197" s="4">
        <f t="shared" si="44"/>
        <v>0</v>
      </c>
      <c r="H197" s="2"/>
      <c r="I197" s="4">
        <f t="shared" si="45"/>
        <v>0</v>
      </c>
      <c r="J197" s="4">
        <f t="shared" si="46"/>
        <v>0</v>
      </c>
      <c r="K197" s="2"/>
      <c r="L197" s="2"/>
    </row>
    <row r="198" spans="1:12" ht="120.75" customHeight="1" x14ac:dyDescent="0.25">
      <c r="A198" s="2">
        <v>4</v>
      </c>
      <c r="B198" s="52" t="s">
        <v>113</v>
      </c>
      <c r="C198" s="53"/>
      <c r="D198" s="54"/>
      <c r="E198" s="2">
        <v>8</v>
      </c>
      <c r="F198" s="4">
        <v>0</v>
      </c>
      <c r="G198" s="4">
        <f t="shared" si="44"/>
        <v>0</v>
      </c>
      <c r="H198" s="2"/>
      <c r="I198" s="4">
        <f t="shared" si="45"/>
        <v>0</v>
      </c>
      <c r="J198" s="4">
        <f t="shared" si="46"/>
        <v>0</v>
      </c>
      <c r="K198" s="2"/>
      <c r="L198" s="2"/>
    </row>
    <row r="199" spans="1:12" ht="105" customHeight="1" x14ac:dyDescent="0.25">
      <c r="A199" s="2">
        <v>5</v>
      </c>
      <c r="B199" s="52" t="s">
        <v>114</v>
      </c>
      <c r="C199" s="53"/>
      <c r="D199" s="54"/>
      <c r="E199" s="2">
        <v>10</v>
      </c>
      <c r="F199" s="4">
        <v>0</v>
      </c>
      <c r="G199" s="4">
        <f t="shared" si="44"/>
        <v>0</v>
      </c>
      <c r="H199" s="2"/>
      <c r="I199" s="4">
        <f t="shared" si="45"/>
        <v>0</v>
      </c>
      <c r="J199" s="4">
        <f t="shared" si="46"/>
        <v>0</v>
      </c>
      <c r="K199" s="2"/>
      <c r="L199" s="2"/>
    </row>
    <row r="200" spans="1:12" ht="118.5" customHeight="1" x14ac:dyDescent="0.25">
      <c r="A200" s="2">
        <v>6</v>
      </c>
      <c r="B200" s="52" t="s">
        <v>115</v>
      </c>
      <c r="C200" s="53"/>
      <c r="D200" s="54"/>
      <c r="E200" s="2">
        <v>4</v>
      </c>
      <c r="F200" s="4">
        <v>0</v>
      </c>
      <c r="G200" s="4">
        <f t="shared" si="44"/>
        <v>0</v>
      </c>
      <c r="H200" s="2"/>
      <c r="I200" s="4">
        <f t="shared" si="45"/>
        <v>0</v>
      </c>
      <c r="J200" s="4">
        <f t="shared" si="46"/>
        <v>0</v>
      </c>
      <c r="K200" s="2"/>
      <c r="L200" s="2"/>
    </row>
    <row r="201" spans="1:12" ht="105" customHeight="1" x14ac:dyDescent="0.25">
      <c r="A201" s="2">
        <v>7</v>
      </c>
      <c r="B201" s="52" t="s">
        <v>116</v>
      </c>
      <c r="C201" s="53"/>
      <c r="D201" s="54"/>
      <c r="E201" s="2">
        <v>4</v>
      </c>
      <c r="F201" s="4">
        <v>0</v>
      </c>
      <c r="G201" s="4">
        <f t="shared" si="44"/>
        <v>0</v>
      </c>
      <c r="H201" s="2"/>
      <c r="I201" s="4">
        <f t="shared" si="45"/>
        <v>0</v>
      </c>
      <c r="J201" s="4">
        <f t="shared" si="46"/>
        <v>0</v>
      </c>
      <c r="K201" s="2"/>
      <c r="L201" s="2"/>
    </row>
    <row r="202" spans="1:12" ht="120.75" customHeight="1" x14ac:dyDescent="0.25">
      <c r="A202" s="2">
        <v>8</v>
      </c>
      <c r="B202" s="52" t="s">
        <v>117</v>
      </c>
      <c r="C202" s="53"/>
      <c r="D202" s="54"/>
      <c r="E202" s="2">
        <v>8</v>
      </c>
      <c r="F202" s="4">
        <v>0</v>
      </c>
      <c r="G202" s="4">
        <f t="shared" si="44"/>
        <v>0</v>
      </c>
      <c r="H202" s="2"/>
      <c r="I202" s="4">
        <f t="shared" si="45"/>
        <v>0</v>
      </c>
      <c r="J202" s="4">
        <f t="shared" si="46"/>
        <v>0</v>
      </c>
      <c r="K202" s="2"/>
      <c r="L202" s="2"/>
    </row>
    <row r="203" spans="1:12" ht="103.5" customHeight="1" x14ac:dyDescent="0.25">
      <c r="A203" s="2">
        <v>9</v>
      </c>
      <c r="B203" s="52" t="s">
        <v>118</v>
      </c>
      <c r="C203" s="53"/>
      <c r="D203" s="54"/>
      <c r="E203" s="2">
        <v>8</v>
      </c>
      <c r="F203" s="4">
        <v>0</v>
      </c>
      <c r="G203" s="4">
        <f t="shared" si="44"/>
        <v>0</v>
      </c>
      <c r="H203" s="2"/>
      <c r="I203" s="4">
        <f t="shared" si="45"/>
        <v>0</v>
      </c>
      <c r="J203" s="4">
        <f t="shared" si="46"/>
        <v>0</v>
      </c>
      <c r="K203" s="2"/>
      <c r="L203" s="2"/>
    </row>
    <row r="204" spans="1:12" ht="93.75" customHeight="1" x14ac:dyDescent="0.25">
      <c r="A204" s="2">
        <v>10</v>
      </c>
      <c r="B204" s="52" t="s">
        <v>119</v>
      </c>
      <c r="C204" s="53"/>
      <c r="D204" s="54"/>
      <c r="E204" s="2">
        <v>4</v>
      </c>
      <c r="F204" s="4">
        <v>0</v>
      </c>
      <c r="G204" s="4">
        <f t="shared" si="44"/>
        <v>0</v>
      </c>
      <c r="H204" s="2"/>
      <c r="I204" s="4">
        <f t="shared" si="45"/>
        <v>0</v>
      </c>
      <c r="J204" s="4">
        <f t="shared" si="46"/>
        <v>0</v>
      </c>
      <c r="K204" s="2"/>
      <c r="L204" s="2"/>
    </row>
    <row r="205" spans="1:12" ht="81.75" customHeight="1" x14ac:dyDescent="0.25">
      <c r="A205" s="2">
        <v>11</v>
      </c>
      <c r="B205" s="52" t="s">
        <v>120</v>
      </c>
      <c r="C205" s="53"/>
      <c r="D205" s="54"/>
      <c r="E205" s="2">
        <v>4</v>
      </c>
      <c r="F205" s="4">
        <v>0</v>
      </c>
      <c r="G205" s="4">
        <f t="shared" si="44"/>
        <v>0</v>
      </c>
      <c r="H205" s="2"/>
      <c r="I205" s="4">
        <f t="shared" si="45"/>
        <v>0</v>
      </c>
      <c r="J205" s="4">
        <f t="shared" si="46"/>
        <v>0</v>
      </c>
      <c r="K205" s="2"/>
      <c r="L205" s="2"/>
    </row>
    <row r="206" spans="1:12" ht="91.5" customHeight="1" x14ac:dyDescent="0.25">
      <c r="A206" s="2">
        <v>12</v>
      </c>
      <c r="B206" s="52" t="s">
        <v>121</v>
      </c>
      <c r="C206" s="53"/>
      <c r="D206" s="54"/>
      <c r="E206" s="2">
        <v>4</v>
      </c>
      <c r="F206" s="4">
        <v>0</v>
      </c>
      <c r="G206" s="4">
        <f t="shared" si="44"/>
        <v>0</v>
      </c>
      <c r="H206" s="2"/>
      <c r="I206" s="4">
        <f t="shared" si="45"/>
        <v>0</v>
      </c>
      <c r="J206" s="4">
        <f t="shared" si="46"/>
        <v>0</v>
      </c>
      <c r="K206" s="2"/>
      <c r="L206" s="2"/>
    </row>
    <row r="207" spans="1:12" ht="78.75" customHeight="1" x14ac:dyDescent="0.25">
      <c r="A207" s="2">
        <v>13</v>
      </c>
      <c r="B207" s="52" t="s">
        <v>122</v>
      </c>
      <c r="C207" s="53"/>
      <c r="D207" s="54"/>
      <c r="E207" s="2">
        <v>4</v>
      </c>
      <c r="F207" s="4">
        <v>0</v>
      </c>
      <c r="G207" s="4">
        <f t="shared" si="44"/>
        <v>0</v>
      </c>
      <c r="H207" s="2"/>
      <c r="I207" s="4">
        <f t="shared" si="45"/>
        <v>0</v>
      </c>
      <c r="J207" s="4">
        <f t="shared" si="46"/>
        <v>0</v>
      </c>
      <c r="K207" s="2"/>
      <c r="L207" s="2"/>
    </row>
    <row r="208" spans="1:12" ht="93" customHeight="1" x14ac:dyDescent="0.25">
      <c r="A208" s="2">
        <v>14</v>
      </c>
      <c r="B208" s="52" t="s">
        <v>123</v>
      </c>
      <c r="C208" s="53"/>
      <c r="D208" s="54"/>
      <c r="E208" s="2">
        <v>4</v>
      </c>
      <c r="F208" s="4">
        <v>0</v>
      </c>
      <c r="G208" s="4">
        <f t="shared" si="44"/>
        <v>0</v>
      </c>
      <c r="H208" s="2"/>
      <c r="I208" s="4">
        <f t="shared" si="45"/>
        <v>0</v>
      </c>
      <c r="J208" s="4">
        <f t="shared" si="46"/>
        <v>0</v>
      </c>
      <c r="K208" s="2"/>
      <c r="L208" s="2"/>
    </row>
    <row r="209" spans="1:12" ht="80.25" customHeight="1" x14ac:dyDescent="0.25">
      <c r="A209" s="2">
        <v>15</v>
      </c>
      <c r="B209" s="52" t="s">
        <v>124</v>
      </c>
      <c r="C209" s="53"/>
      <c r="D209" s="54"/>
      <c r="E209" s="2">
        <v>4</v>
      </c>
      <c r="F209" s="4">
        <v>0</v>
      </c>
      <c r="G209" s="4">
        <f t="shared" si="44"/>
        <v>0</v>
      </c>
      <c r="H209" s="2"/>
      <c r="I209" s="4">
        <f t="shared" si="45"/>
        <v>0</v>
      </c>
      <c r="J209" s="4">
        <f t="shared" si="46"/>
        <v>0</v>
      </c>
      <c r="K209" s="2"/>
      <c r="L209" s="2"/>
    </row>
    <row r="210" spans="1:12" ht="90.75" customHeight="1" x14ac:dyDescent="0.25">
      <c r="A210" s="2">
        <v>16</v>
      </c>
      <c r="B210" s="52" t="s">
        <v>125</v>
      </c>
      <c r="C210" s="53"/>
      <c r="D210" s="54"/>
      <c r="E210" s="2">
        <v>4</v>
      </c>
      <c r="F210" s="4">
        <v>0</v>
      </c>
      <c r="G210" s="4">
        <f t="shared" si="44"/>
        <v>0</v>
      </c>
      <c r="H210" s="2"/>
      <c r="I210" s="4">
        <f t="shared" si="45"/>
        <v>0</v>
      </c>
      <c r="J210" s="4">
        <f t="shared" si="46"/>
        <v>0</v>
      </c>
      <c r="K210" s="2"/>
      <c r="L210" s="2"/>
    </row>
    <row r="211" spans="1:12" ht="77.25" customHeight="1" x14ac:dyDescent="0.25">
      <c r="A211" s="2">
        <v>17</v>
      </c>
      <c r="B211" s="52" t="s">
        <v>126</v>
      </c>
      <c r="C211" s="53"/>
      <c r="D211" s="54"/>
      <c r="E211" s="2">
        <v>8</v>
      </c>
      <c r="F211" s="4">
        <v>0</v>
      </c>
      <c r="G211" s="4">
        <f t="shared" si="44"/>
        <v>0</v>
      </c>
      <c r="H211" s="2"/>
      <c r="I211" s="4">
        <f t="shared" si="45"/>
        <v>0</v>
      </c>
      <c r="J211" s="4">
        <f t="shared" si="46"/>
        <v>0</v>
      </c>
      <c r="K211" s="2"/>
      <c r="L211" s="2"/>
    </row>
    <row r="212" spans="1:12" ht="95.25" customHeight="1" x14ac:dyDescent="0.25">
      <c r="A212" s="2">
        <v>18</v>
      </c>
      <c r="B212" s="52" t="s">
        <v>127</v>
      </c>
      <c r="C212" s="53"/>
      <c r="D212" s="54"/>
      <c r="E212" s="2">
        <v>2</v>
      </c>
      <c r="F212" s="4">
        <v>0</v>
      </c>
      <c r="G212" s="4">
        <f t="shared" si="44"/>
        <v>0</v>
      </c>
      <c r="H212" s="2"/>
      <c r="I212" s="4">
        <f t="shared" si="45"/>
        <v>0</v>
      </c>
      <c r="J212" s="4">
        <f t="shared" si="46"/>
        <v>0</v>
      </c>
      <c r="K212" s="2"/>
      <c r="L212" s="2"/>
    </row>
    <row r="213" spans="1:12" ht="81.75" customHeight="1" x14ac:dyDescent="0.25">
      <c r="A213" s="2">
        <v>19</v>
      </c>
      <c r="B213" s="52" t="s">
        <v>128</v>
      </c>
      <c r="C213" s="53"/>
      <c r="D213" s="54"/>
      <c r="E213" s="2">
        <v>2</v>
      </c>
      <c r="F213" s="4">
        <v>0</v>
      </c>
      <c r="G213" s="4">
        <f t="shared" si="44"/>
        <v>0</v>
      </c>
      <c r="H213" s="2"/>
      <c r="I213" s="4">
        <f t="shared" si="45"/>
        <v>0</v>
      </c>
      <c r="J213" s="4">
        <f t="shared" si="46"/>
        <v>0</v>
      </c>
      <c r="K213" s="2"/>
      <c r="L213" s="2"/>
    </row>
    <row r="214" spans="1:12" ht="92.25" customHeight="1" x14ac:dyDescent="0.25">
      <c r="A214" s="2">
        <v>20</v>
      </c>
      <c r="B214" s="52" t="s">
        <v>129</v>
      </c>
      <c r="C214" s="53"/>
      <c r="D214" s="54"/>
      <c r="E214" s="2">
        <v>2</v>
      </c>
      <c r="F214" s="4">
        <v>0</v>
      </c>
      <c r="G214" s="4">
        <f t="shared" si="44"/>
        <v>0</v>
      </c>
      <c r="H214" s="2"/>
      <c r="I214" s="4">
        <f t="shared" si="45"/>
        <v>0</v>
      </c>
      <c r="J214" s="4">
        <f t="shared" si="46"/>
        <v>0</v>
      </c>
      <c r="K214" s="2"/>
      <c r="L214" s="2"/>
    </row>
    <row r="215" spans="1:12" ht="81" customHeight="1" x14ac:dyDescent="0.25">
      <c r="A215" s="2">
        <v>21</v>
      </c>
      <c r="B215" s="52" t="s">
        <v>130</v>
      </c>
      <c r="C215" s="53"/>
      <c r="D215" s="54"/>
      <c r="E215" s="2">
        <v>2</v>
      </c>
      <c r="F215" s="4">
        <v>0</v>
      </c>
      <c r="G215" s="4">
        <f t="shared" si="44"/>
        <v>0</v>
      </c>
      <c r="H215" s="2"/>
      <c r="I215" s="4">
        <f t="shared" si="45"/>
        <v>0</v>
      </c>
      <c r="J215" s="4">
        <f t="shared" si="46"/>
        <v>0</v>
      </c>
      <c r="K215" s="2"/>
      <c r="L215" s="2"/>
    </row>
    <row r="216" spans="1:12" x14ac:dyDescent="0.25">
      <c r="A216" s="88" t="s">
        <v>29</v>
      </c>
      <c r="B216" s="89"/>
      <c r="C216" s="89"/>
      <c r="D216" s="89"/>
      <c r="E216" s="89"/>
      <c r="F216" s="90"/>
      <c r="G216" s="34">
        <f>SUM(G195:G215)</f>
        <v>0</v>
      </c>
      <c r="H216" s="35"/>
      <c r="I216" s="34">
        <f>SUM(I195:I215)</f>
        <v>0</v>
      </c>
      <c r="J216" s="34">
        <f t="shared" si="46"/>
        <v>0</v>
      </c>
      <c r="K216" s="36"/>
      <c r="L216" s="38"/>
    </row>
    <row r="218" spans="1:12" x14ac:dyDescent="0.25">
      <c r="A218" s="71" t="s">
        <v>131</v>
      </c>
      <c r="B218" s="71"/>
      <c r="C218" s="71"/>
      <c r="D218" s="71"/>
      <c r="E218" s="71"/>
      <c r="F218" s="71"/>
      <c r="G218" s="71"/>
      <c r="H218" s="71"/>
      <c r="I218" s="71"/>
      <c r="J218" s="71"/>
      <c r="K218" s="71"/>
      <c r="L218" s="71"/>
    </row>
    <row r="219" spans="1:12" x14ac:dyDescent="0.25">
      <c r="A219" s="56" t="s">
        <v>2</v>
      </c>
      <c r="B219" s="58" t="s">
        <v>93</v>
      </c>
      <c r="C219" s="59"/>
      <c r="D219" s="60"/>
      <c r="E219" s="64" t="s">
        <v>132</v>
      </c>
      <c r="F219" s="64" t="s">
        <v>133</v>
      </c>
      <c r="G219" s="64" t="s">
        <v>7</v>
      </c>
      <c r="H219" s="66" t="s">
        <v>8</v>
      </c>
      <c r="I219" s="67"/>
      <c r="J219" s="64" t="s">
        <v>11</v>
      </c>
      <c r="K219" s="64" t="s">
        <v>41</v>
      </c>
      <c r="L219" s="64" t="s">
        <v>14</v>
      </c>
    </row>
    <row r="220" spans="1:12" ht="25.5" x14ac:dyDescent="0.25">
      <c r="A220" s="57"/>
      <c r="B220" s="61"/>
      <c r="C220" s="62"/>
      <c r="D220" s="63"/>
      <c r="E220" s="65"/>
      <c r="F220" s="65"/>
      <c r="G220" s="65"/>
      <c r="H220" s="2" t="s">
        <v>9</v>
      </c>
      <c r="I220" s="5" t="s">
        <v>10</v>
      </c>
      <c r="J220" s="65"/>
      <c r="K220" s="65"/>
      <c r="L220" s="65"/>
    </row>
    <row r="221" spans="1:12" ht="186.75" customHeight="1" x14ac:dyDescent="0.25">
      <c r="A221" s="2">
        <v>1</v>
      </c>
      <c r="B221" s="52" t="s">
        <v>188</v>
      </c>
      <c r="C221" s="53"/>
      <c r="D221" s="54"/>
      <c r="E221" s="2">
        <v>8</v>
      </c>
      <c r="F221" s="4">
        <v>0</v>
      </c>
      <c r="G221" s="4">
        <f>E221*F221</f>
        <v>0</v>
      </c>
      <c r="H221" s="2"/>
      <c r="I221" s="4">
        <f t="shared" ref="I221" si="47">ROUND(IF(H221="zw",G221*0,G221*H221/100),2)</f>
        <v>0</v>
      </c>
      <c r="J221" s="4">
        <f t="shared" ref="J221" si="48">ROUND(G221+I221,2)</f>
        <v>0</v>
      </c>
      <c r="K221" s="2"/>
      <c r="L221" s="2"/>
    </row>
    <row r="222" spans="1:12" x14ac:dyDescent="0.25">
      <c r="A222" s="47" t="s">
        <v>29</v>
      </c>
      <c r="B222" s="48"/>
      <c r="C222" s="48"/>
      <c r="D222" s="48"/>
      <c r="E222" s="48"/>
      <c r="F222" s="49"/>
      <c r="G222" s="37">
        <f>SUM(G221)</f>
        <v>0</v>
      </c>
      <c r="H222" s="17"/>
      <c r="I222" s="15">
        <f>SUM(I221)</f>
        <v>0</v>
      </c>
      <c r="J222" s="15">
        <f>SUM(J221)</f>
        <v>0</v>
      </c>
      <c r="K222" s="19"/>
      <c r="L222" s="27"/>
    </row>
    <row r="224" spans="1:12" x14ac:dyDescent="0.25">
      <c r="A224" s="55" t="s">
        <v>134</v>
      </c>
      <c r="B224" s="55"/>
      <c r="C224" s="55"/>
      <c r="D224" s="55"/>
      <c r="E224" s="55"/>
      <c r="F224" s="55"/>
      <c r="G224" s="55"/>
      <c r="H224" s="55"/>
      <c r="I224" s="55"/>
      <c r="J224" s="55"/>
      <c r="K224" s="55"/>
      <c r="L224" s="55"/>
    </row>
    <row r="225" spans="1:12" x14ac:dyDescent="0.25">
      <c r="A225" s="56" t="s">
        <v>2</v>
      </c>
      <c r="B225" s="58" t="s">
        <v>93</v>
      </c>
      <c r="C225" s="59"/>
      <c r="D225" s="60"/>
      <c r="E225" s="64" t="s">
        <v>132</v>
      </c>
      <c r="F225" s="64" t="s">
        <v>133</v>
      </c>
      <c r="G225" s="64" t="s">
        <v>7</v>
      </c>
      <c r="H225" s="66" t="s">
        <v>8</v>
      </c>
      <c r="I225" s="67"/>
      <c r="J225" s="64" t="s">
        <v>11</v>
      </c>
      <c r="K225" s="64" t="s">
        <v>41</v>
      </c>
      <c r="L225" s="64" t="s">
        <v>14</v>
      </c>
    </row>
    <row r="226" spans="1:12" ht="25.5" x14ac:dyDescent="0.25">
      <c r="A226" s="57"/>
      <c r="B226" s="61"/>
      <c r="C226" s="62"/>
      <c r="D226" s="63"/>
      <c r="E226" s="65"/>
      <c r="F226" s="65"/>
      <c r="G226" s="65"/>
      <c r="H226" s="2" t="s">
        <v>9</v>
      </c>
      <c r="I226" s="5" t="s">
        <v>10</v>
      </c>
      <c r="J226" s="65"/>
      <c r="K226" s="65"/>
      <c r="L226" s="65"/>
    </row>
    <row r="227" spans="1:12" ht="66.75" customHeight="1" x14ac:dyDescent="0.25">
      <c r="A227" s="2">
        <v>1</v>
      </c>
      <c r="B227" s="52" t="s">
        <v>189</v>
      </c>
      <c r="C227" s="53"/>
      <c r="D227" s="54"/>
      <c r="E227" s="2">
        <v>2</v>
      </c>
      <c r="F227" s="4">
        <v>0</v>
      </c>
      <c r="G227" s="4">
        <f>E227*F227</f>
        <v>0</v>
      </c>
      <c r="H227" s="2"/>
      <c r="I227" s="4">
        <f t="shared" ref="I227" si="49">ROUND(IF(H227="zw",G227*0,G227*H227/100),2)</f>
        <v>0</v>
      </c>
      <c r="J227" s="4">
        <f t="shared" ref="J227" si="50">ROUND(G227+I227,2)</f>
        <v>0</v>
      </c>
      <c r="K227" s="2"/>
      <c r="L227" s="2"/>
    </row>
    <row r="228" spans="1:12" x14ac:dyDescent="0.25">
      <c r="A228" s="68" t="s">
        <v>29</v>
      </c>
      <c r="B228" s="69"/>
      <c r="C228" s="69"/>
      <c r="D228" s="69"/>
      <c r="E228" s="69"/>
      <c r="F228" s="70"/>
      <c r="G228" s="15">
        <f>SUM(G227)</f>
        <v>0</v>
      </c>
      <c r="H228" s="17"/>
      <c r="I228" s="15">
        <f>SUM(I227)</f>
        <v>0</v>
      </c>
      <c r="J228" s="15">
        <f>SUM(J227)</f>
        <v>0</v>
      </c>
      <c r="K228" s="19"/>
      <c r="L228" s="27"/>
    </row>
    <row r="229" spans="1:12" x14ac:dyDescent="0.25">
      <c r="A229" s="71" t="s">
        <v>135</v>
      </c>
      <c r="B229" s="71"/>
      <c r="C229" s="71"/>
      <c r="D229" s="71"/>
      <c r="E229" s="71"/>
      <c r="F229" s="71"/>
      <c r="G229" s="71"/>
      <c r="H229" s="71"/>
      <c r="I229" s="71"/>
      <c r="J229" s="71"/>
      <c r="K229" s="71"/>
      <c r="L229" s="71"/>
    </row>
    <row r="230" spans="1:12" x14ac:dyDescent="0.25">
      <c r="A230" s="56" t="s">
        <v>2</v>
      </c>
      <c r="B230" s="56" t="s">
        <v>3</v>
      </c>
      <c r="C230" s="64" t="s">
        <v>4</v>
      </c>
      <c r="D230" s="56" t="s">
        <v>5</v>
      </c>
      <c r="E230" s="64" t="s">
        <v>101</v>
      </c>
      <c r="F230" s="64" t="s">
        <v>6</v>
      </c>
      <c r="G230" s="64" t="s">
        <v>7</v>
      </c>
      <c r="H230" s="66" t="s">
        <v>8</v>
      </c>
      <c r="I230" s="67"/>
      <c r="J230" s="64" t="s">
        <v>11</v>
      </c>
      <c r="K230" s="64" t="s">
        <v>41</v>
      </c>
      <c r="L230" s="64" t="s">
        <v>14</v>
      </c>
    </row>
    <row r="231" spans="1:12" ht="25.5" x14ac:dyDescent="0.25">
      <c r="A231" s="57"/>
      <c r="B231" s="57"/>
      <c r="C231" s="65"/>
      <c r="D231" s="57"/>
      <c r="E231" s="65"/>
      <c r="F231" s="65"/>
      <c r="G231" s="65"/>
      <c r="H231" s="2" t="s">
        <v>9</v>
      </c>
      <c r="I231" s="5" t="s">
        <v>10</v>
      </c>
      <c r="J231" s="65"/>
      <c r="K231" s="65"/>
      <c r="L231" s="65"/>
    </row>
    <row r="232" spans="1:12" x14ac:dyDescent="0.25">
      <c r="A232" s="2">
        <v>1</v>
      </c>
      <c r="B232" s="2" t="s">
        <v>17</v>
      </c>
      <c r="C232" s="3" t="s">
        <v>18</v>
      </c>
      <c r="D232" s="2" t="s">
        <v>136</v>
      </c>
      <c r="E232" s="2">
        <v>180</v>
      </c>
      <c r="F232" s="4">
        <v>0</v>
      </c>
      <c r="G232" s="4">
        <f>E232*F232</f>
        <v>0</v>
      </c>
      <c r="H232" s="2"/>
      <c r="I232" s="4">
        <f t="shared" ref="I232:I246" si="51">ROUND(IF(H232="zw",G232*0,G232*H232/100),2)</f>
        <v>0</v>
      </c>
      <c r="J232" s="4">
        <f t="shared" ref="J232:J247" si="52">ROUND(G232+I232,2)</f>
        <v>0</v>
      </c>
      <c r="K232" s="2"/>
      <c r="L232" s="2"/>
    </row>
    <row r="233" spans="1:12" x14ac:dyDescent="0.25">
      <c r="A233" s="2">
        <v>2</v>
      </c>
      <c r="B233" s="2" t="s">
        <v>19</v>
      </c>
      <c r="C233" s="3" t="s">
        <v>18</v>
      </c>
      <c r="D233" s="2" t="s">
        <v>138</v>
      </c>
      <c r="E233" s="2">
        <v>72</v>
      </c>
      <c r="F233" s="4">
        <v>0</v>
      </c>
      <c r="G233" s="4">
        <f t="shared" ref="G233:G246" si="53">E233*F233</f>
        <v>0</v>
      </c>
      <c r="H233" s="2"/>
      <c r="I233" s="4">
        <f t="shared" si="51"/>
        <v>0</v>
      </c>
      <c r="J233" s="4">
        <f t="shared" si="52"/>
        <v>0</v>
      </c>
      <c r="K233" s="2"/>
      <c r="L233" s="2"/>
    </row>
    <row r="234" spans="1:12" x14ac:dyDescent="0.25">
      <c r="A234" s="2">
        <v>3</v>
      </c>
      <c r="B234" s="2" t="s">
        <v>19</v>
      </c>
      <c r="C234" s="3" t="s">
        <v>27</v>
      </c>
      <c r="D234" s="2" t="s">
        <v>138</v>
      </c>
      <c r="E234" s="2">
        <v>288</v>
      </c>
      <c r="F234" s="4">
        <v>0</v>
      </c>
      <c r="G234" s="4">
        <f t="shared" si="53"/>
        <v>0</v>
      </c>
      <c r="H234" s="2"/>
      <c r="I234" s="4">
        <f t="shared" si="51"/>
        <v>0</v>
      </c>
      <c r="J234" s="4">
        <f t="shared" si="52"/>
        <v>0</v>
      </c>
      <c r="K234" s="2"/>
      <c r="L234" s="2"/>
    </row>
    <row r="235" spans="1:12" x14ac:dyDescent="0.25">
      <c r="A235" s="2">
        <v>4</v>
      </c>
      <c r="B235" s="2">
        <v>0</v>
      </c>
      <c r="C235" s="3" t="s">
        <v>25</v>
      </c>
      <c r="D235" s="2" t="s">
        <v>138</v>
      </c>
      <c r="E235" s="2">
        <v>72</v>
      </c>
      <c r="F235" s="4">
        <v>0</v>
      </c>
      <c r="G235" s="4">
        <f t="shared" si="53"/>
        <v>0</v>
      </c>
      <c r="H235" s="2"/>
      <c r="I235" s="4">
        <f t="shared" si="51"/>
        <v>0</v>
      </c>
      <c r="J235" s="4">
        <f t="shared" si="52"/>
        <v>0</v>
      </c>
      <c r="K235" s="2"/>
      <c r="L235" s="2"/>
    </row>
    <row r="236" spans="1:12" x14ac:dyDescent="0.25">
      <c r="A236" s="2">
        <v>5</v>
      </c>
      <c r="B236" s="2">
        <v>0</v>
      </c>
      <c r="C236" s="3" t="s">
        <v>27</v>
      </c>
      <c r="D236" s="2" t="s">
        <v>138</v>
      </c>
      <c r="E236" s="2">
        <v>72</v>
      </c>
      <c r="F236" s="4">
        <v>0</v>
      </c>
      <c r="G236" s="4">
        <f t="shared" si="53"/>
        <v>0</v>
      </c>
      <c r="H236" s="2"/>
      <c r="I236" s="4">
        <f t="shared" si="51"/>
        <v>0</v>
      </c>
      <c r="J236" s="4">
        <f t="shared" si="52"/>
        <v>0</v>
      </c>
      <c r="K236" s="2"/>
      <c r="L236" s="2"/>
    </row>
    <row r="237" spans="1:12" x14ac:dyDescent="0.25">
      <c r="A237" s="2">
        <v>6</v>
      </c>
      <c r="B237" s="2">
        <v>1</v>
      </c>
      <c r="C237" s="3" t="s">
        <v>33</v>
      </c>
      <c r="D237" s="2" t="s">
        <v>138</v>
      </c>
      <c r="E237" s="2">
        <v>144</v>
      </c>
      <c r="F237" s="4">
        <v>0</v>
      </c>
      <c r="G237" s="4">
        <f t="shared" si="53"/>
        <v>0</v>
      </c>
      <c r="H237" s="2"/>
      <c r="I237" s="4">
        <f t="shared" si="51"/>
        <v>0</v>
      </c>
      <c r="J237" s="4">
        <f t="shared" si="52"/>
        <v>0</v>
      </c>
      <c r="K237" s="2"/>
      <c r="L237" s="2"/>
    </row>
    <row r="238" spans="1:12" x14ac:dyDescent="0.25">
      <c r="A238" s="2">
        <v>7</v>
      </c>
      <c r="B238" s="2">
        <v>2</v>
      </c>
      <c r="C238" s="3" t="s">
        <v>51</v>
      </c>
      <c r="D238" s="2" t="s">
        <v>138</v>
      </c>
      <c r="E238" s="2">
        <v>144</v>
      </c>
      <c r="F238" s="4">
        <v>0</v>
      </c>
      <c r="G238" s="4">
        <f t="shared" si="53"/>
        <v>0</v>
      </c>
      <c r="H238" s="2"/>
      <c r="I238" s="4">
        <f t="shared" si="51"/>
        <v>0</v>
      </c>
      <c r="J238" s="4">
        <f t="shared" si="52"/>
        <v>0</v>
      </c>
      <c r="K238" s="2"/>
      <c r="L238" s="2"/>
    </row>
    <row r="239" spans="1:12" x14ac:dyDescent="0.25">
      <c r="A239" s="2">
        <v>8</v>
      </c>
      <c r="B239" s="2" t="s">
        <v>19</v>
      </c>
      <c r="C239" s="3" t="s">
        <v>36</v>
      </c>
      <c r="D239" s="2">
        <v>150</v>
      </c>
      <c r="E239" s="2">
        <v>36</v>
      </c>
      <c r="F239" s="4">
        <v>0</v>
      </c>
      <c r="G239" s="4">
        <f t="shared" si="53"/>
        <v>0</v>
      </c>
      <c r="H239" s="2"/>
      <c r="I239" s="4">
        <f t="shared" si="51"/>
        <v>0</v>
      </c>
      <c r="J239" s="4">
        <f t="shared" si="52"/>
        <v>0</v>
      </c>
      <c r="K239" s="2"/>
      <c r="L239" s="2"/>
    </row>
    <row r="240" spans="1:12" x14ac:dyDescent="0.25">
      <c r="A240" s="2">
        <v>9</v>
      </c>
      <c r="B240" s="2">
        <v>0</v>
      </c>
      <c r="C240" s="3" t="s">
        <v>36</v>
      </c>
      <c r="D240" s="2">
        <v>150</v>
      </c>
      <c r="E240" s="2">
        <v>216</v>
      </c>
      <c r="F240" s="4">
        <v>0</v>
      </c>
      <c r="G240" s="4">
        <f t="shared" si="53"/>
        <v>0</v>
      </c>
      <c r="H240" s="2"/>
      <c r="I240" s="4">
        <f t="shared" si="51"/>
        <v>0</v>
      </c>
      <c r="J240" s="4">
        <f t="shared" si="52"/>
        <v>0</v>
      </c>
      <c r="K240" s="2"/>
      <c r="L240" s="2"/>
    </row>
    <row r="241" spans="1:12" x14ac:dyDescent="0.25">
      <c r="A241" s="2">
        <v>10</v>
      </c>
      <c r="B241" s="2">
        <v>1</v>
      </c>
      <c r="C241" s="3" t="s">
        <v>36</v>
      </c>
      <c r="D241" s="2">
        <v>150</v>
      </c>
      <c r="E241" s="2">
        <v>72</v>
      </c>
      <c r="F241" s="4">
        <v>0</v>
      </c>
      <c r="G241" s="4">
        <f t="shared" si="53"/>
        <v>0</v>
      </c>
      <c r="H241" s="2"/>
      <c r="I241" s="4">
        <f t="shared" si="51"/>
        <v>0</v>
      </c>
      <c r="J241" s="4">
        <f t="shared" si="52"/>
        <v>0</v>
      </c>
      <c r="K241" s="2"/>
      <c r="L241" s="2"/>
    </row>
    <row r="242" spans="1:12" x14ac:dyDescent="0.25">
      <c r="A242" s="2">
        <v>11</v>
      </c>
      <c r="B242" s="2">
        <v>2</v>
      </c>
      <c r="C242" s="3" t="s">
        <v>36</v>
      </c>
      <c r="D242" s="2">
        <v>150</v>
      </c>
      <c r="E242" s="2">
        <v>144</v>
      </c>
      <c r="F242" s="4">
        <v>0</v>
      </c>
      <c r="G242" s="4">
        <f t="shared" si="53"/>
        <v>0</v>
      </c>
      <c r="H242" s="2"/>
      <c r="I242" s="4">
        <f t="shared" si="51"/>
        <v>0</v>
      </c>
      <c r="J242" s="4">
        <f t="shared" si="52"/>
        <v>0</v>
      </c>
      <c r="K242" s="2"/>
      <c r="L242" s="2"/>
    </row>
    <row r="243" spans="1:12" ht="25.5" x14ac:dyDescent="0.25">
      <c r="A243" s="2">
        <v>12</v>
      </c>
      <c r="B243" s="2" t="s">
        <v>19</v>
      </c>
      <c r="C243" s="6" t="s">
        <v>139</v>
      </c>
      <c r="D243" s="2">
        <v>120</v>
      </c>
      <c r="E243" s="2">
        <v>36</v>
      </c>
      <c r="F243" s="4">
        <v>0</v>
      </c>
      <c r="G243" s="4">
        <f t="shared" si="53"/>
        <v>0</v>
      </c>
      <c r="H243" s="2"/>
      <c r="I243" s="4">
        <f t="shared" si="51"/>
        <v>0</v>
      </c>
      <c r="J243" s="4">
        <f t="shared" si="52"/>
        <v>0</v>
      </c>
      <c r="K243" s="2"/>
      <c r="L243" s="2"/>
    </row>
    <row r="244" spans="1:12" ht="25.5" x14ac:dyDescent="0.25">
      <c r="A244" s="2">
        <v>13</v>
      </c>
      <c r="B244" s="2" t="s">
        <v>140</v>
      </c>
      <c r="C244" s="6" t="s">
        <v>141</v>
      </c>
      <c r="D244" s="2">
        <v>75</v>
      </c>
      <c r="E244" s="2">
        <v>72</v>
      </c>
      <c r="F244" s="4">
        <v>0</v>
      </c>
      <c r="G244" s="4">
        <f t="shared" si="53"/>
        <v>0</v>
      </c>
      <c r="H244" s="2"/>
      <c r="I244" s="4">
        <f t="shared" si="51"/>
        <v>0</v>
      </c>
      <c r="J244" s="4">
        <f t="shared" si="52"/>
        <v>0</v>
      </c>
      <c r="K244" s="2"/>
      <c r="L244" s="2"/>
    </row>
    <row r="245" spans="1:12" x14ac:dyDescent="0.25">
      <c r="A245" s="2">
        <v>14</v>
      </c>
      <c r="B245" s="2" t="s">
        <v>19</v>
      </c>
      <c r="C245" s="3" t="s">
        <v>25</v>
      </c>
      <c r="D245" s="2" t="s">
        <v>138</v>
      </c>
      <c r="E245" s="2">
        <v>72</v>
      </c>
      <c r="F245" s="4">
        <v>0</v>
      </c>
      <c r="G245" s="4">
        <f t="shared" si="53"/>
        <v>0</v>
      </c>
      <c r="H245" s="2"/>
      <c r="I245" s="4">
        <f t="shared" si="51"/>
        <v>0</v>
      </c>
      <c r="J245" s="4">
        <f t="shared" si="52"/>
        <v>0</v>
      </c>
      <c r="K245" s="2"/>
      <c r="L245" s="2"/>
    </row>
    <row r="246" spans="1:12" x14ac:dyDescent="0.25">
      <c r="A246" s="2">
        <v>15</v>
      </c>
      <c r="B246" s="2">
        <v>3</v>
      </c>
      <c r="C246" s="3" t="s">
        <v>36</v>
      </c>
      <c r="D246" s="2" t="s">
        <v>142</v>
      </c>
      <c r="E246" s="2">
        <v>24</v>
      </c>
      <c r="F246" s="4">
        <v>0</v>
      </c>
      <c r="G246" s="4">
        <f t="shared" si="53"/>
        <v>0</v>
      </c>
      <c r="H246" s="2"/>
      <c r="I246" s="4">
        <f t="shared" si="51"/>
        <v>0</v>
      </c>
      <c r="J246" s="4">
        <f t="shared" si="52"/>
        <v>0</v>
      </c>
      <c r="K246" s="2"/>
      <c r="L246" s="2"/>
    </row>
    <row r="247" spans="1:12" x14ac:dyDescent="0.25">
      <c r="A247" s="47" t="s">
        <v>29</v>
      </c>
      <c r="B247" s="48"/>
      <c r="C247" s="48"/>
      <c r="D247" s="48"/>
      <c r="E247" s="48"/>
      <c r="F247" s="49"/>
      <c r="G247" s="15">
        <f>SUM(G232:G246)</f>
        <v>0</v>
      </c>
      <c r="H247" s="17"/>
      <c r="I247" s="15">
        <f>SUM(I232:I246)</f>
        <v>0</v>
      </c>
      <c r="J247" s="15">
        <f t="shared" si="52"/>
        <v>0</v>
      </c>
      <c r="K247" s="19"/>
      <c r="L247" s="27"/>
    </row>
    <row r="249" spans="1:12" x14ac:dyDescent="0.25">
      <c r="A249" s="55" t="s">
        <v>143</v>
      </c>
      <c r="B249" s="55"/>
      <c r="C249" s="55"/>
      <c r="D249" s="55"/>
      <c r="E249" s="55"/>
      <c r="F249" s="55"/>
      <c r="G249" s="55"/>
      <c r="H249" s="55"/>
      <c r="I249" s="55"/>
      <c r="J249" s="55"/>
      <c r="K249" s="55"/>
      <c r="L249" s="55"/>
    </row>
    <row r="250" spans="1:12" x14ac:dyDescent="0.25">
      <c r="A250" s="56" t="s">
        <v>2</v>
      </c>
      <c r="B250" s="56" t="s">
        <v>3</v>
      </c>
      <c r="C250" s="64" t="s">
        <v>4</v>
      </c>
      <c r="D250" s="56" t="s">
        <v>5</v>
      </c>
      <c r="E250" s="64" t="s">
        <v>101</v>
      </c>
      <c r="F250" s="64" t="s">
        <v>6</v>
      </c>
      <c r="G250" s="64" t="s">
        <v>7</v>
      </c>
      <c r="H250" s="66" t="s">
        <v>8</v>
      </c>
      <c r="I250" s="67"/>
      <c r="J250" s="64" t="s">
        <v>11</v>
      </c>
      <c r="K250" s="64" t="s">
        <v>41</v>
      </c>
      <c r="L250" s="64" t="s">
        <v>14</v>
      </c>
    </row>
    <row r="251" spans="1:12" ht="25.5" x14ac:dyDescent="0.25">
      <c r="A251" s="57"/>
      <c r="B251" s="57"/>
      <c r="C251" s="65"/>
      <c r="D251" s="57"/>
      <c r="E251" s="65"/>
      <c r="F251" s="65"/>
      <c r="G251" s="65"/>
      <c r="H251" s="2" t="s">
        <v>9</v>
      </c>
      <c r="I251" s="5" t="s">
        <v>10</v>
      </c>
      <c r="J251" s="65"/>
      <c r="K251" s="65"/>
      <c r="L251" s="65"/>
    </row>
    <row r="252" spans="1:12" x14ac:dyDescent="0.25">
      <c r="A252" s="91" t="s">
        <v>144</v>
      </c>
      <c r="B252" s="91"/>
      <c r="C252" s="91"/>
      <c r="D252" s="91"/>
      <c r="E252" s="91"/>
      <c r="F252" s="91"/>
      <c r="G252" s="91"/>
      <c r="H252" s="91"/>
      <c r="I252" s="91"/>
      <c r="J252" s="91"/>
      <c r="K252" s="91"/>
      <c r="L252" s="91"/>
    </row>
    <row r="253" spans="1:12" ht="25.5" x14ac:dyDescent="0.25">
      <c r="A253" s="2">
        <v>1</v>
      </c>
      <c r="B253" s="2" t="s">
        <v>38</v>
      </c>
      <c r="C253" s="6" t="s">
        <v>145</v>
      </c>
      <c r="D253" s="2" t="s">
        <v>55</v>
      </c>
      <c r="E253" s="2">
        <v>144</v>
      </c>
      <c r="F253" s="4">
        <v>0</v>
      </c>
      <c r="G253" s="4">
        <f>E253*F253</f>
        <v>0</v>
      </c>
      <c r="H253" s="2"/>
      <c r="I253" s="4">
        <f t="shared" ref="I253:I263" si="54">ROUND(IF(H253="zw",G253*0,G253*H253/100),2)</f>
        <v>0</v>
      </c>
      <c r="J253" s="4">
        <f t="shared" ref="J253:J263" si="55">ROUND(G253+I253,2)</f>
        <v>0</v>
      </c>
      <c r="K253" s="2"/>
      <c r="L253" s="2"/>
    </row>
    <row r="254" spans="1:12" ht="25.5" x14ac:dyDescent="0.25">
      <c r="A254" s="2">
        <v>2</v>
      </c>
      <c r="B254" s="2" t="s">
        <v>12</v>
      </c>
      <c r="C254" s="6" t="s">
        <v>146</v>
      </c>
      <c r="D254" s="2" t="s">
        <v>55</v>
      </c>
      <c r="E254" s="2">
        <v>504</v>
      </c>
      <c r="F254" s="4">
        <v>0</v>
      </c>
      <c r="G254" s="4">
        <f t="shared" ref="G254:G263" si="56">E254*F254</f>
        <v>0</v>
      </c>
      <c r="H254" s="2"/>
      <c r="I254" s="4">
        <f t="shared" si="54"/>
        <v>0</v>
      </c>
      <c r="J254" s="4">
        <f t="shared" si="55"/>
        <v>0</v>
      </c>
      <c r="K254" s="2"/>
      <c r="L254" s="2"/>
    </row>
    <row r="255" spans="1:12" ht="16.5" customHeight="1" x14ac:dyDescent="0.25">
      <c r="A255" s="2">
        <v>3</v>
      </c>
      <c r="B255" s="2" t="s">
        <v>12</v>
      </c>
      <c r="C255" s="6" t="s">
        <v>147</v>
      </c>
      <c r="D255" s="2">
        <v>75</v>
      </c>
      <c r="E255" s="2">
        <v>288</v>
      </c>
      <c r="F255" s="4">
        <v>0</v>
      </c>
      <c r="G255" s="4">
        <f t="shared" si="56"/>
        <v>0</v>
      </c>
      <c r="H255" s="2"/>
      <c r="I255" s="4">
        <f t="shared" si="54"/>
        <v>0</v>
      </c>
      <c r="J255" s="4">
        <f t="shared" si="55"/>
        <v>0</v>
      </c>
      <c r="K255" s="2"/>
      <c r="L255" s="2"/>
    </row>
    <row r="256" spans="1:12" ht="14.25" customHeight="1" x14ac:dyDescent="0.25">
      <c r="A256" s="2">
        <v>4</v>
      </c>
      <c r="B256" s="2" t="s">
        <v>17</v>
      </c>
      <c r="C256" s="6" t="s">
        <v>147</v>
      </c>
      <c r="D256" s="2" t="s">
        <v>136</v>
      </c>
      <c r="E256" s="2">
        <v>828</v>
      </c>
      <c r="F256" s="4">
        <v>0</v>
      </c>
      <c r="G256" s="4">
        <f t="shared" si="56"/>
        <v>0</v>
      </c>
      <c r="H256" s="2"/>
      <c r="I256" s="4">
        <f t="shared" si="54"/>
        <v>0</v>
      </c>
      <c r="J256" s="4">
        <f t="shared" si="55"/>
        <v>0</v>
      </c>
      <c r="K256" s="2"/>
      <c r="L256" s="2"/>
    </row>
    <row r="257" spans="1:12" ht="15.75" customHeight="1" x14ac:dyDescent="0.25">
      <c r="A257" s="2">
        <v>5</v>
      </c>
      <c r="B257" s="2" t="s">
        <v>17</v>
      </c>
      <c r="C257" s="6" t="s">
        <v>24</v>
      </c>
      <c r="D257" s="2" t="s">
        <v>136</v>
      </c>
      <c r="E257" s="2">
        <v>720</v>
      </c>
      <c r="F257" s="4">
        <v>0</v>
      </c>
      <c r="G257" s="4">
        <f t="shared" si="56"/>
        <v>0</v>
      </c>
      <c r="H257" s="2"/>
      <c r="I257" s="4">
        <f t="shared" si="54"/>
        <v>0</v>
      </c>
      <c r="J257" s="4">
        <f t="shared" si="55"/>
        <v>0</v>
      </c>
      <c r="K257" s="2"/>
      <c r="L257" s="2"/>
    </row>
    <row r="258" spans="1:12" ht="16.5" customHeight="1" x14ac:dyDescent="0.25">
      <c r="A258" s="2">
        <v>6</v>
      </c>
      <c r="B258" s="2" t="s">
        <v>17</v>
      </c>
      <c r="C258" s="6" t="s">
        <v>148</v>
      </c>
      <c r="D258" s="2" t="s">
        <v>136</v>
      </c>
      <c r="E258" s="2">
        <v>684</v>
      </c>
      <c r="F258" s="4">
        <v>0</v>
      </c>
      <c r="G258" s="4">
        <f t="shared" si="56"/>
        <v>0</v>
      </c>
      <c r="H258" s="2"/>
      <c r="I258" s="4">
        <f t="shared" si="54"/>
        <v>0</v>
      </c>
      <c r="J258" s="4">
        <f t="shared" si="55"/>
        <v>0</v>
      </c>
      <c r="K258" s="2"/>
      <c r="L258" s="2"/>
    </row>
    <row r="259" spans="1:12" ht="15.75" customHeight="1" x14ac:dyDescent="0.25">
      <c r="A259" s="2">
        <v>7</v>
      </c>
      <c r="B259" s="2" t="s">
        <v>19</v>
      </c>
      <c r="C259" s="6" t="s">
        <v>147</v>
      </c>
      <c r="D259" s="2" t="s">
        <v>138</v>
      </c>
      <c r="E259" s="2">
        <v>648</v>
      </c>
      <c r="F259" s="4">
        <v>0</v>
      </c>
      <c r="G259" s="4">
        <f t="shared" si="56"/>
        <v>0</v>
      </c>
      <c r="H259" s="2"/>
      <c r="I259" s="4">
        <f t="shared" si="54"/>
        <v>0</v>
      </c>
      <c r="J259" s="4">
        <f t="shared" si="55"/>
        <v>0</v>
      </c>
      <c r="K259" s="2"/>
      <c r="L259" s="2"/>
    </row>
    <row r="260" spans="1:12" ht="13.5" customHeight="1" x14ac:dyDescent="0.25">
      <c r="A260" s="2">
        <v>8</v>
      </c>
      <c r="B260" s="2">
        <v>0</v>
      </c>
      <c r="C260" s="6" t="s">
        <v>24</v>
      </c>
      <c r="D260" s="2" t="s">
        <v>138</v>
      </c>
      <c r="E260" s="2">
        <v>216</v>
      </c>
      <c r="F260" s="4">
        <v>0</v>
      </c>
      <c r="G260" s="4">
        <f t="shared" si="56"/>
        <v>0</v>
      </c>
      <c r="H260" s="2"/>
      <c r="I260" s="4">
        <f t="shared" si="54"/>
        <v>0</v>
      </c>
      <c r="J260" s="4">
        <f t="shared" si="55"/>
        <v>0</v>
      </c>
      <c r="K260" s="2"/>
      <c r="L260" s="2"/>
    </row>
    <row r="261" spans="1:12" ht="15.75" customHeight="1" x14ac:dyDescent="0.25">
      <c r="A261" s="2">
        <v>9</v>
      </c>
      <c r="B261" s="2">
        <v>1</v>
      </c>
      <c r="C261" s="6" t="s">
        <v>150</v>
      </c>
      <c r="D261" s="2" t="s">
        <v>149</v>
      </c>
      <c r="E261" s="2">
        <v>72</v>
      </c>
      <c r="F261" s="4">
        <v>0</v>
      </c>
      <c r="G261" s="4">
        <f t="shared" si="56"/>
        <v>0</v>
      </c>
      <c r="H261" s="2"/>
      <c r="I261" s="4">
        <f t="shared" si="54"/>
        <v>0</v>
      </c>
      <c r="J261" s="4">
        <f t="shared" si="55"/>
        <v>0</v>
      </c>
      <c r="K261" s="2"/>
      <c r="L261" s="2"/>
    </row>
    <row r="262" spans="1:12" ht="14.25" customHeight="1" x14ac:dyDescent="0.25">
      <c r="A262" s="2">
        <v>10</v>
      </c>
      <c r="B262" s="2">
        <v>2</v>
      </c>
      <c r="C262" s="6" t="s">
        <v>151</v>
      </c>
      <c r="D262" s="2" t="s">
        <v>149</v>
      </c>
      <c r="E262" s="2">
        <v>36</v>
      </c>
      <c r="F262" s="4">
        <v>0</v>
      </c>
      <c r="G262" s="4">
        <f t="shared" si="56"/>
        <v>0</v>
      </c>
      <c r="H262" s="2"/>
      <c r="I262" s="4">
        <f t="shared" si="54"/>
        <v>0</v>
      </c>
      <c r="J262" s="4">
        <f t="shared" si="55"/>
        <v>0</v>
      </c>
      <c r="K262" s="2"/>
      <c r="L262" s="2"/>
    </row>
    <row r="263" spans="1:12" ht="14.25" customHeight="1" x14ac:dyDescent="0.25">
      <c r="A263" s="2">
        <v>11</v>
      </c>
      <c r="B263" s="2" t="s">
        <v>19</v>
      </c>
      <c r="C263" s="6" t="s">
        <v>148</v>
      </c>
      <c r="D263" s="2" t="s">
        <v>138</v>
      </c>
      <c r="E263" s="2">
        <v>648</v>
      </c>
      <c r="F263" s="4">
        <v>0</v>
      </c>
      <c r="G263" s="4">
        <f t="shared" si="56"/>
        <v>0</v>
      </c>
      <c r="H263" s="2"/>
      <c r="I263" s="4">
        <f t="shared" si="54"/>
        <v>0</v>
      </c>
      <c r="J263" s="4">
        <f t="shared" si="55"/>
        <v>0</v>
      </c>
      <c r="K263" s="2"/>
      <c r="L263" s="2"/>
    </row>
    <row r="264" spans="1:12" x14ac:dyDescent="0.25">
      <c r="A264" s="92" t="s">
        <v>152</v>
      </c>
      <c r="B264" s="92"/>
      <c r="C264" s="92"/>
      <c r="D264" s="92"/>
      <c r="E264" s="92"/>
      <c r="F264" s="92"/>
      <c r="G264" s="92"/>
      <c r="H264" s="92"/>
      <c r="I264" s="92"/>
      <c r="J264" s="92"/>
      <c r="K264" s="92"/>
      <c r="L264" s="92"/>
    </row>
    <row r="265" spans="1:12" ht="43.5" customHeight="1" x14ac:dyDescent="0.25">
      <c r="A265" s="2">
        <v>12</v>
      </c>
      <c r="B265" s="52" t="s">
        <v>153</v>
      </c>
      <c r="C265" s="54"/>
      <c r="D265" s="2" t="s">
        <v>154</v>
      </c>
      <c r="E265" s="2">
        <v>15</v>
      </c>
      <c r="F265" s="4">
        <v>0</v>
      </c>
      <c r="G265" s="4">
        <f>E265*F265</f>
        <v>0</v>
      </c>
      <c r="H265" s="2"/>
      <c r="I265" s="4">
        <f t="shared" ref="I265:I267" si="57">ROUND(IF(H265="zw",G265*0,G265*H265/100),2)</f>
        <v>0</v>
      </c>
      <c r="J265" s="4">
        <f t="shared" ref="J265:J268" si="58">ROUND(G265+I265,2)</f>
        <v>0</v>
      </c>
      <c r="K265" s="2"/>
      <c r="L265" s="2"/>
    </row>
    <row r="266" spans="1:12" ht="28.5" customHeight="1" x14ac:dyDescent="0.25">
      <c r="A266" s="2">
        <v>13</v>
      </c>
      <c r="B266" s="52" t="s">
        <v>155</v>
      </c>
      <c r="C266" s="54"/>
      <c r="D266" s="2" t="s">
        <v>194</v>
      </c>
      <c r="E266" s="45">
        <v>4</v>
      </c>
      <c r="F266" s="4">
        <v>0</v>
      </c>
      <c r="G266" s="4">
        <f t="shared" ref="G266:G267" si="59">E266*F266</f>
        <v>0</v>
      </c>
      <c r="H266" s="2"/>
      <c r="I266" s="4">
        <f t="shared" si="57"/>
        <v>0</v>
      </c>
      <c r="J266" s="4">
        <f t="shared" si="58"/>
        <v>0</v>
      </c>
      <c r="K266" s="2"/>
      <c r="L266" s="2"/>
    </row>
    <row r="267" spans="1:12" ht="27.75" customHeight="1" x14ac:dyDescent="0.25">
      <c r="A267" s="2">
        <v>14</v>
      </c>
      <c r="B267" s="52" t="s">
        <v>156</v>
      </c>
      <c r="C267" s="54"/>
      <c r="D267" s="2" t="s">
        <v>154</v>
      </c>
      <c r="E267" s="2">
        <v>1</v>
      </c>
      <c r="F267" s="4">
        <v>0</v>
      </c>
      <c r="G267" s="4">
        <f t="shared" si="59"/>
        <v>0</v>
      </c>
      <c r="H267" s="2"/>
      <c r="I267" s="4">
        <f t="shared" si="57"/>
        <v>0</v>
      </c>
      <c r="J267" s="4">
        <f t="shared" si="58"/>
        <v>0</v>
      </c>
      <c r="K267" s="2"/>
      <c r="L267" s="2"/>
    </row>
    <row r="268" spans="1:12" x14ac:dyDescent="0.25">
      <c r="A268" s="47" t="s">
        <v>29</v>
      </c>
      <c r="B268" s="48"/>
      <c r="C268" s="48"/>
      <c r="D268" s="48"/>
      <c r="E268" s="48"/>
      <c r="F268" s="49"/>
      <c r="G268" s="15">
        <f>SUM(G253:G263,G265:G267)</f>
        <v>0</v>
      </c>
      <c r="H268" s="17"/>
      <c r="I268" s="15">
        <f>SUM(I253:I263,I265:I267)</f>
        <v>0</v>
      </c>
      <c r="J268" s="15">
        <f t="shared" si="58"/>
        <v>0</v>
      </c>
      <c r="K268" s="19"/>
      <c r="L268" s="27"/>
    </row>
    <row r="270" spans="1:12" x14ac:dyDescent="0.25">
      <c r="A270" s="72" t="s">
        <v>157</v>
      </c>
      <c r="B270" s="72"/>
      <c r="C270" s="72"/>
      <c r="D270" s="72"/>
      <c r="E270" s="72"/>
      <c r="F270" s="72"/>
      <c r="G270" s="72"/>
      <c r="H270" s="72"/>
      <c r="I270" s="72"/>
      <c r="J270" s="72"/>
      <c r="K270" s="72"/>
      <c r="L270" s="72"/>
    </row>
    <row r="271" spans="1:12" x14ac:dyDescent="0.25">
      <c r="A271" s="56" t="s">
        <v>2</v>
      </c>
      <c r="B271" s="58" t="s">
        <v>93</v>
      </c>
      <c r="C271" s="59"/>
      <c r="D271" s="60"/>
      <c r="E271" s="64" t="s">
        <v>101</v>
      </c>
      <c r="F271" s="64" t="s">
        <v>133</v>
      </c>
      <c r="G271" s="64" t="s">
        <v>7</v>
      </c>
      <c r="H271" s="66" t="s">
        <v>8</v>
      </c>
      <c r="I271" s="67"/>
      <c r="J271" s="64" t="s">
        <v>11</v>
      </c>
      <c r="K271" s="64" t="s">
        <v>41</v>
      </c>
      <c r="L271" s="64" t="s">
        <v>14</v>
      </c>
    </row>
    <row r="272" spans="1:12" ht="25.5" x14ac:dyDescent="0.25">
      <c r="A272" s="57"/>
      <c r="B272" s="61"/>
      <c r="C272" s="62"/>
      <c r="D272" s="63"/>
      <c r="E272" s="65"/>
      <c r="F272" s="65"/>
      <c r="G272" s="65"/>
      <c r="H272" s="2" t="s">
        <v>9</v>
      </c>
      <c r="I272" s="5" t="s">
        <v>10</v>
      </c>
      <c r="J272" s="65"/>
      <c r="K272" s="65"/>
      <c r="L272" s="65"/>
    </row>
    <row r="273" spans="1:12" x14ac:dyDescent="0.25">
      <c r="A273" s="2">
        <v>1</v>
      </c>
      <c r="B273" s="52" t="s">
        <v>158</v>
      </c>
      <c r="C273" s="53"/>
      <c r="D273" s="54"/>
      <c r="E273" s="2">
        <v>48</v>
      </c>
      <c r="F273" s="4">
        <v>0</v>
      </c>
      <c r="G273" s="4">
        <f>E273*F273</f>
        <v>0</v>
      </c>
      <c r="H273" s="2"/>
      <c r="I273" s="4">
        <f t="shared" ref="I273" si="60">ROUND(IF(H273="zw",G273*0,G273*H273/100),2)</f>
        <v>0</v>
      </c>
      <c r="J273" s="4">
        <f t="shared" ref="J273" si="61">ROUND(G273+I273,2)</f>
        <v>0</v>
      </c>
      <c r="K273" s="2"/>
      <c r="L273" s="2"/>
    </row>
    <row r="274" spans="1:12" x14ac:dyDescent="0.25">
      <c r="A274" s="68" t="s">
        <v>29</v>
      </c>
      <c r="B274" s="69"/>
      <c r="C274" s="69"/>
      <c r="D274" s="69"/>
      <c r="E274" s="69"/>
      <c r="F274" s="70"/>
      <c r="G274" s="15">
        <f>SUM(G273)</f>
        <v>0</v>
      </c>
      <c r="H274" s="17"/>
      <c r="I274" s="15">
        <f>SUM(I273)</f>
        <v>0</v>
      </c>
      <c r="J274" s="15">
        <f>SUM(J273)</f>
        <v>0</v>
      </c>
      <c r="K274" s="21"/>
      <c r="L274" s="28"/>
    </row>
    <row r="276" spans="1:12" x14ac:dyDescent="0.25">
      <c r="A276" s="55" t="s">
        <v>159</v>
      </c>
      <c r="B276" s="55"/>
      <c r="C276" s="55"/>
      <c r="D276" s="55"/>
      <c r="E276" s="55"/>
      <c r="F276" s="55"/>
      <c r="G276" s="55"/>
      <c r="H276" s="55"/>
      <c r="I276" s="55"/>
      <c r="J276" s="55"/>
      <c r="K276" s="55"/>
      <c r="L276" s="55"/>
    </row>
    <row r="277" spans="1:12" x14ac:dyDescent="0.25">
      <c r="A277" s="56" t="s">
        <v>2</v>
      </c>
      <c r="B277" s="58" t="s">
        <v>93</v>
      </c>
      <c r="C277" s="59"/>
      <c r="D277" s="60"/>
      <c r="E277" s="64" t="s">
        <v>91</v>
      </c>
      <c r="F277" s="64" t="s">
        <v>92</v>
      </c>
      <c r="G277" s="64" t="s">
        <v>7</v>
      </c>
      <c r="H277" s="66" t="s">
        <v>8</v>
      </c>
      <c r="I277" s="67"/>
      <c r="J277" s="64" t="s">
        <v>11</v>
      </c>
      <c r="K277" s="64" t="s">
        <v>41</v>
      </c>
      <c r="L277" s="64" t="s">
        <v>14</v>
      </c>
    </row>
    <row r="278" spans="1:12" ht="25.5" x14ac:dyDescent="0.25">
      <c r="A278" s="57"/>
      <c r="B278" s="61"/>
      <c r="C278" s="62"/>
      <c r="D278" s="63"/>
      <c r="E278" s="65"/>
      <c r="F278" s="65"/>
      <c r="G278" s="65"/>
      <c r="H278" s="2" t="s">
        <v>9</v>
      </c>
      <c r="I278" s="5" t="s">
        <v>10</v>
      </c>
      <c r="J278" s="65"/>
      <c r="K278" s="65"/>
      <c r="L278" s="65"/>
    </row>
    <row r="279" spans="1:12" ht="31.5" customHeight="1" x14ac:dyDescent="0.25">
      <c r="A279" s="2"/>
      <c r="B279" s="52" t="s">
        <v>160</v>
      </c>
      <c r="C279" s="53"/>
      <c r="D279" s="54"/>
      <c r="E279" s="2">
        <v>12</v>
      </c>
      <c r="F279" s="4">
        <v>0</v>
      </c>
      <c r="G279" s="4">
        <f>E279*F279</f>
        <v>0</v>
      </c>
      <c r="H279" s="2"/>
      <c r="I279" s="4">
        <f t="shared" ref="I279" si="62">ROUND(IF(H279="zw",G279*0,G279*H279/100),2)</f>
        <v>0</v>
      </c>
      <c r="J279" s="4">
        <f t="shared" ref="J279" si="63">ROUND(G279+I279,2)</f>
        <v>0</v>
      </c>
      <c r="K279" s="2"/>
      <c r="L279" s="2"/>
    </row>
    <row r="280" spans="1:12" x14ac:dyDescent="0.25">
      <c r="A280" s="47" t="s">
        <v>29</v>
      </c>
      <c r="B280" s="48"/>
      <c r="C280" s="48"/>
      <c r="D280" s="48"/>
      <c r="E280" s="48"/>
      <c r="F280" s="49"/>
      <c r="G280" s="15">
        <f>SUM(G279)</f>
        <v>0</v>
      </c>
      <c r="H280" s="17"/>
      <c r="I280" s="15">
        <f>SUM(I279)</f>
        <v>0</v>
      </c>
      <c r="J280" s="15">
        <f>SUM(J279)</f>
        <v>0</v>
      </c>
      <c r="K280" s="21"/>
      <c r="L280" s="28"/>
    </row>
    <row r="281" spans="1:12" x14ac:dyDescent="0.25">
      <c r="A281" s="24"/>
      <c r="B281" s="24"/>
      <c r="C281" s="24"/>
      <c r="D281" s="24"/>
      <c r="E281" s="24"/>
      <c r="F281" s="24"/>
      <c r="G281" s="23"/>
      <c r="H281" s="24"/>
      <c r="I281" s="23"/>
      <c r="J281" s="23"/>
      <c r="K281" s="39"/>
      <c r="L281" s="39"/>
    </row>
    <row r="282" spans="1:12" x14ac:dyDescent="0.25">
      <c r="A282" s="24"/>
      <c r="B282" s="24"/>
      <c r="C282" s="24"/>
      <c r="D282" s="24"/>
      <c r="E282" s="24"/>
      <c r="F282" s="24"/>
      <c r="G282" s="23"/>
      <c r="H282" s="24"/>
      <c r="I282" s="23"/>
      <c r="J282" s="23"/>
      <c r="K282" s="39"/>
      <c r="L282" s="39"/>
    </row>
    <row r="283" spans="1:12" x14ac:dyDescent="0.25">
      <c r="A283" s="24"/>
      <c r="B283" s="24"/>
      <c r="C283" s="24"/>
      <c r="D283" s="24"/>
      <c r="E283" s="24"/>
      <c r="F283" s="24"/>
      <c r="G283" s="23"/>
      <c r="H283" s="24"/>
      <c r="I283" s="23"/>
      <c r="J283" s="23"/>
      <c r="K283" s="39"/>
      <c r="L283" s="39"/>
    </row>
    <row r="284" spans="1:12" x14ac:dyDescent="0.25">
      <c r="A284" s="24"/>
      <c r="B284" s="24"/>
      <c r="C284" s="24"/>
      <c r="D284" s="24"/>
      <c r="E284" s="24"/>
      <c r="F284" s="24"/>
      <c r="G284" s="23"/>
      <c r="H284" s="24"/>
      <c r="I284" s="23"/>
      <c r="J284" s="23"/>
      <c r="K284" s="39"/>
      <c r="L284" s="39"/>
    </row>
    <row r="286" spans="1:12" ht="31.5" customHeight="1" x14ac:dyDescent="0.25">
      <c r="A286" s="85" t="s">
        <v>161</v>
      </c>
      <c r="B286" s="85"/>
      <c r="C286" s="85"/>
      <c r="D286" s="85"/>
      <c r="E286" s="85"/>
      <c r="F286" s="85"/>
      <c r="G286" s="85"/>
      <c r="H286" s="85"/>
      <c r="I286" s="85"/>
      <c r="J286" s="85"/>
      <c r="K286" s="85"/>
      <c r="L286" s="85"/>
    </row>
    <row r="287" spans="1:12" x14ac:dyDescent="0.25">
      <c r="A287" s="56" t="s">
        <v>2</v>
      </c>
      <c r="B287" s="56" t="s">
        <v>3</v>
      </c>
      <c r="C287" s="64" t="s">
        <v>4</v>
      </c>
      <c r="D287" s="56" t="s">
        <v>5</v>
      </c>
      <c r="E287" s="64" t="s">
        <v>101</v>
      </c>
      <c r="F287" s="64" t="s">
        <v>6</v>
      </c>
      <c r="G287" s="64" t="s">
        <v>7</v>
      </c>
      <c r="H287" s="66" t="s">
        <v>8</v>
      </c>
      <c r="I287" s="67"/>
      <c r="J287" s="64" t="s">
        <v>11</v>
      </c>
      <c r="K287" s="64" t="s">
        <v>41</v>
      </c>
      <c r="L287" s="64" t="s">
        <v>14</v>
      </c>
    </row>
    <row r="288" spans="1:12" ht="25.5" x14ac:dyDescent="0.25">
      <c r="A288" s="57"/>
      <c r="B288" s="57"/>
      <c r="C288" s="65"/>
      <c r="D288" s="57"/>
      <c r="E288" s="65"/>
      <c r="F288" s="65"/>
      <c r="G288" s="65"/>
      <c r="H288" s="2" t="s">
        <v>9</v>
      </c>
      <c r="I288" s="5" t="s">
        <v>10</v>
      </c>
      <c r="J288" s="65"/>
      <c r="K288" s="65"/>
      <c r="L288" s="65"/>
    </row>
    <row r="289" spans="1:12" ht="25.5" x14ac:dyDescent="0.25">
      <c r="A289" s="2">
        <v>1</v>
      </c>
      <c r="B289" s="2">
        <v>1</v>
      </c>
      <c r="C289" s="6" t="s">
        <v>162</v>
      </c>
      <c r="D289" s="2">
        <v>70</v>
      </c>
      <c r="E289" s="2">
        <v>72</v>
      </c>
      <c r="F289" s="4">
        <v>0</v>
      </c>
      <c r="G289" s="4">
        <f>E289*F289</f>
        <v>0</v>
      </c>
      <c r="H289" s="2"/>
      <c r="I289" s="4">
        <f t="shared" ref="I289:I290" si="64">ROUND(IF(H289="zw",G289*0,G289*H289/100),2)</f>
        <v>0</v>
      </c>
      <c r="J289" s="4">
        <f t="shared" ref="J289:J291" si="65">ROUND(G289+I289,2)</f>
        <v>0</v>
      </c>
      <c r="K289" s="2"/>
      <c r="L289" s="2"/>
    </row>
    <row r="290" spans="1:12" x14ac:dyDescent="0.25">
      <c r="A290" s="2">
        <v>2</v>
      </c>
      <c r="B290" s="2">
        <v>1</v>
      </c>
      <c r="C290" s="6" t="s">
        <v>27</v>
      </c>
      <c r="D290" s="2">
        <v>70</v>
      </c>
      <c r="E290" s="2">
        <v>72</v>
      </c>
      <c r="F290" s="4">
        <v>0</v>
      </c>
      <c r="G290" s="4">
        <f>E290*F290</f>
        <v>0</v>
      </c>
      <c r="H290" s="2"/>
      <c r="I290" s="4">
        <f t="shared" si="64"/>
        <v>0</v>
      </c>
      <c r="J290" s="4">
        <f t="shared" si="65"/>
        <v>0</v>
      </c>
      <c r="K290" s="2"/>
      <c r="L290" s="2"/>
    </row>
    <row r="291" spans="1:12" x14ac:dyDescent="0.25">
      <c r="A291" s="47" t="s">
        <v>29</v>
      </c>
      <c r="B291" s="48"/>
      <c r="C291" s="48"/>
      <c r="D291" s="48"/>
      <c r="E291" s="48"/>
      <c r="F291" s="49"/>
      <c r="G291" s="15">
        <f>SUM(G289:G290)</f>
        <v>0</v>
      </c>
      <c r="H291" s="17"/>
      <c r="I291" s="15">
        <f>SUM(I289:I290)</f>
        <v>0</v>
      </c>
      <c r="J291" s="15">
        <f t="shared" si="65"/>
        <v>0</v>
      </c>
      <c r="K291" s="19"/>
      <c r="L291" s="27"/>
    </row>
    <row r="293" spans="1:12" ht="31.5" customHeight="1" x14ac:dyDescent="0.25">
      <c r="A293" s="85" t="s">
        <v>163</v>
      </c>
      <c r="B293" s="85"/>
      <c r="C293" s="85"/>
      <c r="D293" s="85"/>
      <c r="E293" s="85"/>
      <c r="F293" s="85"/>
      <c r="G293" s="85"/>
      <c r="H293" s="85"/>
      <c r="I293" s="85"/>
      <c r="J293" s="85"/>
      <c r="K293" s="85"/>
      <c r="L293" s="85"/>
    </row>
    <row r="294" spans="1:12" x14ac:dyDescent="0.25">
      <c r="A294" s="56" t="s">
        <v>2</v>
      </c>
      <c r="B294" s="56" t="s">
        <v>3</v>
      </c>
      <c r="C294" s="64" t="s">
        <v>4</v>
      </c>
      <c r="D294" s="56" t="s">
        <v>5</v>
      </c>
      <c r="E294" s="64" t="s">
        <v>101</v>
      </c>
      <c r="F294" s="64" t="s">
        <v>6</v>
      </c>
      <c r="G294" s="64" t="s">
        <v>7</v>
      </c>
      <c r="H294" s="66" t="s">
        <v>8</v>
      </c>
      <c r="I294" s="67"/>
      <c r="J294" s="64" t="s">
        <v>11</v>
      </c>
      <c r="K294" s="64" t="s">
        <v>41</v>
      </c>
      <c r="L294" s="64" t="s">
        <v>14</v>
      </c>
    </row>
    <row r="295" spans="1:12" ht="25.5" x14ac:dyDescent="0.25">
      <c r="A295" s="57"/>
      <c r="B295" s="57"/>
      <c r="C295" s="65"/>
      <c r="D295" s="57"/>
      <c r="E295" s="65"/>
      <c r="F295" s="65"/>
      <c r="G295" s="65"/>
      <c r="H295" s="2" t="s">
        <v>9</v>
      </c>
      <c r="I295" s="5" t="s">
        <v>10</v>
      </c>
      <c r="J295" s="65"/>
      <c r="K295" s="65"/>
      <c r="L295" s="65"/>
    </row>
    <row r="296" spans="1:12" x14ac:dyDescent="0.25">
      <c r="A296" s="2">
        <v>1</v>
      </c>
      <c r="B296" s="2" t="s">
        <v>12</v>
      </c>
      <c r="C296" s="6" t="s">
        <v>164</v>
      </c>
      <c r="D296" s="2">
        <v>90</v>
      </c>
      <c r="E296" s="2">
        <v>72</v>
      </c>
      <c r="F296" s="4">
        <v>0</v>
      </c>
      <c r="G296" s="4">
        <f>E296*F296</f>
        <v>0</v>
      </c>
      <c r="H296" s="2"/>
      <c r="I296" s="4">
        <f t="shared" ref="I296:I304" si="66">ROUND(IF(H296="zw",G296*0,G296*H296/100),2)</f>
        <v>0</v>
      </c>
      <c r="J296" s="4">
        <f t="shared" ref="J296:J304" si="67">ROUND(G296+I296,2)</f>
        <v>0</v>
      </c>
      <c r="K296" s="2"/>
      <c r="L296" s="2"/>
    </row>
    <row r="297" spans="1:12" x14ac:dyDescent="0.25">
      <c r="A297" s="2">
        <v>2</v>
      </c>
      <c r="B297" s="2" t="s">
        <v>38</v>
      </c>
      <c r="C297" s="6" t="s">
        <v>164</v>
      </c>
      <c r="D297" s="2">
        <v>75</v>
      </c>
      <c r="E297" s="2">
        <v>72</v>
      </c>
      <c r="F297" s="4">
        <v>0</v>
      </c>
      <c r="G297" s="4">
        <f t="shared" ref="G297:G303" si="68">E297*F297</f>
        <v>0</v>
      </c>
      <c r="H297" s="2"/>
      <c r="I297" s="4">
        <f t="shared" si="66"/>
        <v>0</v>
      </c>
      <c r="J297" s="4">
        <f t="shared" si="67"/>
        <v>0</v>
      </c>
      <c r="K297" s="2"/>
      <c r="L297" s="2"/>
    </row>
    <row r="298" spans="1:12" x14ac:dyDescent="0.25">
      <c r="A298" s="2">
        <v>3</v>
      </c>
      <c r="B298" s="2" t="s">
        <v>38</v>
      </c>
      <c r="C298" s="6" t="s">
        <v>165</v>
      </c>
      <c r="D298" s="2">
        <v>75</v>
      </c>
      <c r="E298" s="2">
        <v>72</v>
      </c>
      <c r="F298" s="4">
        <v>0</v>
      </c>
      <c r="G298" s="4">
        <f t="shared" si="68"/>
        <v>0</v>
      </c>
      <c r="H298" s="2"/>
      <c r="I298" s="4">
        <f t="shared" si="66"/>
        <v>0</v>
      </c>
      <c r="J298" s="4">
        <f t="shared" si="67"/>
        <v>0</v>
      </c>
      <c r="K298" s="2"/>
      <c r="L298" s="2"/>
    </row>
    <row r="299" spans="1:12" x14ac:dyDescent="0.25">
      <c r="A299" s="2">
        <v>4</v>
      </c>
      <c r="B299" s="2" t="s">
        <v>137</v>
      </c>
      <c r="C299" s="6" t="s">
        <v>166</v>
      </c>
      <c r="D299" s="2">
        <v>75</v>
      </c>
      <c r="E299" s="2">
        <v>72</v>
      </c>
      <c r="F299" s="4">
        <v>0</v>
      </c>
      <c r="G299" s="4">
        <f t="shared" si="68"/>
        <v>0</v>
      </c>
      <c r="H299" s="2"/>
      <c r="I299" s="4">
        <f t="shared" si="66"/>
        <v>0</v>
      </c>
      <c r="J299" s="4">
        <f t="shared" si="67"/>
        <v>0</v>
      </c>
      <c r="K299" s="2"/>
      <c r="L299" s="2"/>
    </row>
    <row r="300" spans="1:12" ht="102" x14ac:dyDescent="0.25">
      <c r="A300" s="2">
        <v>5</v>
      </c>
      <c r="B300" s="2" t="s">
        <v>12</v>
      </c>
      <c r="C300" s="6" t="s">
        <v>195</v>
      </c>
      <c r="D300" s="2">
        <v>45</v>
      </c>
      <c r="E300" s="2">
        <v>12</v>
      </c>
      <c r="F300" s="4">
        <v>0</v>
      </c>
      <c r="G300" s="4">
        <f t="shared" si="68"/>
        <v>0</v>
      </c>
      <c r="H300" s="2"/>
      <c r="I300" s="4">
        <f t="shared" si="66"/>
        <v>0</v>
      </c>
      <c r="J300" s="4">
        <f t="shared" si="67"/>
        <v>0</v>
      </c>
      <c r="K300" s="2"/>
      <c r="L300" s="2"/>
    </row>
    <row r="301" spans="1:12" x14ac:dyDescent="0.25">
      <c r="A301" s="2">
        <v>6</v>
      </c>
      <c r="B301" s="2" t="s">
        <v>19</v>
      </c>
      <c r="C301" s="6" t="s">
        <v>167</v>
      </c>
      <c r="D301" s="2">
        <v>75</v>
      </c>
      <c r="E301" s="2">
        <v>108</v>
      </c>
      <c r="F301" s="4">
        <v>0</v>
      </c>
      <c r="G301" s="4">
        <f t="shared" si="68"/>
        <v>0</v>
      </c>
      <c r="H301" s="2"/>
      <c r="I301" s="4">
        <f t="shared" si="66"/>
        <v>0</v>
      </c>
      <c r="J301" s="4">
        <f t="shared" si="67"/>
        <v>0</v>
      </c>
      <c r="K301" s="2"/>
      <c r="L301" s="2"/>
    </row>
    <row r="302" spans="1:12" x14ac:dyDescent="0.25">
      <c r="A302" s="2">
        <v>7</v>
      </c>
      <c r="B302" s="2" t="s">
        <v>19</v>
      </c>
      <c r="C302" s="6" t="s">
        <v>168</v>
      </c>
      <c r="D302" s="2">
        <v>90</v>
      </c>
      <c r="E302" s="2">
        <v>72</v>
      </c>
      <c r="F302" s="4">
        <v>0</v>
      </c>
      <c r="G302" s="4">
        <f t="shared" si="68"/>
        <v>0</v>
      </c>
      <c r="H302" s="2"/>
      <c r="I302" s="4">
        <f t="shared" si="66"/>
        <v>0</v>
      </c>
      <c r="J302" s="4">
        <f t="shared" si="67"/>
        <v>0</v>
      </c>
      <c r="K302" s="2"/>
      <c r="L302" s="2"/>
    </row>
    <row r="303" spans="1:12" ht="38.25" x14ac:dyDescent="0.25">
      <c r="A303" s="2">
        <v>8</v>
      </c>
      <c r="B303" s="2" t="s">
        <v>169</v>
      </c>
      <c r="C303" s="6" t="s">
        <v>170</v>
      </c>
      <c r="D303" s="2" t="s">
        <v>171</v>
      </c>
      <c r="E303" s="2">
        <v>108</v>
      </c>
      <c r="F303" s="4">
        <v>0</v>
      </c>
      <c r="G303" s="4">
        <f t="shared" si="68"/>
        <v>0</v>
      </c>
      <c r="H303" s="2"/>
      <c r="I303" s="4">
        <f t="shared" si="66"/>
        <v>0</v>
      </c>
      <c r="J303" s="4">
        <f t="shared" si="67"/>
        <v>0</v>
      </c>
      <c r="K303" s="2"/>
      <c r="L303" s="2"/>
    </row>
    <row r="304" spans="1:12" x14ac:dyDescent="0.25">
      <c r="A304" s="47" t="s">
        <v>29</v>
      </c>
      <c r="B304" s="48"/>
      <c r="C304" s="48"/>
      <c r="D304" s="48"/>
      <c r="E304" s="48"/>
      <c r="F304" s="49"/>
      <c r="G304" s="15">
        <f>SUM(G296:G303)</f>
        <v>0</v>
      </c>
      <c r="H304" s="13"/>
      <c r="I304" s="15">
        <f t="shared" si="66"/>
        <v>0</v>
      </c>
      <c r="J304" s="15">
        <f t="shared" si="67"/>
        <v>0</v>
      </c>
      <c r="K304" s="21"/>
      <c r="L304" s="28"/>
    </row>
    <row r="305" spans="1:12" x14ac:dyDescent="0.25">
      <c r="A305" s="24"/>
      <c r="B305" s="24"/>
      <c r="C305" s="24"/>
      <c r="D305" s="24"/>
      <c r="E305" s="24"/>
      <c r="F305" s="24"/>
      <c r="G305" s="23"/>
      <c r="H305" s="39"/>
      <c r="I305" s="23"/>
      <c r="J305" s="23"/>
      <c r="K305" s="39"/>
      <c r="L305" s="39"/>
    </row>
    <row r="306" spans="1:12" x14ac:dyDescent="0.25">
      <c r="A306" s="24"/>
      <c r="B306" s="24"/>
      <c r="C306" s="24"/>
      <c r="D306" s="24"/>
      <c r="E306" s="24"/>
      <c r="F306" s="24"/>
      <c r="G306" s="23"/>
      <c r="H306" s="39"/>
      <c r="I306" s="23"/>
      <c r="J306" s="23"/>
      <c r="K306" s="39"/>
      <c r="L306" s="39"/>
    </row>
    <row r="307" spans="1:12" x14ac:dyDescent="0.25">
      <c r="A307" s="24"/>
      <c r="B307" s="24"/>
      <c r="C307" s="24"/>
      <c r="D307" s="24"/>
      <c r="E307" s="24"/>
      <c r="F307" s="24"/>
      <c r="G307" s="23"/>
      <c r="H307" s="39"/>
      <c r="I307" s="23"/>
      <c r="J307" s="23"/>
      <c r="K307" s="39"/>
      <c r="L307" s="39"/>
    </row>
    <row r="308" spans="1:12" x14ac:dyDescent="0.25">
      <c r="A308" s="24"/>
      <c r="B308" s="24"/>
      <c r="C308" s="24"/>
      <c r="D308" s="24"/>
      <c r="E308" s="24"/>
      <c r="F308" s="24"/>
      <c r="G308" s="23"/>
      <c r="H308" s="39"/>
      <c r="I308" s="23"/>
      <c r="J308" s="23"/>
      <c r="K308" s="39"/>
      <c r="L308" s="39"/>
    </row>
    <row r="309" spans="1:12" x14ac:dyDescent="0.25">
      <c r="A309" s="24"/>
      <c r="B309" s="24"/>
      <c r="C309" s="24"/>
      <c r="D309" s="24"/>
      <c r="E309" s="24"/>
      <c r="F309" s="24"/>
      <c r="G309" s="23"/>
      <c r="H309" s="39"/>
      <c r="I309" s="23"/>
      <c r="J309" s="23"/>
      <c r="K309" s="39"/>
      <c r="L309" s="39"/>
    </row>
    <row r="310" spans="1:12" x14ac:dyDescent="0.25">
      <c r="A310" s="24"/>
      <c r="B310" s="24"/>
      <c r="C310" s="24"/>
      <c r="D310" s="24"/>
      <c r="E310" s="24"/>
      <c r="F310" s="24"/>
      <c r="G310" s="23"/>
      <c r="H310" s="39"/>
      <c r="I310" s="23"/>
      <c r="J310" s="23"/>
      <c r="K310" s="39"/>
      <c r="L310" s="39"/>
    </row>
    <row r="312" spans="1:12" x14ac:dyDescent="0.25">
      <c r="A312" s="85" t="s">
        <v>172</v>
      </c>
      <c r="B312" s="85"/>
      <c r="C312" s="85"/>
      <c r="D312" s="85"/>
      <c r="E312" s="85"/>
      <c r="F312" s="85"/>
      <c r="G312" s="85"/>
      <c r="H312" s="85"/>
      <c r="I312" s="85"/>
      <c r="J312" s="85"/>
      <c r="K312" s="85"/>
      <c r="L312" s="85"/>
    </row>
    <row r="313" spans="1:12" x14ac:dyDescent="0.25">
      <c r="A313" s="56" t="s">
        <v>2</v>
      </c>
      <c r="B313" s="56" t="s">
        <v>3</v>
      </c>
      <c r="C313" s="64" t="s">
        <v>4</v>
      </c>
      <c r="D313" s="56" t="s">
        <v>5</v>
      </c>
      <c r="E313" s="64" t="s">
        <v>101</v>
      </c>
      <c r="F313" s="64" t="s">
        <v>6</v>
      </c>
      <c r="G313" s="64" t="s">
        <v>7</v>
      </c>
      <c r="H313" s="66" t="s">
        <v>8</v>
      </c>
      <c r="I313" s="67"/>
      <c r="J313" s="64" t="s">
        <v>11</v>
      </c>
      <c r="K313" s="64" t="s">
        <v>41</v>
      </c>
      <c r="L313" s="64" t="s">
        <v>14</v>
      </c>
    </row>
    <row r="314" spans="1:12" ht="25.5" x14ac:dyDescent="0.25">
      <c r="A314" s="57"/>
      <c r="B314" s="57"/>
      <c r="C314" s="65"/>
      <c r="D314" s="57"/>
      <c r="E314" s="65"/>
      <c r="F314" s="65"/>
      <c r="G314" s="65"/>
      <c r="H314" s="2" t="s">
        <v>9</v>
      </c>
      <c r="I314" s="5" t="s">
        <v>10</v>
      </c>
      <c r="J314" s="65"/>
      <c r="K314" s="65"/>
      <c r="L314" s="65"/>
    </row>
    <row r="315" spans="1:12" ht="25.5" x14ac:dyDescent="0.25">
      <c r="A315" s="5">
        <v>1</v>
      </c>
      <c r="B315" s="5">
        <v>0</v>
      </c>
      <c r="C315" s="6" t="s">
        <v>173</v>
      </c>
      <c r="D315" s="5">
        <v>70</v>
      </c>
      <c r="E315" s="5">
        <v>384</v>
      </c>
      <c r="F315" s="40">
        <v>0</v>
      </c>
      <c r="G315" s="40">
        <f t="shared" ref="G315:G316" si="69">E315*F315</f>
        <v>0</v>
      </c>
      <c r="H315" s="2"/>
      <c r="I315" s="40">
        <f t="shared" ref="I315:I317" si="70">ROUND(IF(H315="zw",G315*0,G315*H315/100),2)</f>
        <v>0</v>
      </c>
      <c r="J315" s="40">
        <f t="shared" ref="J315:J317" si="71">ROUND(G315+I315,2)</f>
        <v>0</v>
      </c>
      <c r="K315" s="5"/>
      <c r="L315" s="5"/>
    </row>
    <row r="316" spans="1:12" x14ac:dyDescent="0.25">
      <c r="A316" s="5">
        <v>2</v>
      </c>
      <c r="B316" s="5">
        <v>1</v>
      </c>
      <c r="C316" s="6" t="s">
        <v>174</v>
      </c>
      <c r="D316" s="5" t="s">
        <v>60</v>
      </c>
      <c r="E316" s="5">
        <v>96</v>
      </c>
      <c r="F316" s="40">
        <v>0</v>
      </c>
      <c r="G316" s="40">
        <f t="shared" si="69"/>
        <v>0</v>
      </c>
      <c r="H316" s="2"/>
      <c r="I316" s="40">
        <f t="shared" si="70"/>
        <v>0</v>
      </c>
      <c r="J316" s="40">
        <f t="shared" si="71"/>
        <v>0</v>
      </c>
      <c r="K316" s="5"/>
      <c r="L316" s="5"/>
    </row>
    <row r="317" spans="1:12" x14ac:dyDescent="0.25">
      <c r="A317" s="78" t="s">
        <v>29</v>
      </c>
      <c r="B317" s="79"/>
      <c r="C317" s="79"/>
      <c r="D317" s="79"/>
      <c r="E317" s="79"/>
      <c r="F317" s="80"/>
      <c r="G317" s="41">
        <f>SUM(G315:G316)</f>
        <v>0</v>
      </c>
      <c r="H317" s="42"/>
      <c r="I317" s="41">
        <f t="shared" si="70"/>
        <v>0</v>
      </c>
      <c r="J317" s="41">
        <f t="shared" si="71"/>
        <v>0</v>
      </c>
      <c r="K317" s="43"/>
      <c r="L317" s="44"/>
    </row>
    <row r="319" spans="1:12" x14ac:dyDescent="0.25">
      <c r="A319" s="55" t="s">
        <v>175</v>
      </c>
      <c r="B319" s="55"/>
      <c r="C319" s="55"/>
      <c r="D319" s="55"/>
      <c r="E319" s="55"/>
      <c r="F319" s="55"/>
      <c r="G319" s="55"/>
      <c r="H319" s="55"/>
      <c r="I319" s="55"/>
      <c r="J319" s="55"/>
      <c r="K319" s="55"/>
      <c r="L319" s="55"/>
    </row>
    <row r="320" spans="1:12" x14ac:dyDescent="0.25">
      <c r="A320" s="56" t="s">
        <v>2</v>
      </c>
      <c r="B320" s="56" t="s">
        <v>3</v>
      </c>
      <c r="C320" s="64" t="s">
        <v>4</v>
      </c>
      <c r="D320" s="56" t="s">
        <v>5</v>
      </c>
      <c r="E320" s="64" t="s">
        <v>101</v>
      </c>
      <c r="F320" s="64" t="s">
        <v>6</v>
      </c>
      <c r="G320" s="64" t="s">
        <v>7</v>
      </c>
      <c r="H320" s="66" t="s">
        <v>8</v>
      </c>
      <c r="I320" s="67"/>
      <c r="J320" s="64" t="s">
        <v>11</v>
      </c>
      <c r="K320" s="64" t="s">
        <v>41</v>
      </c>
      <c r="L320" s="64" t="s">
        <v>14</v>
      </c>
    </row>
    <row r="321" spans="1:12" ht="25.5" x14ac:dyDescent="0.25">
      <c r="A321" s="57"/>
      <c r="B321" s="57"/>
      <c r="C321" s="65"/>
      <c r="D321" s="57"/>
      <c r="E321" s="65"/>
      <c r="F321" s="65"/>
      <c r="G321" s="65"/>
      <c r="H321" s="2" t="s">
        <v>9</v>
      </c>
      <c r="I321" s="5" t="s">
        <v>10</v>
      </c>
      <c r="J321" s="65"/>
      <c r="K321" s="65"/>
      <c r="L321" s="65"/>
    </row>
    <row r="322" spans="1:12" ht="29.25" customHeight="1" x14ac:dyDescent="0.25">
      <c r="A322" s="81" t="s">
        <v>176</v>
      </c>
      <c r="B322" s="81"/>
      <c r="C322" s="81"/>
      <c r="D322" s="81"/>
      <c r="E322" s="81"/>
      <c r="F322" s="81"/>
      <c r="G322" s="81"/>
      <c r="H322" s="81"/>
      <c r="I322" s="81"/>
      <c r="J322" s="81"/>
      <c r="K322" s="81"/>
      <c r="L322" s="81"/>
    </row>
    <row r="323" spans="1:12" x14ac:dyDescent="0.25">
      <c r="A323" s="2">
        <v>1</v>
      </c>
      <c r="B323" s="2" t="s">
        <v>17</v>
      </c>
      <c r="C323" s="6" t="s">
        <v>26</v>
      </c>
      <c r="D323" s="2">
        <v>23</v>
      </c>
      <c r="E323" s="2">
        <v>12</v>
      </c>
      <c r="F323" s="4">
        <v>0</v>
      </c>
      <c r="G323" s="4">
        <f>E323*F323</f>
        <v>0</v>
      </c>
      <c r="H323" s="2"/>
      <c r="I323" s="4">
        <f t="shared" ref="I323:I324" si="72">ROUND(IF(H323="zw",G323*0,G323*H323/100),2)</f>
        <v>0</v>
      </c>
      <c r="J323" s="4">
        <f t="shared" ref="J323:J324" si="73">ROUND(G323+I323,2)</f>
        <v>0</v>
      </c>
      <c r="K323" s="2"/>
      <c r="L323" s="2"/>
    </row>
    <row r="324" spans="1:12" x14ac:dyDescent="0.25">
      <c r="A324" s="2">
        <v>2</v>
      </c>
      <c r="B324" s="2" t="s">
        <v>19</v>
      </c>
      <c r="C324" s="6" t="s">
        <v>177</v>
      </c>
      <c r="D324" s="2">
        <v>23</v>
      </c>
      <c r="E324" s="2">
        <v>12</v>
      </c>
      <c r="F324" s="4">
        <v>0</v>
      </c>
      <c r="G324" s="4">
        <f>E324*F324</f>
        <v>0</v>
      </c>
      <c r="H324" s="2"/>
      <c r="I324" s="4">
        <f t="shared" si="72"/>
        <v>0</v>
      </c>
      <c r="J324" s="4">
        <f t="shared" si="73"/>
        <v>0</v>
      </c>
      <c r="K324" s="2"/>
      <c r="L324" s="2"/>
    </row>
    <row r="325" spans="1:12" ht="30.75" customHeight="1" x14ac:dyDescent="0.25">
      <c r="A325" s="93" t="s">
        <v>178</v>
      </c>
      <c r="B325" s="81"/>
      <c r="C325" s="81"/>
      <c r="D325" s="81"/>
      <c r="E325" s="81"/>
      <c r="F325" s="81"/>
      <c r="G325" s="81"/>
      <c r="H325" s="81"/>
      <c r="I325" s="81"/>
      <c r="J325" s="81"/>
      <c r="K325" s="81"/>
      <c r="L325" s="94"/>
    </row>
    <row r="326" spans="1:12" x14ac:dyDescent="0.25">
      <c r="A326" s="2">
        <v>3</v>
      </c>
      <c r="B326" s="2" t="s">
        <v>17</v>
      </c>
      <c r="C326" s="3" t="s">
        <v>177</v>
      </c>
      <c r="D326" s="2">
        <v>75</v>
      </c>
      <c r="E326" s="2">
        <v>72</v>
      </c>
      <c r="F326" s="4">
        <v>0</v>
      </c>
      <c r="G326" s="4">
        <f>E326*F326</f>
        <v>0</v>
      </c>
      <c r="H326" s="2"/>
      <c r="I326" s="4">
        <f t="shared" ref="I326:I328" si="74">ROUND(IF(H326="zw",G326*0,G326*H326/100),2)</f>
        <v>0</v>
      </c>
      <c r="J326" s="4">
        <f t="shared" ref="J326:J328" si="75">ROUND(G326+I326,2)</f>
        <v>0</v>
      </c>
      <c r="K326" s="2"/>
      <c r="L326" s="2"/>
    </row>
    <row r="327" spans="1:12" ht="25.5" x14ac:dyDescent="0.25">
      <c r="A327" s="2">
        <v>4</v>
      </c>
      <c r="B327" s="2" t="s">
        <v>38</v>
      </c>
      <c r="C327" s="6" t="s">
        <v>179</v>
      </c>
      <c r="D327" s="2">
        <v>75</v>
      </c>
      <c r="E327" s="2">
        <v>72</v>
      </c>
      <c r="F327" s="4">
        <v>0</v>
      </c>
      <c r="G327" s="4">
        <f>E327*F327</f>
        <v>0</v>
      </c>
      <c r="H327" s="2"/>
      <c r="I327" s="4">
        <f t="shared" si="74"/>
        <v>0</v>
      </c>
      <c r="J327" s="4">
        <f t="shared" si="75"/>
        <v>0</v>
      </c>
      <c r="K327" s="2"/>
      <c r="L327" s="2"/>
    </row>
    <row r="328" spans="1:12" ht="25.5" x14ac:dyDescent="0.25">
      <c r="A328" s="2">
        <v>5</v>
      </c>
      <c r="B328" s="2" t="s">
        <v>17</v>
      </c>
      <c r="C328" s="6" t="s">
        <v>180</v>
      </c>
      <c r="D328" s="2">
        <v>75</v>
      </c>
      <c r="E328" s="2">
        <v>144</v>
      </c>
      <c r="F328" s="4">
        <v>0</v>
      </c>
      <c r="G328" s="4">
        <f>E328*F328</f>
        <v>0</v>
      </c>
      <c r="H328" s="2"/>
      <c r="I328" s="4">
        <f t="shared" si="74"/>
        <v>0</v>
      </c>
      <c r="J328" s="4">
        <f t="shared" si="75"/>
        <v>0</v>
      </c>
      <c r="K328" s="2"/>
      <c r="L328" s="2"/>
    </row>
    <row r="329" spans="1:12" ht="30.75" customHeight="1" x14ac:dyDescent="0.25">
      <c r="A329" s="46" t="s">
        <v>181</v>
      </c>
      <c r="B329" s="46"/>
      <c r="C329" s="46"/>
      <c r="D329" s="46"/>
      <c r="E329" s="46"/>
      <c r="F329" s="46"/>
      <c r="G329" s="46"/>
      <c r="H329" s="46"/>
      <c r="I329" s="46"/>
      <c r="J329" s="46"/>
      <c r="K329" s="46"/>
      <c r="L329" s="46"/>
    </row>
    <row r="330" spans="1:12" ht="25.5" x14ac:dyDescent="0.25">
      <c r="A330" s="2">
        <v>6</v>
      </c>
      <c r="B330" s="2">
        <v>5</v>
      </c>
      <c r="C330" s="6" t="s">
        <v>182</v>
      </c>
      <c r="D330" s="2">
        <v>75</v>
      </c>
      <c r="E330" s="2">
        <v>120</v>
      </c>
      <c r="F330" s="4">
        <v>0</v>
      </c>
      <c r="G330" s="4">
        <f>E330*F330</f>
        <v>0</v>
      </c>
      <c r="H330" s="2"/>
      <c r="I330" s="4">
        <f t="shared" ref="I330:I331" si="76">ROUND(IF(H330="zw",G330*0,G330*H330/100),2)</f>
        <v>0</v>
      </c>
      <c r="J330" s="4">
        <f t="shared" ref="J330:J331" si="77">ROUND(G330+I330,2)</f>
        <v>0</v>
      </c>
      <c r="K330" s="2"/>
      <c r="L330" s="2"/>
    </row>
    <row r="331" spans="1:12" x14ac:dyDescent="0.25">
      <c r="A331" s="47" t="s">
        <v>29</v>
      </c>
      <c r="B331" s="48"/>
      <c r="C331" s="48"/>
      <c r="D331" s="48"/>
      <c r="E331" s="48"/>
      <c r="F331" s="49"/>
      <c r="G331" s="15">
        <f>SUM(G323:G324,G326:G328,G330)</f>
        <v>0</v>
      </c>
      <c r="H331" s="31"/>
      <c r="I331" s="15">
        <f t="shared" si="76"/>
        <v>0</v>
      </c>
      <c r="J331" s="15">
        <f t="shared" si="77"/>
        <v>0</v>
      </c>
      <c r="K331" s="32"/>
      <c r="L331" s="33"/>
    </row>
    <row r="333" spans="1:12" ht="98.25" customHeight="1" x14ac:dyDescent="0.25">
      <c r="A333" s="50" t="s">
        <v>183</v>
      </c>
      <c r="B333" s="51"/>
      <c r="C333" s="51"/>
      <c r="D333" s="51"/>
      <c r="E333" s="51"/>
      <c r="F333" s="51"/>
      <c r="G333" s="51"/>
      <c r="H333" s="51"/>
      <c r="I333" s="51"/>
      <c r="J333" s="51"/>
      <c r="K333" s="51"/>
      <c r="L333" s="51"/>
    </row>
  </sheetData>
  <mergeCells count="349">
    <mergeCell ref="A322:L322"/>
    <mergeCell ref="A325:L325"/>
    <mergeCell ref="A317:F317"/>
    <mergeCell ref="A319:L319"/>
    <mergeCell ref="A320:A321"/>
    <mergeCell ref="B320:B321"/>
    <mergeCell ref="C320:C321"/>
    <mergeCell ref="D320:D321"/>
    <mergeCell ref="E320:E321"/>
    <mergeCell ref="F320:F321"/>
    <mergeCell ref="G320:G321"/>
    <mergeCell ref="H320:I320"/>
    <mergeCell ref="J320:J321"/>
    <mergeCell ref="K320:K321"/>
    <mergeCell ref="L320:L321"/>
    <mergeCell ref="A304:F304"/>
    <mergeCell ref="A312:L312"/>
    <mergeCell ref="A313:A314"/>
    <mergeCell ref="B313:B314"/>
    <mergeCell ref="C313:C314"/>
    <mergeCell ref="D313:D314"/>
    <mergeCell ref="E313:E314"/>
    <mergeCell ref="F313:F314"/>
    <mergeCell ref="G313:G314"/>
    <mergeCell ref="H313:I313"/>
    <mergeCell ref="J313:J314"/>
    <mergeCell ref="K313:K314"/>
    <mergeCell ref="L313:L314"/>
    <mergeCell ref="A291:F291"/>
    <mergeCell ref="A293:L293"/>
    <mergeCell ref="A294:A295"/>
    <mergeCell ref="B294:B295"/>
    <mergeCell ref="C294:C295"/>
    <mergeCell ref="D294:D295"/>
    <mergeCell ref="E294:E295"/>
    <mergeCell ref="F294:F295"/>
    <mergeCell ref="G294:G295"/>
    <mergeCell ref="H294:I294"/>
    <mergeCell ref="J294:J295"/>
    <mergeCell ref="K294:K295"/>
    <mergeCell ref="L294:L295"/>
    <mergeCell ref="B279:D279"/>
    <mergeCell ref="A280:F280"/>
    <mergeCell ref="A286:L286"/>
    <mergeCell ref="A287:A288"/>
    <mergeCell ref="B287:B288"/>
    <mergeCell ref="C287:C288"/>
    <mergeCell ref="D287:D288"/>
    <mergeCell ref="E287:E288"/>
    <mergeCell ref="F287:F288"/>
    <mergeCell ref="G287:G288"/>
    <mergeCell ref="H287:I287"/>
    <mergeCell ref="J287:J288"/>
    <mergeCell ref="K287:K288"/>
    <mergeCell ref="L287:L288"/>
    <mergeCell ref="B273:D273"/>
    <mergeCell ref="A274:F274"/>
    <mergeCell ref="A276:L276"/>
    <mergeCell ref="A277:A278"/>
    <mergeCell ref="B277:D278"/>
    <mergeCell ref="E277:E278"/>
    <mergeCell ref="F277:F278"/>
    <mergeCell ref="G277:G278"/>
    <mergeCell ref="H277:I277"/>
    <mergeCell ref="J277:J278"/>
    <mergeCell ref="K277:K278"/>
    <mergeCell ref="L277:L278"/>
    <mergeCell ref="A252:L252"/>
    <mergeCell ref="A264:L264"/>
    <mergeCell ref="B265:C265"/>
    <mergeCell ref="B266:C266"/>
    <mergeCell ref="B267:C267"/>
    <mergeCell ref="A268:F268"/>
    <mergeCell ref="A270:L270"/>
    <mergeCell ref="A271:A272"/>
    <mergeCell ref="B271:D272"/>
    <mergeCell ref="E271:E272"/>
    <mergeCell ref="F271:F272"/>
    <mergeCell ref="G271:G272"/>
    <mergeCell ref="H271:I271"/>
    <mergeCell ref="J271:J272"/>
    <mergeCell ref="K271:K272"/>
    <mergeCell ref="L271:L272"/>
    <mergeCell ref="A247:F247"/>
    <mergeCell ref="A249:L249"/>
    <mergeCell ref="A250:A251"/>
    <mergeCell ref="B250:B251"/>
    <mergeCell ref="C250:C251"/>
    <mergeCell ref="D250:D251"/>
    <mergeCell ref="E250:E251"/>
    <mergeCell ref="F250:F251"/>
    <mergeCell ref="G250:G251"/>
    <mergeCell ref="H250:I250"/>
    <mergeCell ref="J250:J251"/>
    <mergeCell ref="K250:K251"/>
    <mergeCell ref="L250:L251"/>
    <mergeCell ref="L225:L226"/>
    <mergeCell ref="B227:D227"/>
    <mergeCell ref="A228:F228"/>
    <mergeCell ref="A229:L229"/>
    <mergeCell ref="A230:A231"/>
    <mergeCell ref="B230:B231"/>
    <mergeCell ref="C230:C231"/>
    <mergeCell ref="D230:D231"/>
    <mergeCell ref="E230:E231"/>
    <mergeCell ref="F230:F231"/>
    <mergeCell ref="G230:G231"/>
    <mergeCell ref="H230:I230"/>
    <mergeCell ref="J230:J231"/>
    <mergeCell ref="K230:K231"/>
    <mergeCell ref="L230:L231"/>
    <mergeCell ref="I2:K2"/>
    <mergeCell ref="I3:K3"/>
    <mergeCell ref="A4:L4"/>
    <mergeCell ref="A6:L6"/>
    <mergeCell ref="A216:F216"/>
    <mergeCell ref="A218:L218"/>
    <mergeCell ref="A219:A220"/>
    <mergeCell ref="B219:D220"/>
    <mergeCell ref="E219:E220"/>
    <mergeCell ref="F219:F220"/>
    <mergeCell ref="G219:G220"/>
    <mergeCell ref="H219:I219"/>
    <mergeCell ref="J219:J220"/>
    <mergeCell ref="K219:K220"/>
    <mergeCell ref="L219:L220"/>
    <mergeCell ref="G7:G8"/>
    <mergeCell ref="H7:I7"/>
    <mergeCell ref="J7:J8"/>
    <mergeCell ref="K7:K8"/>
    <mergeCell ref="L7:L8"/>
    <mergeCell ref="A24:F24"/>
    <mergeCell ref="A9:L9"/>
    <mergeCell ref="A19:L19"/>
    <mergeCell ref="A7:A8"/>
    <mergeCell ref="B7:B8"/>
    <mergeCell ref="C7:C8"/>
    <mergeCell ref="D7:D8"/>
    <mergeCell ref="E7:E8"/>
    <mergeCell ref="F7:F8"/>
    <mergeCell ref="J31:J32"/>
    <mergeCell ref="K31:K32"/>
    <mergeCell ref="L31:L32"/>
    <mergeCell ref="A46:L46"/>
    <mergeCell ref="A52:F52"/>
    <mergeCell ref="A60:L60"/>
    <mergeCell ref="A33:L33"/>
    <mergeCell ref="A30:L30"/>
    <mergeCell ref="A31:A32"/>
    <mergeCell ref="B31:B32"/>
    <mergeCell ref="C31:C32"/>
    <mergeCell ref="D31:D32"/>
    <mergeCell ref="E31:E32"/>
    <mergeCell ref="F31:F32"/>
    <mergeCell ref="G31:G32"/>
    <mergeCell ref="H31:I31"/>
    <mergeCell ref="G61:G62"/>
    <mergeCell ref="H61:I61"/>
    <mergeCell ref="J61:J62"/>
    <mergeCell ref="K61:K62"/>
    <mergeCell ref="L61:L62"/>
    <mergeCell ref="A88:F88"/>
    <mergeCell ref="A61:A62"/>
    <mergeCell ref="B61:B62"/>
    <mergeCell ref="C61:C62"/>
    <mergeCell ref="D61:D62"/>
    <mergeCell ref="E61:E62"/>
    <mergeCell ref="F61:F62"/>
    <mergeCell ref="A90:L90"/>
    <mergeCell ref="A91:A92"/>
    <mergeCell ref="B91:B92"/>
    <mergeCell ref="C91:C92"/>
    <mergeCell ref="D91:D92"/>
    <mergeCell ref="E91:E92"/>
    <mergeCell ref="F91:F92"/>
    <mergeCell ref="G91:G92"/>
    <mergeCell ref="H91:I91"/>
    <mergeCell ref="J122:J123"/>
    <mergeCell ref="K122:K123"/>
    <mergeCell ref="L122:L123"/>
    <mergeCell ref="B122:C123"/>
    <mergeCell ref="D122:E123"/>
    <mergeCell ref="A122:A123"/>
    <mergeCell ref="F122:F123"/>
    <mergeCell ref="J91:J92"/>
    <mergeCell ref="K91:K92"/>
    <mergeCell ref="L91:L92"/>
    <mergeCell ref="A104:L104"/>
    <mergeCell ref="A107:F107"/>
    <mergeCell ref="A121:L121"/>
    <mergeCell ref="A93:L93"/>
    <mergeCell ref="B125:C125"/>
    <mergeCell ref="B126:C126"/>
    <mergeCell ref="B127:C127"/>
    <mergeCell ref="B129:C129"/>
    <mergeCell ref="B130:C130"/>
    <mergeCell ref="B131:C131"/>
    <mergeCell ref="B132:C132"/>
    <mergeCell ref="G122:G123"/>
    <mergeCell ref="H122:I122"/>
    <mergeCell ref="D141:E141"/>
    <mergeCell ref="A124:L124"/>
    <mergeCell ref="A128:L128"/>
    <mergeCell ref="A133:L133"/>
    <mergeCell ref="A136:L136"/>
    <mergeCell ref="A138:L138"/>
    <mergeCell ref="A140:L140"/>
    <mergeCell ref="A142:F142"/>
    <mergeCell ref="D135:E135"/>
    <mergeCell ref="D137:E137"/>
    <mergeCell ref="D139:E139"/>
    <mergeCell ref="D129:E129"/>
    <mergeCell ref="D130:E130"/>
    <mergeCell ref="D131:E131"/>
    <mergeCell ref="D132:E132"/>
    <mergeCell ref="D134:E134"/>
    <mergeCell ref="B139:C139"/>
    <mergeCell ref="B141:C141"/>
    <mergeCell ref="D125:E125"/>
    <mergeCell ref="D126:E126"/>
    <mergeCell ref="D127:E127"/>
    <mergeCell ref="B134:C134"/>
    <mergeCell ref="B135:C135"/>
    <mergeCell ref="B137:C137"/>
    <mergeCell ref="B146:C146"/>
    <mergeCell ref="B147:C147"/>
    <mergeCell ref="B148:C148"/>
    <mergeCell ref="D146:E146"/>
    <mergeCell ref="D147:E147"/>
    <mergeCell ref="D148:E148"/>
    <mergeCell ref="A149:F149"/>
    <mergeCell ref="A143:L143"/>
    <mergeCell ref="A144:A145"/>
    <mergeCell ref="B144:C145"/>
    <mergeCell ref="D144:E145"/>
    <mergeCell ref="F144:F145"/>
    <mergeCell ref="G144:G145"/>
    <mergeCell ref="H144:I144"/>
    <mergeCell ref="J144:J145"/>
    <mergeCell ref="K144:K145"/>
    <mergeCell ref="L144:L145"/>
    <mergeCell ref="A151:L151"/>
    <mergeCell ref="A152:A153"/>
    <mergeCell ref="B152:C153"/>
    <mergeCell ref="D152:E153"/>
    <mergeCell ref="F152:F153"/>
    <mergeCell ref="G152:G153"/>
    <mergeCell ref="H152:I152"/>
    <mergeCell ref="J152:J153"/>
    <mergeCell ref="K152:K153"/>
    <mergeCell ref="L152:L153"/>
    <mergeCell ref="A157:F157"/>
    <mergeCell ref="A159:L159"/>
    <mergeCell ref="A160:A161"/>
    <mergeCell ref="E160:E161"/>
    <mergeCell ref="F160:F161"/>
    <mergeCell ref="G160:G161"/>
    <mergeCell ref="H160:I160"/>
    <mergeCell ref="B154:C154"/>
    <mergeCell ref="B155:C155"/>
    <mergeCell ref="B156:C156"/>
    <mergeCell ref="D154:E154"/>
    <mergeCell ref="D155:E155"/>
    <mergeCell ref="D156:E156"/>
    <mergeCell ref="B164:D164"/>
    <mergeCell ref="B165:D165"/>
    <mergeCell ref="B166:D166"/>
    <mergeCell ref="B167:D167"/>
    <mergeCell ref="B168:D168"/>
    <mergeCell ref="B169:D169"/>
    <mergeCell ref="J160:J161"/>
    <mergeCell ref="K160:K161"/>
    <mergeCell ref="L160:L161"/>
    <mergeCell ref="B160:D161"/>
    <mergeCell ref="B162:D162"/>
    <mergeCell ref="B163:D163"/>
    <mergeCell ref="A170:F170"/>
    <mergeCell ref="A176:L176"/>
    <mergeCell ref="A177:A178"/>
    <mergeCell ref="B177:B178"/>
    <mergeCell ref="C177:C178"/>
    <mergeCell ref="D177:D178"/>
    <mergeCell ref="E177:E178"/>
    <mergeCell ref="F177:F178"/>
    <mergeCell ref="G177:G178"/>
    <mergeCell ref="H177:I177"/>
    <mergeCell ref="H185:I185"/>
    <mergeCell ref="J185:J186"/>
    <mergeCell ref="K185:K186"/>
    <mergeCell ref="L185:L186"/>
    <mergeCell ref="B187:D187"/>
    <mergeCell ref="B189:D189"/>
    <mergeCell ref="B188:D188"/>
    <mergeCell ref="J177:J178"/>
    <mergeCell ref="K177:K178"/>
    <mergeCell ref="L177:L178"/>
    <mergeCell ref="A182:F182"/>
    <mergeCell ref="A184:L184"/>
    <mergeCell ref="A185:A186"/>
    <mergeCell ref="B185:D186"/>
    <mergeCell ref="E185:E186"/>
    <mergeCell ref="F185:F186"/>
    <mergeCell ref="G185:G186"/>
    <mergeCell ref="A190:F190"/>
    <mergeCell ref="A192:L192"/>
    <mergeCell ref="A193:A194"/>
    <mergeCell ref="B193:D194"/>
    <mergeCell ref="E193:E194"/>
    <mergeCell ref="F193:F194"/>
    <mergeCell ref="G193:G194"/>
    <mergeCell ref="H193:I193"/>
    <mergeCell ref="J193:J194"/>
    <mergeCell ref="K193:K194"/>
    <mergeCell ref="B200:D200"/>
    <mergeCell ref="B201:D201"/>
    <mergeCell ref="B202:D202"/>
    <mergeCell ref="B203:D203"/>
    <mergeCell ref="B204:D204"/>
    <mergeCell ref="B205:D205"/>
    <mergeCell ref="L193:L194"/>
    <mergeCell ref="B195:D195"/>
    <mergeCell ref="B196:D196"/>
    <mergeCell ref="B197:D197"/>
    <mergeCell ref="B198:D198"/>
    <mergeCell ref="B199:D199"/>
    <mergeCell ref="A329:L329"/>
    <mergeCell ref="A331:F331"/>
    <mergeCell ref="A333:L333"/>
    <mergeCell ref="B212:D212"/>
    <mergeCell ref="B213:D213"/>
    <mergeCell ref="B214:D214"/>
    <mergeCell ref="B215:D215"/>
    <mergeCell ref="B206:D206"/>
    <mergeCell ref="B207:D207"/>
    <mergeCell ref="B208:D208"/>
    <mergeCell ref="B209:D209"/>
    <mergeCell ref="B210:D210"/>
    <mergeCell ref="B211:D211"/>
    <mergeCell ref="B221:D221"/>
    <mergeCell ref="A222:F222"/>
    <mergeCell ref="A224:L224"/>
    <mergeCell ref="A225:A226"/>
    <mergeCell ref="B225:D226"/>
    <mergeCell ref="E225:E226"/>
    <mergeCell ref="F225:F226"/>
    <mergeCell ref="G225:G226"/>
    <mergeCell ref="H225:I225"/>
    <mergeCell ref="J225:J226"/>
    <mergeCell ref="K225:K226"/>
  </mergeCells>
  <dataValidations count="1">
    <dataValidation type="list" allowBlank="1" showInputMessage="1" showErrorMessage="1" sqref="H105:H106 H34:H45 H47:H51 H63:H87 H94:H103 H10:H18 H20:H23 H125:H127 H129:H132 H134:H135 H137 H139 H141 H146:H148 H154:H156 H162:H169 H179:H181 H187:H189 H195:H215 H221 H227 H232:H246 H253:H263 H265:H267 H273 H279 H289:H290 H296:H303 H315:H316 H323:H324 H326:H328 H330" xr:uid="{F2910B43-BCDC-4208-8F1E-423BCF03A6AE}">
      <formula1>$N$2:$N$5</formula1>
    </dataValidation>
  </dataValidations>
  <pageMargins left="0.25" right="0.25" top="0.75" bottom="0.75" header="0.3" footer="0.3"/>
  <pageSetup paperSize="9" scale="9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sgontarz</dc:creator>
  <cp:lastModifiedBy>sgontarz</cp:lastModifiedBy>
  <cp:lastPrinted>2022-07-20T08:44:38Z</cp:lastPrinted>
  <dcterms:created xsi:type="dcterms:W3CDTF">2022-07-19T06:19:52Z</dcterms:created>
  <dcterms:modified xsi:type="dcterms:W3CDTF">2022-08-29T12:38:56Z</dcterms:modified>
</cp:coreProperties>
</file>