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02 DRO - drogowe obiekty mostowe\P0460 - SP Bydgoszcz, eksp. i proj. mostu - Samociążek\"/>
    </mc:Choice>
  </mc:AlternateContent>
  <xr:revisionPtr revIDLastSave="0" documentId="13_ncr:1_{53BD224A-1958-4952-B04F-76E406466E2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Oferta" sheetId="1" r:id="rId1"/>
    <sheet name="Tabela elementów scalonyc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3" i="1" l="1"/>
  <c r="G222" i="1"/>
  <c r="G221" i="1"/>
  <c r="G220" i="1"/>
  <c r="G224" i="1" s="1"/>
  <c r="C35" i="2" s="1"/>
  <c r="G217" i="1"/>
  <c r="G216" i="1"/>
  <c r="G215" i="1"/>
  <c r="G214" i="1"/>
  <c r="G213" i="1"/>
  <c r="G212" i="1"/>
  <c r="G211" i="1"/>
  <c r="G210" i="1"/>
  <c r="G218" i="1" s="1"/>
  <c r="C34" i="2" s="1"/>
  <c r="G207" i="1"/>
  <c r="G206" i="1"/>
  <c r="G205" i="1"/>
  <c r="G204" i="1"/>
  <c r="G208" i="1" s="1"/>
  <c r="G200" i="1"/>
  <c r="G199" i="1"/>
  <c r="G198" i="1"/>
  <c r="G197" i="1"/>
  <c r="G196" i="1"/>
  <c r="G195" i="1"/>
  <c r="G194" i="1"/>
  <c r="G193" i="1"/>
  <c r="G201" i="1" s="1"/>
  <c r="C31" i="2" s="1"/>
  <c r="G190" i="1"/>
  <c r="G189" i="1"/>
  <c r="G188" i="1"/>
  <c r="G187" i="1"/>
  <c r="G191" i="1" s="1"/>
  <c r="C30" i="2" s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84" i="1" s="1"/>
  <c r="C29" i="2" s="1"/>
  <c r="G161" i="1"/>
  <c r="G160" i="1"/>
  <c r="G162" i="1" s="1"/>
  <c r="G159" i="1"/>
  <c r="G154" i="1"/>
  <c r="G153" i="1"/>
  <c r="G152" i="1"/>
  <c r="G151" i="1"/>
  <c r="G150" i="1"/>
  <c r="G149" i="1"/>
  <c r="G148" i="1"/>
  <c r="G147" i="1"/>
  <c r="G146" i="1"/>
  <c r="G155" i="1" s="1"/>
  <c r="C26" i="2" s="1"/>
  <c r="G143" i="1"/>
  <c r="G144" i="1" s="1"/>
  <c r="C25" i="2" s="1"/>
  <c r="G140" i="1"/>
  <c r="G141" i="1" s="1"/>
  <c r="C24" i="2" s="1"/>
  <c r="G137" i="1"/>
  <c r="G138" i="1" s="1"/>
  <c r="C23" i="2" s="1"/>
  <c r="G134" i="1"/>
  <c r="G133" i="1"/>
  <c r="G132" i="1"/>
  <c r="G131" i="1"/>
  <c r="G130" i="1"/>
  <c r="G129" i="1"/>
  <c r="G128" i="1"/>
  <c r="G127" i="1"/>
  <c r="G135" i="1" s="1"/>
  <c r="C22" i="2" s="1"/>
  <c r="G125" i="1"/>
  <c r="C21" i="2" s="1"/>
  <c r="G124" i="1"/>
  <c r="G123" i="1"/>
  <c r="G120" i="1"/>
  <c r="G121" i="1" s="1"/>
  <c r="G115" i="1"/>
  <c r="G114" i="1"/>
  <c r="G113" i="1"/>
  <c r="G112" i="1"/>
  <c r="G111" i="1"/>
  <c r="G110" i="1"/>
  <c r="G109" i="1"/>
  <c r="G108" i="1"/>
  <c r="G107" i="1"/>
  <c r="G106" i="1"/>
  <c r="G116" i="1" s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102" i="1" s="1"/>
  <c r="G79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75" i="1" s="1"/>
  <c r="C14" i="2" s="1"/>
  <c r="G61" i="1"/>
  <c r="G60" i="1"/>
  <c r="G57" i="1"/>
  <c r="G56" i="1"/>
  <c r="G55" i="1"/>
  <c r="G54" i="1"/>
  <c r="G53" i="1"/>
  <c r="G58" i="1" s="1"/>
  <c r="C13" i="2" s="1"/>
  <c r="G52" i="1"/>
  <c r="G51" i="1"/>
  <c r="G48" i="1"/>
  <c r="G49" i="1" s="1"/>
  <c r="C12" i="2" s="1"/>
  <c r="G47" i="1"/>
  <c r="G44" i="1"/>
  <c r="G43" i="1"/>
  <c r="G42" i="1"/>
  <c r="G41" i="1"/>
  <c r="G40" i="1"/>
  <c r="G39" i="1"/>
  <c r="G38" i="1"/>
  <c r="G37" i="1"/>
  <c r="G36" i="1"/>
  <c r="G35" i="1"/>
  <c r="G45" i="1" s="1"/>
  <c r="G30" i="1"/>
  <c r="G29" i="1"/>
  <c r="G28" i="1"/>
  <c r="G27" i="1"/>
  <c r="G31" i="1" s="1"/>
  <c r="C9" i="2" s="1"/>
  <c r="G24" i="1"/>
  <c r="G23" i="1"/>
  <c r="G22" i="1"/>
  <c r="G21" i="1"/>
  <c r="G20" i="1"/>
  <c r="G25" i="1" s="1"/>
  <c r="G19" i="1"/>
  <c r="G14" i="1"/>
  <c r="G13" i="1"/>
  <c r="G12" i="1"/>
  <c r="G11" i="1"/>
  <c r="G10" i="1"/>
  <c r="G9" i="1"/>
  <c r="G8" i="1"/>
  <c r="G7" i="1"/>
  <c r="G15" i="1" s="1"/>
  <c r="G16" i="1" l="1"/>
  <c r="C6" i="2"/>
  <c r="C33" i="2"/>
  <c r="G225" i="1"/>
  <c r="C32" i="2" s="1"/>
  <c r="C8" i="2"/>
  <c r="G32" i="1"/>
  <c r="C7" i="2" s="1"/>
  <c r="C16" i="2"/>
  <c r="G103" i="1"/>
  <c r="C15" i="2" s="1"/>
  <c r="C20" i="2"/>
  <c r="G156" i="1"/>
  <c r="C19" i="2" s="1"/>
  <c r="C11" i="2"/>
  <c r="G76" i="1"/>
  <c r="C10" i="2" s="1"/>
  <c r="C28" i="2"/>
  <c r="G185" i="1"/>
  <c r="C27" i="2" s="1"/>
  <c r="G117" i="1"/>
  <c r="C17" i="2" s="1"/>
  <c r="C18" i="2"/>
  <c r="G226" i="1" l="1"/>
  <c r="C36" i="2" s="1"/>
  <c r="C5" i="2"/>
</calcChain>
</file>

<file path=xl/sharedStrings.xml><?xml version="1.0" encoding="utf-8"?>
<sst xmlns="http://schemas.openxmlformats.org/spreadsheetml/2006/main" count="817" uniqueCount="478">
  <si>
    <t>KOSZTORYS OFERTOWY</t>
  </si>
  <si>
    <t>PRZEBUDOWA DROGI POWIATOWEJ NR 1525 C KORONOWO – ŻOŁĘDOWO W MIEJSCOWOŚCI SAMOCIĄŻEK POLEGAJĄCA NA PODNIESIENIU NOŚNOŚCI OBIEKTU INŻYNIERSKIEGO NR JNI 35013314</t>
  </si>
  <si>
    <t>Lp.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</si>
  <si>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</si>
  <si>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</si>
  <si>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</si>
  <si>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</si>
  <si>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</si>
  <si>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</si>
  <si>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</si>
  <si>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</si>
  <si>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</si>
  <si>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</si>
  <si>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</si>
  <si>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</si>
  <si>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</si>
  <si>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</si>
  <si>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1.1</t>
  </si>
  <si>
    <t>Organizacja placu budowy, zabezpieczenie terenu pod inwestycje</t>
  </si>
  <si>
    <t>1.1.1</t>
  </si>
  <si>
    <t>DM 00.00.00</t>
  </si>
  <si>
    <t>Organizacja placu budowy z ewentualną dzierżawą terenu</t>
  </si>
  <si>
    <t>kpl</t>
  </si>
  <si>
    <t>1.1.2</t>
  </si>
  <si>
    <t>M.01.02.05</t>
  </si>
  <si>
    <t>Opracowanie projektu technologicznego, warsztatowego itd.</t>
  </si>
  <si>
    <t>1.1.3</t>
  </si>
  <si>
    <t>Obsługa geodezyjna budowy</t>
  </si>
  <si>
    <t>1.1.4</t>
  </si>
  <si>
    <t>Zabezpieczenie kanału przed zanieczyszczeniami na czas budowy</t>
  </si>
  <si>
    <t>1.1.5</t>
  </si>
  <si>
    <t>Przygotowanie budowli hydrotechnicznej oraz kanału do przeprowadzenia prac budowlanych związanych z budową jednego przęsła zgodnie z projektem technologicznym Wykonawcy_x000D_
# przyjęto następujący zakres prac przygotowawczych:_x000D_
_x000D_
 - odcięcie dopływu wody pod przęsłem nr 1, skierowanie wody do przęseł nr 2 i 3, które to pozostaną otwarte na cały czas prowadzenia prac (np. worki typu big bag wypełnione piaskiem),_x000D_
 - wypompowanie wody spod przęsła nr 1 – zapewnienie suchej przestrzeni na czas prac prowadzonych w przęśle nr 1,_x000D_
 - opuszczenie klapy w przęśle nr 1,_x000D_
_x000D_
 - konieczny demontaż urządzeń hydrotechnicznych dla przęsła nr 1 (m.in. zasuwy (klapy/zamknięcia), wały napędowe, przekładnie, liny, układ hamulcowy) _x000D_
     podlegających renowacji przez Wykonawcę Enei Nowa Energia sp. z o. o (renowacja na koszt ENEI)_x000D_
 - konieczna renowacja lub wymiana zawiasów ( w zależności od stanu zużycia) zamontowanych „od spodu” do belki nośnej (łącznie 6 szt.dla wszystkich przęseł - po 2 szt. / przęsło)_x000D_
 - ponowny montaż urządzeń hydrotechnicznych (po renowacji przez Wykonawcę Enei Nowa Energia sp. z o. o)_x000D_
 _x000D_
 - ewentualne zabezpieczenie i podparcie mechanizmów opartych na podporach i podestów roboczych po stronie wody górnej (dopuszcza się demontaż na czas prac po uzgodnieniu z zarządcą infrastruktury),_x000D_
 - ewentualna stabilizacja klapy jazu w przęśle nr 1 (np. kotwy mocowane w podporach),_x000D_
_x000D_
 - dostosowanie górnej części podpór bez ingerencji w zakotwienie mechanizmów opartych na podporach lub ew. z jego odtworzeniem. _x000D_
 - odtworzeniem zakotwienia klapy w przęśle po stronie wody dolnej (jak w stanie istniejącym) oraz elementów po stronie wody górnej. _x000D_
 - przed betonowaniem należy oczyścić i zabezpieczyć antykorozyjnie elementy kotwione w przęśle,_x000D_
 - podniesienie klapy w przęśle nr 1 po uzyskaniu wymaganej nośności betonu._x000D_
_x000D_
 - powtórzenie w/w czynności analogicznie dla przęsła nr 2 i przęsła nr 3</t>
  </si>
  <si>
    <t>1.1.6</t>
  </si>
  <si>
    <t>Czasowe zamknięcie drogi nr 1525C i wprowadzenie czasowej organizacji ruchu</t>
  </si>
  <si>
    <t>1.1.7</t>
  </si>
  <si>
    <t>Demontaż istniejącego oznakowania drogowego</t>
  </si>
  <si>
    <t>1.1.8</t>
  </si>
  <si>
    <t>Karczowanie krzewów w obrębie inwestycji</t>
  </si>
  <si>
    <t>RAZEM 1.1 Organizacja placu budowy, zabezpieczenie terenu pod inwestycje</t>
  </si>
  <si>
    <t>RAZEM 1 ROBOTY PRZYGOTOWAWCZE</t>
  </si>
  <si>
    <t>ROBOTY ROZBIÓRKOWE</t>
  </si>
  <si>
    <t>2.1</t>
  </si>
  <si>
    <t>Rozbiórka nawierzchni drogowej, chodników i wyposażenia</t>
  </si>
  <si>
    <t>2.1.1</t>
  </si>
  <si>
    <t>M.01.02.03</t>
  </si>
  <si>
    <t>Demontaż stalowych elementów barieroporęczy, barier i balustrad ochronnych na obiekcie mostowym i dojazdach (przyjęto 50 kg/m) z utylizacją</t>
  </si>
  <si>
    <t>kg</t>
  </si>
  <si>
    <t>2.1.2</t>
  </si>
  <si>
    <t>Rozbiórka nawierzchni na obiekcie (warstwa ścieralna gr. 5 cm, warstwa wiążąca g. 4 cm, kostka kamienna 8 cm, podsypka wykonana z piasku i cementu gr. 3 cm, beton ochronny gr. 4 cm, izolacja  z pap gr. 1 cm) wraz z utylizacją</t>
  </si>
  <si>
    <t>m2</t>
  </si>
  <si>
    <t>2.1.3</t>
  </si>
  <si>
    <t>Rozbiórka nawierzchni w obrębie skrzydeł (nawierzchnia bitumiczna 8 cm) wraz z utylizacją</t>
  </si>
  <si>
    <t>2.1.4</t>
  </si>
  <si>
    <t>Rozbiórka krawężników betonowych wraz z utylizacją</t>
  </si>
  <si>
    <t>m</t>
  </si>
  <si>
    <t>2.1.5</t>
  </si>
  <si>
    <t>Rozbiórka betonowej części chodnika na obiekcie mostowym wraz z utylizacją</t>
  </si>
  <si>
    <t>m3</t>
  </si>
  <si>
    <t>2.1.6</t>
  </si>
  <si>
    <t>Rozbiórka wpustów mostowych</t>
  </si>
  <si>
    <t>szt</t>
  </si>
  <si>
    <t>RAZEM 2.1 Rozbiórka nawierzchni drogowej, chodników i wyposażenia</t>
  </si>
  <si>
    <t>2.2</t>
  </si>
  <si>
    <t>Rozbiórka ustroju nośnego obiektu</t>
  </si>
  <si>
    <t>2.2.1</t>
  </si>
  <si>
    <t>Rozbiórka żelbetowych elementów przęsła wraz z utylizacją</t>
  </si>
  <si>
    <t>2.2.2</t>
  </si>
  <si>
    <t>Rozbiórka żelbetowej części przyczółków wraz z utylizacją</t>
  </si>
  <si>
    <t>2.2.3</t>
  </si>
  <si>
    <t>Rozbiórka żelbetowej części filarów wraz z utylizacją</t>
  </si>
  <si>
    <t>2.2.4</t>
  </si>
  <si>
    <t>Rozbiórka łożysk wraz z utylizacją</t>
  </si>
  <si>
    <t>RAZEM 2.2 Rozbiórka ustroju nośnego obiektu</t>
  </si>
  <si>
    <t>RAZEM 2 ROBOTY ROZBIÓRKOWE</t>
  </si>
  <si>
    <t>ROBOTY MOSTOWE</t>
  </si>
  <si>
    <t>3.1</t>
  </si>
  <si>
    <t>Podpory</t>
  </si>
  <si>
    <t>3.1.1</t>
  </si>
  <si>
    <t>M.12.01.03</t>
  </si>
  <si>
    <t>Wykonanie otworów w przyczółku o głębokości 64 cm wraz z osadzeniem zbrojeniowych prętów zespalających</t>
  </si>
  <si>
    <t>3.1.2</t>
  </si>
  <si>
    <t>Zbrojenie nadbudów przyczółka i skrzydeł stalą fyk=500MPa, klasy C, do obciążeń wielokrotnie zmiennych</t>
  </si>
  <si>
    <t>3.1.3</t>
  </si>
  <si>
    <t>M.13.01.00</t>
  </si>
  <si>
    <t>Betonowanie nadbudowy przyczółka i skrzydeł, beton klasy C30/37, wraz z deskowaniem</t>
  </si>
  <si>
    <t>3.1.4</t>
  </si>
  <si>
    <t>Wykonanie otworów w filarze o głębokości 64 cm wraz z osadzeniem zbrojeniowych prętów zespalających</t>
  </si>
  <si>
    <t>3.1.5</t>
  </si>
  <si>
    <t>Zbrojenie nadbudów filarów stalą fyk=500MPa, klasy C, do obciążeń wielokrotnie zmiennych</t>
  </si>
  <si>
    <t>3.1.6</t>
  </si>
  <si>
    <t>Betonowanie nadbudowy filarów, beton klasy C30/37, wraz z deskowaniem</t>
  </si>
  <si>
    <t>3.1.7</t>
  </si>
  <si>
    <t>M.18.04.01</t>
  </si>
  <si>
    <t>Wypełnienie przerw polietylenowym sznurem dylatacyjnym wraz z zabezpieczeniem kitem trwale elastycznym pomiędzy filarami</t>
  </si>
  <si>
    <t>3.1.8</t>
  </si>
  <si>
    <t>M.15.01.03</t>
  </si>
  <si>
    <t>Pokrycie powierzchni żelbetowych narażonych na działanie czynników atmosferycznych malarską powłoką antykarbonatyzacyjną i przeciwwilgociowa elastyczna.</t>
  </si>
  <si>
    <t>3.1.9</t>
  </si>
  <si>
    <t>Czyszczenie powierzchni betonowych podpór</t>
  </si>
  <si>
    <t>3.1.10</t>
  </si>
  <si>
    <t>M.20.20.15a</t>
  </si>
  <si>
    <t>Uzupełnienie ubytków zaprawami typu PCC w powierzchniach betonowych</t>
  </si>
  <si>
    <t>RAZEM 3.1 Podpory</t>
  </si>
  <si>
    <t>3.2</t>
  </si>
  <si>
    <t>Łożyska mostowe</t>
  </si>
  <si>
    <t>3.2.1</t>
  </si>
  <si>
    <t>M.17.01.02</t>
  </si>
  <si>
    <t>Wykonanie podlewek z zaprawy niskoskurczowej pod łożyska mostu</t>
  </si>
  <si>
    <t>3.2.2</t>
  </si>
  <si>
    <t>Montaż łożysk elastomerowych</t>
  </si>
  <si>
    <t>RAZEM 3.2 Łożyska mostowe</t>
  </si>
  <si>
    <t>3.3</t>
  </si>
  <si>
    <t>Przęsło</t>
  </si>
  <si>
    <t>3.3.1</t>
  </si>
  <si>
    <t>M.19.01.01</t>
  </si>
  <si>
    <t>Wykonanie kotew talerzowych</t>
  </si>
  <si>
    <t>3.3.2</t>
  </si>
  <si>
    <t>Osadzenie kotew talerzowych</t>
  </si>
  <si>
    <t>3.3.3</t>
  </si>
  <si>
    <t>Zbrojenie przęseł żelbetowych stalą fyk=500 Mpa, klasy C, do obciążeń wielokrotnie zmiennych</t>
  </si>
  <si>
    <t>3.3.4</t>
  </si>
  <si>
    <t>Betonowanie przęseł żelbetowych, beton klasy C35/45, wraz z deskowaniem wraz z zakotwieniem urządzeń hydrotechnicznych</t>
  </si>
  <si>
    <t>3.3.5</t>
  </si>
  <si>
    <t>M.15.02.06</t>
  </si>
  <si>
    <t>Hydroizolacja płyty pomostowej - izolacja natryskowa MMA o gr. 5 mm</t>
  </si>
  <si>
    <t>3.3.6</t>
  </si>
  <si>
    <t>Pokrycie powierzchni żelbetowych narażonych na działanie czynników atmosferycznych malarską powłoką antykarbonatyzacyjną i przeciwwilgociową elastyczną</t>
  </si>
  <si>
    <t>3.3.7</t>
  </si>
  <si>
    <t>M.18.03.01   M.18.04.02</t>
  </si>
  <si>
    <t>Wykonanie dylatacji bitumicznej na połączeniu przęseł oraz na dojeździe</t>
  </si>
  <si>
    <t>RAZEM 3.3 Przęsło</t>
  </si>
  <si>
    <t>3.4</t>
  </si>
  <si>
    <t>Strefy przejściowe</t>
  </si>
  <si>
    <t>3.4.1</t>
  </si>
  <si>
    <t>M.11.01.01</t>
  </si>
  <si>
    <t>Wykonanie wykopów w strefach przejściowych</t>
  </si>
  <si>
    <t>3.4.2</t>
  </si>
  <si>
    <t>M.11.01.04</t>
  </si>
  <si>
    <t>Zasypka inżynierska zagęszczona do Is=1,00</t>
  </si>
  <si>
    <t>3.4.3</t>
  </si>
  <si>
    <t>M.13.02.01</t>
  </si>
  <si>
    <t>Beton podkładowy klasy C12/15 pod płytę przejściową gr. 10 cm</t>
  </si>
  <si>
    <t>3.4.4</t>
  </si>
  <si>
    <t>Zbrojenie płyt przejściowych stalą fyk=500 Mpa, klasy C, do obciążeń wielokrotnie zmiennych</t>
  </si>
  <si>
    <t>3.4.5</t>
  </si>
  <si>
    <t>Betonowanie płyt przejściowych z betonu klasy C30/37</t>
  </si>
  <si>
    <t>3.4.6</t>
  </si>
  <si>
    <t>M.15.02.03</t>
  </si>
  <si>
    <t>Izolacja płyt przejściowych z papy termozgrzewalnej i przekładka z papy podkładowej w strefie podparcia płyty przejściowej o nadbudowę przyczółka</t>
  </si>
  <si>
    <t>3.4.7</t>
  </si>
  <si>
    <t>Warstwa ochronna izolacji z betonu C12/15 gr. 5 cm</t>
  </si>
  <si>
    <t>3.4.8</t>
  </si>
  <si>
    <t>Warstwa wyrównawcza z gruntu stabilizowanego cementem gr. 0-28 cm</t>
  </si>
  <si>
    <t>3.4.9</t>
  </si>
  <si>
    <t>D.05.03.05B</t>
  </si>
  <si>
    <t>Podbudowa zasadnicza z betonu asfaltowego AC 22P gr. 7 cm</t>
  </si>
  <si>
    <t>3.4.10</t>
  </si>
  <si>
    <t>Warstwa wiążąca z betonu asfaltowego AC 16W gr. 5 cm</t>
  </si>
  <si>
    <t>3.4.11</t>
  </si>
  <si>
    <t>D.05.03.05A</t>
  </si>
  <si>
    <t>Warstwa ścieralna, beton asfaltowy AC 11S gr. 4 cm</t>
  </si>
  <si>
    <t>3.4.12</t>
  </si>
  <si>
    <t>M.18.04.02</t>
  </si>
  <si>
    <t>Dylatacja płyty przejściowej od skrzydeł i ściany czołowej ze styropianu gr. 2 cm</t>
  </si>
  <si>
    <t>3.4.13</t>
  </si>
  <si>
    <t>M.16.01.03    M.20.01.03</t>
  </si>
  <si>
    <t>Wykonanie drenażu z rury drenarskiej PVC f 100 mm wraz z zabezpieczeniem z grysu 8/16 i geowłókniny separacyjnej przepuszczalnej</t>
  </si>
  <si>
    <t>3.4.14</t>
  </si>
  <si>
    <t>D.08.01.01</t>
  </si>
  <si>
    <t>Montaż krawężnika zanikającego na dojeździe na ławie betonowej z betonu klasy C12/15</t>
  </si>
  <si>
    <t>3.4.15</t>
  </si>
  <si>
    <t>Montaż drogowych krawężników 20x30 cm kotwionych do nadbudowy przyczółka w pobliżu szczeliny dylatacyjnej, a w dalszych częściach dojazdu na ławie betonowej z betonu klasy C12/15</t>
  </si>
  <si>
    <t>RAZEM 3.4 Strefy przejściowe</t>
  </si>
  <si>
    <t>RAZEM 3 ROBOTY MOSTOWE</t>
  </si>
  <si>
    <t>ROBOTY ZWIĄZANE Z WYPOSAŻENIEM OBIEKTU</t>
  </si>
  <si>
    <t>4.1</t>
  </si>
  <si>
    <t>Wyposażenie obiektu</t>
  </si>
  <si>
    <t>4.1.1</t>
  </si>
  <si>
    <t>M.16.01.03</t>
  </si>
  <si>
    <t>Sączki</t>
  </si>
  <si>
    <t>4.1.2</t>
  </si>
  <si>
    <t>M.20.01.03</t>
  </si>
  <si>
    <t>Drenaż poprzeczny</t>
  </si>
  <si>
    <t>4.1.3</t>
  </si>
  <si>
    <t>Drenaż podłużny</t>
  </si>
  <si>
    <t>4.1.4</t>
  </si>
  <si>
    <t>M.16.01.01</t>
  </si>
  <si>
    <t>Montaż wpustów mostowych</t>
  </si>
  <si>
    <t>4.1.5</t>
  </si>
  <si>
    <t>Przykrawężnikowe ścieki podłużne</t>
  </si>
  <si>
    <t>4.1.6</t>
  </si>
  <si>
    <t>Montaż kolektorów i rur spustowych</t>
  </si>
  <si>
    <t>4.1.7</t>
  </si>
  <si>
    <t>Montaż mostowych kamiennych krawężników 20x20 cm, kotwionych w kapie chodnikowej na obiekcie za pomocą wklejanych stalowych prętów osadzanych co 50 cm, układanych na podlewce z modyfikowanej zaprawy cementowej</t>
  </si>
  <si>
    <t>4.1.8</t>
  </si>
  <si>
    <t>M.13.03.01</t>
  </si>
  <si>
    <t>Prefabrykowane deski gzymsowe wys. 40 cm</t>
  </si>
  <si>
    <t>4.1.9</t>
  </si>
  <si>
    <t>Prefabrykowane deski gzymsowe w miejscach pocienienia płyty wys. 40-50 cm</t>
  </si>
  <si>
    <t>4.1.10</t>
  </si>
  <si>
    <t>Prefabrykowane deski gzymsowe wys. 50 cm</t>
  </si>
  <si>
    <t>4.1.11</t>
  </si>
  <si>
    <t>Zbrojenie kap chodnikowych ze stali fyk=500 Mpa, klasy C, do obciążeń wielokrotnie zmiennych</t>
  </si>
  <si>
    <t>4.1.12</t>
  </si>
  <si>
    <t>Betonowanie kap chodnikowych z betonu klasy C35/45</t>
  </si>
  <si>
    <t>4.1.13</t>
  </si>
  <si>
    <t>Wykonanie poprzecznych bruzd w kapach chodnikowych co około 4,0 m wypełnionych kitem trwaleplastycznym</t>
  </si>
  <si>
    <t>4.1.14</t>
  </si>
  <si>
    <t>M.15.03.01</t>
  </si>
  <si>
    <t>Wykonanie nawierzchnioizolacji epoksydowo-poliuretanowej kapy chodnikowej o gr. 6 mm</t>
  </si>
  <si>
    <t>4.1.15</t>
  </si>
  <si>
    <t>Wypełnienie elastycznymi masami uszczelniającymi styków między krawężnikami i kapami chodnikowymi, deskami gzymsowymi a płytą pomostową i kapami chodnikowymi oraz krawężników z nawierzchnią jezdni</t>
  </si>
  <si>
    <t>4.1.16</t>
  </si>
  <si>
    <t>M.15.04.02</t>
  </si>
  <si>
    <t>Wykonanie nawierzchni jezdni na obiekcie: warstwa wiążąca z asfaltu lanego MA11 PMB 25/55-60 gr. 5 cm</t>
  </si>
  <si>
    <t>4.1.17</t>
  </si>
  <si>
    <t>M.15.04.13</t>
  </si>
  <si>
    <t>Wykonanie nawierzchni jezdni na obiekcie: warstwa ścieralna SMA 8/80-55 o uziarnieniu 0/8 gr. 4 cm</t>
  </si>
  <si>
    <t>4.1.18</t>
  </si>
  <si>
    <t>M.19.01.03</t>
  </si>
  <si>
    <t>Barieroporęcze mostowe</t>
  </si>
  <si>
    <t>4.1.19</t>
  </si>
  <si>
    <t>Bariery ochronne na dojazdach (odcinki początkowe i końcowe, dł. 8m)</t>
  </si>
  <si>
    <t>4.1.20</t>
  </si>
  <si>
    <t>Oczyszczenie elementów stalowych mocujących wózki napędowe do konstrukcji przęsła</t>
  </si>
  <si>
    <t>4.1.21</t>
  </si>
  <si>
    <t>M.14.02.01</t>
  </si>
  <si>
    <t>Zabezpieczenie antykorozyjne elementów stalowych mocujących wózki napędowe do konstrukcji przęsła</t>
  </si>
  <si>
    <t>4.1.22</t>
  </si>
  <si>
    <t>Stal konstrukcyjna S355J2 na elementy mocujące wózków napędowych</t>
  </si>
  <si>
    <t>4.1.23</t>
  </si>
  <si>
    <t>Osadzenie kotew mocujących wózki napędowe (kotew M16 kl. 8.8, dł. 25 cm + podkładka + nakrętka)</t>
  </si>
  <si>
    <t>RAZEM 4.1 Wyposażenie obiektu</t>
  </si>
  <si>
    <t>RAZEM 4 ROBOTY ZWIĄZANE Z WYPOSAŻENIEM OBIEKTU</t>
  </si>
  <si>
    <t>INNE ROBOTY</t>
  </si>
  <si>
    <t>5.1</t>
  </si>
  <si>
    <t>Prace pozostałe</t>
  </si>
  <si>
    <t>5.1.1</t>
  </si>
  <si>
    <t>Oczyszczenie, naprawa powierzchniowa zaprawami PCC muru oporowego</t>
  </si>
  <si>
    <t>5.1.2</t>
  </si>
  <si>
    <t>5.1.3</t>
  </si>
  <si>
    <t>Oczyszczenie balustrad na murze oporowym</t>
  </si>
  <si>
    <t>5.1.4</t>
  </si>
  <si>
    <t>Zabezpieczenie balustrad warstwą antykorozyjną na murze oporowym</t>
  </si>
  <si>
    <t>5.1.5</t>
  </si>
  <si>
    <t>M.20.01.01  M.20.10.01</t>
  </si>
  <si>
    <t>Wykonanie reperów</t>
  </si>
  <si>
    <t>5.1.6</t>
  </si>
  <si>
    <t>M.20.01.01</t>
  </si>
  <si>
    <t>Wykonanie stałego znaku wysokościowego</t>
  </si>
  <si>
    <t>5.1.7</t>
  </si>
  <si>
    <t>Wykonanie próbnego obciążenia obiektu</t>
  </si>
  <si>
    <t>5.1.8</t>
  </si>
  <si>
    <t>M.20.01.07   M.20.10.01</t>
  </si>
  <si>
    <t>Wprowadzenie stałej organizacji ruchu</t>
  </si>
  <si>
    <t>5.1.9</t>
  </si>
  <si>
    <t>Uporządkowanie terenu objętego inwestycją</t>
  </si>
  <si>
    <t>5.1.10</t>
  </si>
  <si>
    <t>Likwidacja placu budowy</t>
  </si>
  <si>
    <t>RAZEM 5.1 Prace pozostałe</t>
  </si>
  <si>
    <t>RAZEM 5 INNE ROBOTY</t>
  </si>
  <si>
    <t>ROBOTY DROGOWE NA DOJAZDACH</t>
  </si>
  <si>
    <t>6.1</t>
  </si>
  <si>
    <t xml:space="preserve">ROBOTY ROZBIÓRKOWE 				</t>
  </si>
  <si>
    <t>6.1.1</t>
  </si>
  <si>
    <t>D.01.02.04</t>
  </si>
  <si>
    <t>Rozbiórka istniejącej nawierzchni jezdni</t>
  </si>
  <si>
    <t xml:space="preserve">RAZEM 6.1 ROBOTY ROZBIÓRKOWE 				</t>
  </si>
  <si>
    <t>6.2</t>
  </si>
  <si>
    <t xml:space="preserve">ROBOTY ZIEMNE				</t>
  </si>
  <si>
    <t>6.2.1</t>
  </si>
  <si>
    <t>D.02.01.01</t>
  </si>
  <si>
    <t>Wykop</t>
  </si>
  <si>
    <t>6.2.2</t>
  </si>
  <si>
    <t>D.02.03.01</t>
  </si>
  <si>
    <t>Nasyp</t>
  </si>
  <si>
    <t xml:space="preserve">RAZEM 6.2 ROBOTY ZIEMNE				</t>
  </si>
  <si>
    <t>6.3</t>
  </si>
  <si>
    <t xml:space="preserve">NAWIERZCHNIA JEZDNI				</t>
  </si>
  <si>
    <t>6.3.1</t>
  </si>
  <si>
    <t>Warstwa ścieralna - beton asfaltowy AC IIS, gr. 4cm</t>
  </si>
  <si>
    <t>6.3.2</t>
  </si>
  <si>
    <t>D.04.03.01</t>
  </si>
  <si>
    <t>Skropienie międzywarstwowe</t>
  </si>
  <si>
    <t>6.3.3</t>
  </si>
  <si>
    <t>Warstwa wiążąca - beton asfaltowy AC 16W, gr. 5 cm</t>
  </si>
  <si>
    <t>6.3.4</t>
  </si>
  <si>
    <t>6.3.5</t>
  </si>
  <si>
    <t>D.04.07.01</t>
  </si>
  <si>
    <t>Podbudowa zasadnicza - beton  asfaltowy AC 22W, gr. 7cm</t>
  </si>
  <si>
    <t>6.3.6</t>
  </si>
  <si>
    <t>6.3.7</t>
  </si>
  <si>
    <t>D.04.04.01</t>
  </si>
  <si>
    <t>Pobudowa zasadnicza- mieszanka niezwiązana z kryszywem C90/3, gr. 20cm</t>
  </si>
  <si>
    <t>6.3.8</t>
  </si>
  <si>
    <t>D.04.05.01</t>
  </si>
  <si>
    <t>Podbudowa pomocnicza- mieszanka związana spoiwem hydraulicznym, gr. 15cm</t>
  </si>
  <si>
    <t xml:space="preserve">RAZEM 6.3 NAWIERZCHNIA JEZDNI				</t>
  </si>
  <si>
    <t>6.4</t>
  </si>
  <si>
    <t>POZOSTAŁE NAWIERZCHNIE</t>
  </si>
  <si>
    <t>6.4.1</t>
  </si>
  <si>
    <t>D.06.03.01</t>
  </si>
  <si>
    <t>Pobocze gruntowe</t>
  </si>
  <si>
    <t>RAZEM 6.4 POZOSTAŁE NAWIERZCHNIE</t>
  </si>
  <si>
    <t>6.5</t>
  </si>
  <si>
    <t>OZNAKOWANIE POZIOME PROJEKTOWANE</t>
  </si>
  <si>
    <t>6.5.1</t>
  </si>
  <si>
    <t>D.07.01.01A</t>
  </si>
  <si>
    <t>P-4</t>
  </si>
  <si>
    <t>RAZEM 6.5 OZNAKOWANIE POZIOME PROJEKTOWANE</t>
  </si>
  <si>
    <t>6.6</t>
  </si>
  <si>
    <t>OZNAKOWANIE PIONOWE PROJEKTOWANE</t>
  </si>
  <si>
    <t>6.6.1</t>
  </si>
  <si>
    <t>D.07.02.01</t>
  </si>
  <si>
    <t>Znak pionowy B-14</t>
  </si>
  <si>
    <t>RAZEM 6.6 OZNAKOWANIE PIONOWE PROJEKTOWANE</t>
  </si>
  <si>
    <t>6.7</t>
  </si>
  <si>
    <t>OZNAKOWANIE DO LIKWIDACJI</t>
  </si>
  <si>
    <t>6.7.1</t>
  </si>
  <si>
    <t>Znak pionowy A-12b</t>
  </si>
  <si>
    <t>6.7.2</t>
  </si>
  <si>
    <t>Znak pionowy  B-18</t>
  </si>
  <si>
    <t>6.7.3</t>
  </si>
  <si>
    <t>Znak pionowy  B-31</t>
  </si>
  <si>
    <t>6.7.4</t>
  </si>
  <si>
    <t>Znak pionowy B-33 (ogarniczenie prędkości do 30 km/h)</t>
  </si>
  <si>
    <t>6.7.5</t>
  </si>
  <si>
    <t>Znak pionowy B-33 (ogarniczenie prędkości do 40 km/h</t>
  </si>
  <si>
    <t>6.7.6</t>
  </si>
  <si>
    <t>Znak pionowy F-5</t>
  </si>
  <si>
    <t>6.7.7</t>
  </si>
  <si>
    <t>Znak pionowy F-6</t>
  </si>
  <si>
    <t>6.7.8</t>
  </si>
  <si>
    <t>Znak pionowy T-0</t>
  </si>
  <si>
    <t>6.7.9</t>
  </si>
  <si>
    <t>Likwidacja U-25C</t>
  </si>
  <si>
    <t>RAZEM 6.7 OZNAKOWANIE DO LIKWIDACJI</t>
  </si>
  <si>
    <t>RAZEM 6 ROBOTY DROGOWE NA DOJAZDACH</t>
  </si>
  <si>
    <t>ROBOTY ELEKTROENERGETYCZNE</t>
  </si>
  <si>
    <t>7.1</t>
  </si>
  <si>
    <t>DEMONTAŻ</t>
  </si>
  <si>
    <t>7.1.1</t>
  </si>
  <si>
    <t>EL.01.01.01</t>
  </si>
  <si>
    <t>Demontaż opraw oświetlenia zewnętrznego na wysięgniku</t>
  </si>
  <si>
    <t>kpl.</t>
  </si>
  <si>
    <t>7.1.2</t>
  </si>
  <si>
    <t>Demontaż słupów oświetleniowych o masie do 100 kg</t>
  </si>
  <si>
    <t>7.1.3</t>
  </si>
  <si>
    <t>Demontaż kabli wielożyłowych o masie do 0,5 kg/m</t>
  </si>
  <si>
    <t>RAZEM 7.1 DEMONTAŻ</t>
  </si>
  <si>
    <t>7.2</t>
  </si>
  <si>
    <t>MONTAŻ</t>
  </si>
  <si>
    <t>7.2.1</t>
  </si>
  <si>
    <t>EL.01.05.02</t>
  </si>
  <si>
    <t>Odtworzenie (wytyczenie) trasy lini w terenie przejrzystym</t>
  </si>
  <si>
    <t>km</t>
  </si>
  <si>
    <t>7.2.2</t>
  </si>
  <si>
    <t>Kopanie rowów dla kabli w sposób ręczny w gruncie kat. III</t>
  </si>
  <si>
    <t>7.2.3</t>
  </si>
  <si>
    <t>Wykopy ręczne wraz z zasypaniem podkopów ziemnych nieumocnionych o długości jednostronnego podkopu do 3 m w gruncie kat. III - wykopy pod montaż latarni</t>
  </si>
  <si>
    <t>7.2.4</t>
  </si>
  <si>
    <t>Nasypanie warstwy piasku na dnie rowu kablowego o szerokości do 0,6 m</t>
  </si>
  <si>
    <t>7.2.5</t>
  </si>
  <si>
    <t>Ułożenie rur osłonowych z PCW o śr.do 140 mm - HDPE 110</t>
  </si>
  <si>
    <t>7.2.6</t>
  </si>
  <si>
    <t>Układanie kabli o masie do 1.0 kg/m w rowach kablowych ręcznie NA2XY 4x35</t>
  </si>
  <si>
    <t>7.2.7</t>
  </si>
  <si>
    <t>Układanie kabli o masie do 1.0 kg/m w rurach, NA2XY 4x35</t>
  </si>
  <si>
    <t>7.2.8</t>
  </si>
  <si>
    <t>Przewierty mechaniczne dla rury o śr.do 150 mm pod obiektami</t>
  </si>
  <si>
    <t>7.2.9</t>
  </si>
  <si>
    <t>Zasypywanie rowów dla kabli wykonanych ręcznie w gruncie kat. III</t>
  </si>
  <si>
    <t>7.2.10</t>
  </si>
  <si>
    <t>Montaż i stawianie słupów oświetleniowych o masie do 100 kg - słup 9m z dwoma wysięgnikami</t>
  </si>
  <si>
    <t>szt.</t>
  </si>
  <si>
    <t>7.2.11</t>
  </si>
  <si>
    <t>Montaż opraw oświetlenia zewnętrznego na słupie, LED 35W</t>
  </si>
  <si>
    <t>7.2.12</t>
  </si>
  <si>
    <t>Przewody uziemiające i wyrównawcze w kanałach lub tunelach luzem (bednarka o przekroju do 120 mm2) 25x4mm</t>
  </si>
  <si>
    <t>7.2.13</t>
  </si>
  <si>
    <t>Mechaniczne pogrążanie uziomów pionowych prętowych w gruncie kat.III</t>
  </si>
  <si>
    <t>7.2.14</t>
  </si>
  <si>
    <t>Łączenie przewodów uziemiających przez spawanie w wykopie - bednarka 120 mm2</t>
  </si>
  <si>
    <t>7.2.15</t>
  </si>
  <si>
    <t>Montaż głowic kablowych - zarobienie na sucho końca kabla Al 4-żyłowego o przekr.do 50 mm2 na nap.do 1 kV o izolacji i powłoce z tworzyw sztucznych</t>
  </si>
  <si>
    <t>7.2.16</t>
  </si>
  <si>
    <t>Sprawdzenie i pomiar 1-fazowego obwodu elektrycznego niskiego napięcia</t>
  </si>
  <si>
    <t>pomiar</t>
  </si>
  <si>
    <t>7.2.17</t>
  </si>
  <si>
    <t>Badanie linii kablowej N.N.- kabel 4-żyłowy</t>
  </si>
  <si>
    <t>odc.</t>
  </si>
  <si>
    <t>7.2.18</t>
  </si>
  <si>
    <t>Badania i pomiary instalacji uziemiającej (pierwszy pomiar)</t>
  </si>
  <si>
    <t>7.2.19</t>
  </si>
  <si>
    <t>Badania i pomiary instalacji uziemiającej (każdy następny pomiar)</t>
  </si>
  <si>
    <t>7.2.20</t>
  </si>
  <si>
    <t>Pomiary natężenia oświetlenia - pierwszy komplet 5 pomiarów dokonywanych na stanowisku</t>
  </si>
  <si>
    <t>kpl.pom.</t>
  </si>
  <si>
    <t>RAZEM 7.2 MONTAŻ</t>
  </si>
  <si>
    <t>RAZEM 7 ROBOTY ELEKTROENERGETYCZNE</t>
  </si>
  <si>
    <t>8</t>
  </si>
  <si>
    <t>PRZEBUDOWA KANALIZACJI SANITARNEJ</t>
  </si>
  <si>
    <t>8.1</t>
  </si>
  <si>
    <t>S.01.01.01</t>
  </si>
  <si>
    <t>Rura osłonowa pod przyszłą kanalizację sanitarną Dz 160 PEHD RC_x000D_PE100 SDR11 PN16</t>
  </si>
  <si>
    <t>8.2</t>
  </si>
  <si>
    <t>8.3</t>
  </si>
  <si>
    <t>Podsypka pod rury</t>
  </si>
  <si>
    <t>8.4</t>
  </si>
  <si>
    <t>Zasypanie wykopów</t>
  </si>
  <si>
    <t>RAZEM 8 PRZEBUDOWA KANALIZACJI SANITARNEJ</t>
  </si>
  <si>
    <t>9</t>
  </si>
  <si>
    <t>PRZEBUDOWA SIECI WODOCIĄGOWEJ</t>
  </si>
  <si>
    <t>9.1</t>
  </si>
  <si>
    <t>W.01.01.01</t>
  </si>
  <si>
    <t>9.2</t>
  </si>
  <si>
    <t>9.3</t>
  </si>
  <si>
    <t>Montaż zasuw odcinających DN100 z obudową teleskopową i skrzynką uliczną</t>
  </si>
  <si>
    <t>9.4</t>
  </si>
  <si>
    <t>Przeprowadzenie przez obiekt sieci wodociągowej z rur Dz 110 PEHD PE 100 SDR17 PN10</t>
  </si>
  <si>
    <t>9.5</t>
  </si>
  <si>
    <t>Rura osłonowa sieci wodociągowej z rur Dz 200 PEHD RC_x000D_PE100 SDR11 PN16</t>
  </si>
  <si>
    <t>9.6</t>
  </si>
  <si>
    <t>Zabezpieczenie rury osłonowej przez przemarzaniem łupinami o gr. 50 mm z PUR</t>
  </si>
  <si>
    <t>9.7</t>
  </si>
  <si>
    <t>Zabezpieczenie ocieplenia rury osłonowej płaszczem z blachy ocynkowanej</t>
  </si>
  <si>
    <t>9.8</t>
  </si>
  <si>
    <t>RAZEM 9 PRZEBUDOWA SIECI WODOCIĄGOWEJ</t>
  </si>
  <si>
    <t>10</t>
  </si>
  <si>
    <t>BUDOWA KANALZIACJI DESZCZOWEJ</t>
  </si>
  <si>
    <t>10.1</t>
  </si>
  <si>
    <t>ROBOTY ZIEMNE</t>
  </si>
  <si>
    <t>10.1.1</t>
  </si>
  <si>
    <t>S.02.01.01</t>
  </si>
  <si>
    <t>Roboty pomiarowe przy liniowych robotach ziemnych</t>
  </si>
  <si>
    <t>10.1.2</t>
  </si>
  <si>
    <t>Wykopy liniowe ma odkład wraz z umocnieniem ścian wykopu</t>
  </si>
  <si>
    <t>10.1.3</t>
  </si>
  <si>
    <t>Wywóz gruntu z wykopu na składowisko odpadów wskazane przez Wykonawcę wraz z kosztami utylizacji</t>
  </si>
  <si>
    <t>10.1.4</t>
  </si>
  <si>
    <t>Zasypanie wykopów, zagęszczenie wraz z kosztem pozyskania i dowozu piasku</t>
  </si>
  <si>
    <t>RAZEM 10.1 ROBOTY ZIEMNE</t>
  </si>
  <si>
    <t>10.2</t>
  </si>
  <si>
    <t>ROBOTY MONTAŻOWE</t>
  </si>
  <si>
    <t>10.2.1</t>
  </si>
  <si>
    <t>Podłoża pod kanały i obiekty z materiałów sypkich grub. 20 cm</t>
  </si>
  <si>
    <t>10.2.2</t>
  </si>
  <si>
    <t>Kanały z rur PP SN8 lite kielichowe o śr. zewn. 315 mm</t>
  </si>
  <si>
    <t>10.2.3</t>
  </si>
  <si>
    <t>Kanały z rur PP SN8 lite kielichowe o śr. zewn. 200 mm</t>
  </si>
  <si>
    <t>10.2.4</t>
  </si>
  <si>
    <t>Kanały z rur PP SN8 lite kielichowe o śr. zewn. 160 mm</t>
  </si>
  <si>
    <t>10.2.5</t>
  </si>
  <si>
    <t>Studnie rewizyjne z kręgów betonowych o śr. 1000 mm w gotowym wykopie</t>
  </si>
  <si>
    <t>stud.</t>
  </si>
  <si>
    <t>10.2.6</t>
  </si>
  <si>
    <t>Studzienki ściekowe uliczne betonowe o śr.450 mm z osadnikiem i koszem ze stali ocynkowanej na zanieczyszczenia stałe</t>
  </si>
  <si>
    <t>10.2.7</t>
  </si>
  <si>
    <t>Podłoża pod kanały i obiekty wykonywane z betonu C8/10, o grubości 10 cm - POD STUDNIE i WPUSTY</t>
  </si>
  <si>
    <t>10.2.8</t>
  </si>
  <si>
    <t>Budowa wylotu DN 300 w ściance obiektu mostowego</t>
  </si>
  <si>
    <t>RAZEM 10.2 ROBOTY MONTAŻOWE</t>
  </si>
  <si>
    <t>10.3</t>
  </si>
  <si>
    <t>ROBOTY TOWARZYSZĄCE</t>
  </si>
  <si>
    <t>10.3.1</t>
  </si>
  <si>
    <t>Próba wodna szczelności kanałów rurowych o śr.nominalnej 300 mm</t>
  </si>
  <si>
    <t>odc. -1 prób.</t>
  </si>
  <si>
    <t>10.3.2</t>
  </si>
  <si>
    <t>Próba wodna szczelności kanałów rurowych o śr.nominalnej 200 mm</t>
  </si>
  <si>
    <t>10.3.3</t>
  </si>
  <si>
    <t>Próba wodna szczelności kanałów rurowych o śr.nominalnej do 150 mm</t>
  </si>
  <si>
    <t>10.3.4</t>
  </si>
  <si>
    <t>Montaż i demontaż konstrukcji podwieszeń rurociągów i kanałów</t>
  </si>
  <si>
    <t>RAZEM 10.3 ROBOTY TOWARZYSZĄCE</t>
  </si>
  <si>
    <t>RAZEM 10 BUDOWA KANALZIACJI DESZCZOWEJ</t>
  </si>
  <si>
    <t>RAZEM kosztorys</t>
  </si>
  <si>
    <t>Nazwa elementu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</si>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</sst>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4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164" fontId="4" fillId="3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 justifyLastLine="1"/>
    </xf>
    <xf numFmtId="0" fontId="3" fillId="2" borderId="5" xfId="0" applyFont="1" applyFill="1" applyBorder="1" applyAlignment="1">
      <alignment horizontal="center" vertical="center" wrapText="1" justifyLastLine="1"/>
    </xf>
    <xf numFmtId="0" fontId="3" fillId="2" borderId="6" xfId="0" applyFont="1" applyFill="1" applyBorder="1" applyAlignment="1">
      <alignment horizontal="center" vertical="center" wrapText="1" justifyLastLine="1"/>
    </xf>
    <xf numFmtId="0" fontId="3" fillId="2" borderId="7" xfId="0" applyFont="1" applyFill="1" applyBorder="1" applyAlignment="1">
      <alignment horizontal="center" vertical="center" wrapText="1" justifyLastLine="1"/>
    </xf>
    <xf numFmtId="0" fontId="3" fillId="2" borderId="8" xfId="0" applyFont="1" applyFill="1" applyBorder="1" applyAlignment="1">
      <alignment horizontal="center" vertical="center" wrapText="1" justifyLastLine="1"/>
    </xf>
    <xf numFmtId="0" fontId="3" fillId="2" borderId="9" xfId="0" applyFont="1" applyFill="1" applyBorder="1" applyAlignment="1">
      <alignment horizontal="center" vertical="center" wrapText="1" justifyLastLine="1"/>
    </xf>
    <xf numFmtId="164" fontId="4" fillId="5" borderId="5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vertical="center" wrapText="1"/>
    </xf>
    <xf numFmtId="164" fontId="4" fillId="4" borderId="11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226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3" sqref="A3:G4"/>
    </sheetView>
  </sheetViews>
  <sheetFormatPr defaultRowHeight="15" x14ac:dyDescent="0.25"/>
  <cols>
    <col min="1" max="1" width="14.28515625" customWidth="1"/>
    <col min="2" max="2" width="28.5703125" customWidth="1"/>
    <col min="3" max="3" width="57.140625" customWidth="1"/>
    <col min="4" max="7" width="14.28515625" customWidth="1"/>
  </cols>
  <sheetData>
    <row r="1" spans="1:7" ht="19.5" x14ac:dyDescent="0.25">
      <c r="A1" s="6" t="s">
        <v>0</v>
      </c>
      <c r="B1" s="6"/>
      <c r="C1" s="6"/>
      <c r="D1" s="6"/>
      <c r="E1" s="6"/>
      <c r="F1" s="6"/>
      <c r="G1" s="6"/>
    </row>
    <row r="2" spans="1:7" ht="44.25" customHeight="1" thickBot="1" x14ac:dyDescent="0.3">
      <c r="A2" s="8" t="s">
        <v>1</v>
      </c>
      <c r="B2" s="8"/>
      <c r="C2" s="8"/>
      <c r="D2" s="8"/>
      <c r="E2" s="8"/>
      <c r="F2" s="8"/>
      <c r="G2" s="8"/>
    </row>
    <row r="3" spans="1:7" ht="28.5" customHeight="1" x14ac:dyDescent="0.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ht="15.75" thickBot="1" x14ac:dyDescent="0.3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x14ac:dyDescent="0.25">
      <c r="A5" s="9" t="s">
        <v>9</v>
      </c>
      <c r="B5" s="9"/>
      <c r="C5" s="9" t="s">
        <v>16</v>
      </c>
      <c r="D5" s="9"/>
      <c r="E5" s="9"/>
      <c r="F5" s="9"/>
      <c r="G5" s="9"/>
    </row>
    <row r="6" spans="1:7" ht="28.5" x14ac:dyDescent="0.25">
      <c r="A6" s="1" t="s">
        <v>17</v>
      </c>
      <c r="B6" s="1"/>
      <c r="C6" s="1" t="s">
        <v>18</v>
      </c>
      <c r="D6" s="1"/>
      <c r="E6" s="1"/>
      <c r="F6" s="1"/>
      <c r="G6" s="1"/>
    </row>
    <row r="7" spans="1:7" ht="33" x14ac:dyDescent="0.25">
      <c r="A7" s="2" t="s">
        <v>19</v>
      </c>
      <c r="B7" s="2" t="s">
        <v>20</v>
      </c>
      <c r="C7" s="2" t="s">
        <v>21</v>
      </c>
      <c r="D7" s="2" t="s">
        <v>22</v>
      </c>
      <c r="E7" s="3">
        <v>1</v>
      </c>
      <c r="F7" s="4">
        <v>0</v>
      </c>
      <c r="G7" s="4">
        <f t="shared" ref="G7:G14" si="0">ROUND(E7*F7,2)</f>
        <v>0</v>
      </c>
    </row>
    <row r="8" spans="1:7" ht="33" x14ac:dyDescent="0.25">
      <c r="A8" s="2" t="s">
        <v>23</v>
      </c>
      <c r="B8" s="2" t="s">
        <v>24</v>
      </c>
      <c r="C8" s="2" t="s">
        <v>25</v>
      </c>
      <c r="D8" s="2" t="s">
        <v>22</v>
      </c>
      <c r="E8" s="3">
        <v>1</v>
      </c>
      <c r="F8" s="4">
        <v>0</v>
      </c>
      <c r="G8" s="4">
        <f t="shared" si="0"/>
        <v>0</v>
      </c>
    </row>
    <row r="9" spans="1:7" ht="16.5" x14ac:dyDescent="0.25">
      <c r="A9" s="2" t="s">
        <v>26</v>
      </c>
      <c r="B9" s="2" t="s">
        <v>20</v>
      </c>
      <c r="C9" s="2" t="s">
        <v>27</v>
      </c>
      <c r="D9" s="2" t="s">
        <v>22</v>
      </c>
      <c r="E9" s="3">
        <v>1</v>
      </c>
      <c r="F9" s="4">
        <v>0</v>
      </c>
      <c r="G9" s="4">
        <f t="shared" si="0"/>
        <v>0</v>
      </c>
    </row>
    <row r="10" spans="1:7" ht="33" x14ac:dyDescent="0.25">
      <c r="A10" s="2" t="s">
        <v>28</v>
      </c>
      <c r="B10" s="2" t="s">
        <v>20</v>
      </c>
      <c r="C10" s="2" t="s">
        <v>29</v>
      </c>
      <c r="D10" s="2" t="s">
        <v>22</v>
      </c>
      <c r="E10" s="3">
        <v>1</v>
      </c>
      <c r="F10" s="4">
        <v>0</v>
      </c>
      <c r="G10" s="4">
        <f t="shared" si="0"/>
        <v>0</v>
      </c>
    </row>
    <row r="11" spans="1:7" ht="409.5" x14ac:dyDescent="0.25">
      <c r="A11" s="2" t="s">
        <v>30</v>
      </c>
      <c r="B11" s="2" t="s">
        <v>20</v>
      </c>
      <c r="C11" s="2" t="s">
        <v>31</v>
      </c>
      <c r="D11" s="2" t="s">
        <v>22</v>
      </c>
      <c r="E11" s="3">
        <v>3</v>
      </c>
      <c r="F11" s="4">
        <v>0</v>
      </c>
      <c r="G11" s="4">
        <f t="shared" si="0"/>
        <v>0</v>
      </c>
    </row>
    <row r="12" spans="1:7" ht="33" x14ac:dyDescent="0.25">
      <c r="A12" s="2" t="s">
        <v>32</v>
      </c>
      <c r="B12" s="2" t="s">
        <v>20</v>
      </c>
      <c r="C12" s="2" t="s">
        <v>33</v>
      </c>
      <c r="D12" s="2" t="s">
        <v>22</v>
      </c>
      <c r="E12" s="3">
        <v>1</v>
      </c>
      <c r="F12" s="4">
        <v>0</v>
      </c>
      <c r="G12" s="4">
        <f t="shared" si="0"/>
        <v>0</v>
      </c>
    </row>
    <row r="13" spans="1:7" ht="16.5" x14ac:dyDescent="0.25">
      <c r="A13" s="2" t="s">
        <v>34</v>
      </c>
      <c r="B13" s="2" t="s">
        <v>20</v>
      </c>
      <c r="C13" s="2" t="s">
        <v>35</v>
      </c>
      <c r="D13" s="2" t="s">
        <v>22</v>
      </c>
      <c r="E13" s="3">
        <v>1</v>
      </c>
      <c r="F13" s="4">
        <v>0</v>
      </c>
      <c r="G13" s="4">
        <f t="shared" si="0"/>
        <v>0</v>
      </c>
    </row>
    <row r="14" spans="1:7" ht="16.5" x14ac:dyDescent="0.25">
      <c r="A14" s="2" t="s">
        <v>36</v>
      </c>
      <c r="B14" s="2" t="s">
        <v>24</v>
      </c>
      <c r="C14" s="2" t="s">
        <v>37</v>
      </c>
      <c r="D14" s="2" t="s">
        <v>22</v>
      </c>
      <c r="E14" s="3">
        <v>1</v>
      </c>
      <c r="F14" s="4">
        <v>0</v>
      </c>
      <c r="G14" s="4">
        <f t="shared" si="0"/>
        <v>0</v>
      </c>
    </row>
    <row r="15" spans="1:7" ht="28.5" x14ac:dyDescent="0.25">
      <c r="A15" s="5"/>
      <c r="B15" s="5"/>
      <c r="C15" s="5" t="s">
        <v>38</v>
      </c>
      <c r="D15" s="5"/>
      <c r="E15" s="5"/>
      <c r="F15" s="5"/>
      <c r="G15" s="5">
        <f>SUM(G7:G14)</f>
        <v>0</v>
      </c>
    </row>
    <row r="16" spans="1:7" x14ac:dyDescent="0.25">
      <c r="A16" s="5"/>
      <c r="B16" s="5"/>
      <c r="C16" s="5" t="s">
        <v>39</v>
      </c>
      <c r="D16" s="5"/>
      <c r="E16" s="5"/>
      <c r="F16" s="5"/>
      <c r="G16" s="5">
        <f>G15</f>
        <v>0</v>
      </c>
    </row>
    <row r="17" spans="1:7" x14ac:dyDescent="0.25">
      <c r="A17" s="1" t="s">
        <v>10</v>
      </c>
      <c r="B17" s="1"/>
      <c r="C17" s="1" t="s">
        <v>40</v>
      </c>
      <c r="D17" s="1"/>
      <c r="E17" s="1"/>
      <c r="F17" s="1"/>
      <c r="G17" s="1"/>
    </row>
    <row r="18" spans="1:7" ht="28.5" x14ac:dyDescent="0.25">
      <c r="A18" s="1" t="s">
        <v>41</v>
      </c>
      <c r="B18" s="1"/>
      <c r="C18" s="1" t="s">
        <v>42</v>
      </c>
      <c r="D18" s="1"/>
      <c r="E18" s="1"/>
      <c r="F18" s="1"/>
      <c r="G18" s="1"/>
    </row>
    <row r="19" spans="1:7" ht="49.5" x14ac:dyDescent="0.25">
      <c r="A19" s="2" t="s">
        <v>43</v>
      </c>
      <c r="B19" s="2" t="s">
        <v>44</v>
      </c>
      <c r="C19" s="2" t="s">
        <v>45</v>
      </c>
      <c r="D19" s="2" t="s">
        <v>46</v>
      </c>
      <c r="E19" s="3">
        <v>5236</v>
      </c>
      <c r="F19" s="4">
        <v>0</v>
      </c>
      <c r="G19" s="4">
        <f t="shared" ref="G19:G24" si="1">ROUND(E19*F19,2)</f>
        <v>0</v>
      </c>
    </row>
    <row r="20" spans="1:7" ht="82.5" x14ac:dyDescent="0.25">
      <c r="A20" s="2" t="s">
        <v>47</v>
      </c>
      <c r="B20" s="2" t="s">
        <v>44</v>
      </c>
      <c r="C20" s="2" t="s">
        <v>48</v>
      </c>
      <c r="D20" s="2" t="s">
        <v>49</v>
      </c>
      <c r="E20" s="3">
        <v>234.16800000000001</v>
      </c>
      <c r="F20" s="4">
        <v>0</v>
      </c>
      <c r="G20" s="4">
        <f t="shared" si="1"/>
        <v>0</v>
      </c>
    </row>
    <row r="21" spans="1:7" ht="33" x14ac:dyDescent="0.25">
      <c r="A21" s="2" t="s">
        <v>50</v>
      </c>
      <c r="B21" s="2" t="s">
        <v>44</v>
      </c>
      <c r="C21" s="2" t="s">
        <v>51</v>
      </c>
      <c r="D21" s="2" t="s">
        <v>49</v>
      </c>
      <c r="E21" s="3">
        <v>51.48</v>
      </c>
      <c r="F21" s="4">
        <v>0</v>
      </c>
      <c r="G21" s="4">
        <f t="shared" si="1"/>
        <v>0</v>
      </c>
    </row>
    <row r="22" spans="1:7" ht="33" x14ac:dyDescent="0.25">
      <c r="A22" s="2" t="s">
        <v>52</v>
      </c>
      <c r="B22" s="2" t="s">
        <v>44</v>
      </c>
      <c r="C22" s="2" t="s">
        <v>53</v>
      </c>
      <c r="D22" s="2" t="s">
        <v>54</v>
      </c>
      <c r="E22" s="3">
        <v>77.44</v>
      </c>
      <c r="F22" s="4">
        <v>0</v>
      </c>
      <c r="G22" s="4">
        <f t="shared" si="1"/>
        <v>0</v>
      </c>
    </row>
    <row r="23" spans="1:7" ht="33" x14ac:dyDescent="0.25">
      <c r="A23" s="2" t="s">
        <v>55</v>
      </c>
      <c r="B23" s="2" t="s">
        <v>44</v>
      </c>
      <c r="C23" s="2" t="s">
        <v>56</v>
      </c>
      <c r="D23" s="2" t="s">
        <v>57</v>
      </c>
      <c r="E23" s="3">
        <v>2.9430000000000001</v>
      </c>
      <c r="F23" s="4">
        <v>0</v>
      </c>
      <c r="G23" s="4">
        <f t="shared" si="1"/>
        <v>0</v>
      </c>
    </row>
    <row r="24" spans="1:7" ht="16.5" x14ac:dyDescent="0.25">
      <c r="A24" s="2" t="s">
        <v>58</v>
      </c>
      <c r="B24" s="2" t="s">
        <v>44</v>
      </c>
      <c r="C24" s="2" t="s">
        <v>59</v>
      </c>
      <c r="D24" s="2" t="s">
        <v>60</v>
      </c>
      <c r="E24" s="3">
        <v>6</v>
      </c>
      <c r="F24" s="4">
        <v>0</v>
      </c>
      <c r="G24" s="4">
        <f t="shared" si="1"/>
        <v>0</v>
      </c>
    </row>
    <row r="25" spans="1:7" ht="28.5" x14ac:dyDescent="0.25">
      <c r="A25" s="5"/>
      <c r="B25" s="5"/>
      <c r="C25" s="5" t="s">
        <v>61</v>
      </c>
      <c r="D25" s="5"/>
      <c r="E25" s="5"/>
      <c r="F25" s="5"/>
      <c r="G25" s="5">
        <f>SUM(G19:G24)</f>
        <v>0</v>
      </c>
    </row>
    <row r="26" spans="1:7" x14ac:dyDescent="0.25">
      <c r="A26" s="1" t="s">
        <v>62</v>
      </c>
      <c r="B26" s="1"/>
      <c r="C26" s="1" t="s">
        <v>63</v>
      </c>
      <c r="D26" s="1"/>
      <c r="E26" s="1"/>
      <c r="F26" s="1"/>
      <c r="G26" s="1"/>
    </row>
    <row r="27" spans="1:7" ht="33" x14ac:dyDescent="0.25">
      <c r="A27" s="2" t="s">
        <v>64</v>
      </c>
      <c r="B27" s="2" t="s">
        <v>44</v>
      </c>
      <c r="C27" s="2" t="s">
        <v>65</v>
      </c>
      <c r="D27" s="2" t="s">
        <v>57</v>
      </c>
      <c r="E27" s="3">
        <v>140.97999999999999</v>
      </c>
      <c r="F27" s="4">
        <v>0</v>
      </c>
      <c r="G27" s="4">
        <f>ROUND(E27*F27,2)</f>
        <v>0</v>
      </c>
    </row>
    <row r="28" spans="1:7" ht="33" x14ac:dyDescent="0.25">
      <c r="A28" s="2" t="s">
        <v>66</v>
      </c>
      <c r="B28" s="2" t="s">
        <v>44</v>
      </c>
      <c r="C28" s="2" t="s">
        <v>67</v>
      </c>
      <c r="D28" s="2" t="s">
        <v>57</v>
      </c>
      <c r="E28" s="3">
        <v>10.292</v>
      </c>
      <c r="F28" s="4">
        <v>0</v>
      </c>
      <c r="G28" s="4">
        <f>ROUND(E28*F28,2)</f>
        <v>0</v>
      </c>
    </row>
    <row r="29" spans="1:7" ht="16.5" x14ac:dyDescent="0.25">
      <c r="A29" s="2" t="s">
        <v>68</v>
      </c>
      <c r="B29" s="2" t="s">
        <v>44</v>
      </c>
      <c r="C29" s="2" t="s">
        <v>69</v>
      </c>
      <c r="D29" s="2" t="s">
        <v>57</v>
      </c>
      <c r="E29" s="3">
        <v>10.54</v>
      </c>
      <c r="F29" s="4">
        <v>0</v>
      </c>
      <c r="G29" s="4">
        <f>ROUND(E29*F29,2)</f>
        <v>0</v>
      </c>
    </row>
    <row r="30" spans="1:7" ht="16.5" x14ac:dyDescent="0.25">
      <c r="A30" s="2" t="s">
        <v>70</v>
      </c>
      <c r="B30" s="2" t="s">
        <v>44</v>
      </c>
      <c r="C30" s="2" t="s">
        <v>71</v>
      </c>
      <c r="D30" s="2" t="s">
        <v>60</v>
      </c>
      <c r="E30" s="3">
        <v>24</v>
      </c>
      <c r="F30" s="4">
        <v>0</v>
      </c>
      <c r="G30" s="4">
        <f>ROUND(E30*F30,2)</f>
        <v>0</v>
      </c>
    </row>
    <row r="31" spans="1:7" x14ac:dyDescent="0.25">
      <c r="A31" s="5"/>
      <c r="B31" s="5"/>
      <c r="C31" s="5" t="s">
        <v>72</v>
      </c>
      <c r="D31" s="5"/>
      <c r="E31" s="5"/>
      <c r="F31" s="5"/>
      <c r="G31" s="5">
        <f>SUM(G27:G30)</f>
        <v>0</v>
      </c>
    </row>
    <row r="32" spans="1:7" x14ac:dyDescent="0.25">
      <c r="A32" s="5"/>
      <c r="B32" s="5"/>
      <c r="C32" s="5" t="s">
        <v>73</v>
      </c>
      <c r="D32" s="5"/>
      <c r="E32" s="5"/>
      <c r="F32" s="5"/>
      <c r="G32" s="5">
        <f>G25+G31</f>
        <v>0</v>
      </c>
    </row>
    <row r="33" spans="1:7" x14ac:dyDescent="0.25">
      <c r="A33" s="1" t="s">
        <v>11</v>
      </c>
      <c r="B33" s="1"/>
      <c r="C33" s="1" t="s">
        <v>74</v>
      </c>
      <c r="D33" s="1"/>
      <c r="E33" s="1"/>
      <c r="F33" s="1"/>
      <c r="G33" s="1"/>
    </row>
    <row r="34" spans="1:7" x14ac:dyDescent="0.25">
      <c r="A34" s="1" t="s">
        <v>75</v>
      </c>
      <c r="B34" s="1"/>
      <c r="C34" s="1" t="s">
        <v>76</v>
      </c>
      <c r="D34" s="1"/>
      <c r="E34" s="1"/>
      <c r="F34" s="1"/>
      <c r="G34" s="1"/>
    </row>
    <row r="35" spans="1:7" ht="49.5" x14ac:dyDescent="0.25">
      <c r="A35" s="2" t="s">
        <v>77</v>
      </c>
      <c r="B35" s="2" t="s">
        <v>78</v>
      </c>
      <c r="C35" s="2" t="s">
        <v>79</v>
      </c>
      <c r="D35" s="2" t="s">
        <v>22</v>
      </c>
      <c r="E35" s="3">
        <v>110</v>
      </c>
      <c r="F35" s="4">
        <v>0</v>
      </c>
      <c r="G35" s="4">
        <f t="shared" ref="G35:G44" si="2">ROUND(E35*F35,2)</f>
        <v>0</v>
      </c>
    </row>
    <row r="36" spans="1:7" ht="49.5" x14ac:dyDescent="0.25">
      <c r="A36" s="2" t="s">
        <v>80</v>
      </c>
      <c r="B36" s="2" t="s">
        <v>78</v>
      </c>
      <c r="C36" s="2" t="s">
        <v>81</v>
      </c>
      <c r="D36" s="2" t="s">
        <v>46</v>
      </c>
      <c r="E36" s="3">
        <v>3340</v>
      </c>
      <c r="F36" s="4">
        <v>0</v>
      </c>
      <c r="G36" s="4">
        <f t="shared" si="2"/>
        <v>0</v>
      </c>
    </row>
    <row r="37" spans="1:7" ht="33" x14ac:dyDescent="0.25">
      <c r="A37" s="2" t="s">
        <v>82</v>
      </c>
      <c r="B37" s="2" t="s">
        <v>83</v>
      </c>
      <c r="C37" s="2" t="s">
        <v>84</v>
      </c>
      <c r="D37" s="2" t="s">
        <v>57</v>
      </c>
      <c r="E37" s="3">
        <v>18.7</v>
      </c>
      <c r="F37" s="4">
        <v>0</v>
      </c>
      <c r="G37" s="4">
        <f t="shared" si="2"/>
        <v>0</v>
      </c>
    </row>
    <row r="38" spans="1:7" ht="49.5" x14ac:dyDescent="0.25">
      <c r="A38" s="2" t="s">
        <v>85</v>
      </c>
      <c r="B38" s="2" t="s">
        <v>78</v>
      </c>
      <c r="C38" s="2" t="s">
        <v>86</v>
      </c>
      <c r="D38" s="2" t="s">
        <v>22</v>
      </c>
      <c r="E38" s="3">
        <v>244</v>
      </c>
      <c r="F38" s="4">
        <v>0</v>
      </c>
      <c r="G38" s="4">
        <f t="shared" si="2"/>
        <v>0</v>
      </c>
    </row>
    <row r="39" spans="1:7" ht="33" x14ac:dyDescent="0.25">
      <c r="A39" s="2" t="s">
        <v>87</v>
      </c>
      <c r="B39" s="2" t="s">
        <v>78</v>
      </c>
      <c r="C39" s="2" t="s">
        <v>88</v>
      </c>
      <c r="D39" s="2" t="s">
        <v>46</v>
      </c>
      <c r="E39" s="3">
        <v>2380</v>
      </c>
      <c r="F39" s="4">
        <v>0</v>
      </c>
      <c r="G39" s="4">
        <f t="shared" si="2"/>
        <v>0</v>
      </c>
    </row>
    <row r="40" spans="1:7" ht="33" x14ac:dyDescent="0.25">
      <c r="A40" s="2" t="s">
        <v>89</v>
      </c>
      <c r="B40" s="2" t="s">
        <v>83</v>
      </c>
      <c r="C40" s="2" t="s">
        <v>90</v>
      </c>
      <c r="D40" s="2" t="s">
        <v>57</v>
      </c>
      <c r="E40" s="3">
        <v>10.7</v>
      </c>
      <c r="F40" s="4">
        <v>0</v>
      </c>
      <c r="G40" s="4">
        <f t="shared" si="2"/>
        <v>0</v>
      </c>
    </row>
    <row r="41" spans="1:7" ht="49.5" x14ac:dyDescent="0.25">
      <c r="A41" s="2" t="s">
        <v>91</v>
      </c>
      <c r="B41" s="2" t="s">
        <v>92</v>
      </c>
      <c r="C41" s="2" t="s">
        <v>93</v>
      </c>
      <c r="D41" s="2" t="s">
        <v>54</v>
      </c>
      <c r="E41" s="3">
        <v>13.648</v>
      </c>
      <c r="F41" s="4">
        <v>0</v>
      </c>
      <c r="G41" s="4">
        <f t="shared" si="2"/>
        <v>0</v>
      </c>
    </row>
    <row r="42" spans="1:7" ht="66" x14ac:dyDescent="0.25">
      <c r="A42" s="2" t="s">
        <v>94</v>
      </c>
      <c r="B42" s="2" t="s">
        <v>95</v>
      </c>
      <c r="C42" s="2" t="s">
        <v>96</v>
      </c>
      <c r="D42" s="2" t="s">
        <v>49</v>
      </c>
      <c r="E42" s="3">
        <v>920.32299999999998</v>
      </c>
      <c r="F42" s="4">
        <v>0</v>
      </c>
      <c r="G42" s="4">
        <f t="shared" si="2"/>
        <v>0</v>
      </c>
    </row>
    <row r="43" spans="1:7" ht="16.5" x14ac:dyDescent="0.25">
      <c r="A43" s="2" t="s">
        <v>97</v>
      </c>
      <c r="B43" s="2" t="s">
        <v>44</v>
      </c>
      <c r="C43" s="2" t="s">
        <v>98</v>
      </c>
      <c r="D43" s="2" t="s">
        <v>49</v>
      </c>
      <c r="E43" s="3">
        <v>746.01199999999994</v>
      </c>
      <c r="F43" s="4">
        <v>0</v>
      </c>
      <c r="G43" s="4">
        <f t="shared" si="2"/>
        <v>0</v>
      </c>
    </row>
    <row r="44" spans="1:7" ht="33" x14ac:dyDescent="0.25">
      <c r="A44" s="2" t="s">
        <v>99</v>
      </c>
      <c r="B44" s="2" t="s">
        <v>100</v>
      </c>
      <c r="C44" s="2" t="s">
        <v>101</v>
      </c>
      <c r="D44" s="2" t="s">
        <v>49</v>
      </c>
      <c r="E44" s="3">
        <v>746.01199999999994</v>
      </c>
      <c r="F44" s="4">
        <v>0</v>
      </c>
      <c r="G44" s="4">
        <f t="shared" si="2"/>
        <v>0</v>
      </c>
    </row>
    <row r="45" spans="1:7" x14ac:dyDescent="0.25">
      <c r="A45" s="5"/>
      <c r="B45" s="5"/>
      <c r="C45" s="5" t="s">
        <v>102</v>
      </c>
      <c r="D45" s="5"/>
      <c r="E45" s="5"/>
      <c r="F45" s="5"/>
      <c r="G45" s="5">
        <f>SUM(G35:G44)</f>
        <v>0</v>
      </c>
    </row>
    <row r="46" spans="1:7" x14ac:dyDescent="0.25">
      <c r="A46" s="1" t="s">
        <v>103</v>
      </c>
      <c r="B46" s="1"/>
      <c r="C46" s="1" t="s">
        <v>104</v>
      </c>
      <c r="D46" s="1"/>
      <c r="E46" s="1"/>
      <c r="F46" s="1"/>
      <c r="G46" s="1"/>
    </row>
    <row r="47" spans="1:7" ht="33" x14ac:dyDescent="0.25">
      <c r="A47" s="2" t="s">
        <v>105</v>
      </c>
      <c r="B47" s="2" t="s">
        <v>106</v>
      </c>
      <c r="C47" s="2" t="s">
        <v>107</v>
      </c>
      <c r="D47" s="2" t="s">
        <v>49</v>
      </c>
      <c r="E47" s="3">
        <v>0.25900000000000001</v>
      </c>
      <c r="F47" s="4">
        <v>0</v>
      </c>
      <c r="G47" s="4">
        <f>ROUND(E47*F47,2)</f>
        <v>0</v>
      </c>
    </row>
    <row r="48" spans="1:7" ht="16.5" x14ac:dyDescent="0.25">
      <c r="A48" s="2" t="s">
        <v>108</v>
      </c>
      <c r="B48" s="2" t="s">
        <v>106</v>
      </c>
      <c r="C48" s="2" t="s">
        <v>109</v>
      </c>
      <c r="D48" s="2" t="s">
        <v>22</v>
      </c>
      <c r="E48" s="3">
        <v>24</v>
      </c>
      <c r="F48" s="4">
        <v>0</v>
      </c>
      <c r="G48" s="4">
        <f>ROUND(E48*F48,2)</f>
        <v>0</v>
      </c>
    </row>
    <row r="49" spans="1:7" x14ac:dyDescent="0.25">
      <c r="A49" s="5"/>
      <c r="B49" s="5"/>
      <c r="C49" s="5" t="s">
        <v>110</v>
      </c>
      <c r="D49" s="5"/>
      <c r="E49" s="5"/>
      <c r="F49" s="5"/>
      <c r="G49" s="5">
        <f>SUM(G47:G48)</f>
        <v>0</v>
      </c>
    </row>
    <row r="50" spans="1:7" x14ac:dyDescent="0.25">
      <c r="A50" s="1" t="s">
        <v>111</v>
      </c>
      <c r="B50" s="1"/>
      <c r="C50" s="1" t="s">
        <v>112</v>
      </c>
      <c r="D50" s="1"/>
      <c r="E50" s="1"/>
      <c r="F50" s="1"/>
      <c r="G50" s="1"/>
    </row>
    <row r="51" spans="1:7" ht="16.5" x14ac:dyDescent="0.25">
      <c r="A51" s="2" t="s">
        <v>113</v>
      </c>
      <c r="B51" s="2" t="s">
        <v>114</v>
      </c>
      <c r="C51" s="2" t="s">
        <v>115</v>
      </c>
      <c r="D51" s="2" t="s">
        <v>46</v>
      </c>
      <c r="E51" s="3">
        <v>2260</v>
      </c>
      <c r="F51" s="4">
        <v>0</v>
      </c>
      <c r="G51" s="4">
        <f t="shared" ref="G51:G57" si="3">ROUND(E51*F51,2)</f>
        <v>0</v>
      </c>
    </row>
    <row r="52" spans="1:7" ht="16.5" x14ac:dyDescent="0.25">
      <c r="A52" s="2" t="s">
        <v>116</v>
      </c>
      <c r="B52" s="2" t="s">
        <v>114</v>
      </c>
      <c r="C52" s="2" t="s">
        <v>117</v>
      </c>
      <c r="D52" s="2" t="s">
        <v>60</v>
      </c>
      <c r="E52" s="3">
        <v>144</v>
      </c>
      <c r="F52" s="4">
        <v>0</v>
      </c>
      <c r="G52" s="4">
        <f t="shared" si="3"/>
        <v>0</v>
      </c>
    </row>
    <row r="53" spans="1:7" ht="33" x14ac:dyDescent="0.25">
      <c r="A53" s="2" t="s">
        <v>118</v>
      </c>
      <c r="B53" s="2" t="s">
        <v>78</v>
      </c>
      <c r="C53" s="2" t="s">
        <v>119</v>
      </c>
      <c r="D53" s="2" t="s">
        <v>46</v>
      </c>
      <c r="E53" s="3">
        <v>34250</v>
      </c>
      <c r="F53" s="4">
        <v>0</v>
      </c>
      <c r="G53" s="4">
        <f t="shared" si="3"/>
        <v>0</v>
      </c>
    </row>
    <row r="54" spans="1:7" ht="49.5" x14ac:dyDescent="0.25">
      <c r="A54" s="2" t="s">
        <v>120</v>
      </c>
      <c r="B54" s="2" t="s">
        <v>83</v>
      </c>
      <c r="C54" s="2" t="s">
        <v>121</v>
      </c>
      <c r="D54" s="2" t="s">
        <v>57</v>
      </c>
      <c r="E54" s="3">
        <v>160</v>
      </c>
      <c r="F54" s="4">
        <v>0</v>
      </c>
      <c r="G54" s="4">
        <f t="shared" si="3"/>
        <v>0</v>
      </c>
    </row>
    <row r="55" spans="1:7" ht="33" x14ac:dyDescent="0.25">
      <c r="A55" s="2" t="s">
        <v>122</v>
      </c>
      <c r="B55" s="2" t="s">
        <v>123</v>
      </c>
      <c r="C55" s="2" t="s">
        <v>124</v>
      </c>
      <c r="D55" s="2" t="s">
        <v>49</v>
      </c>
      <c r="E55" s="3">
        <v>264.35199999999998</v>
      </c>
      <c r="F55" s="4">
        <v>0</v>
      </c>
      <c r="G55" s="4">
        <f t="shared" si="3"/>
        <v>0</v>
      </c>
    </row>
    <row r="56" spans="1:7" ht="66" x14ac:dyDescent="0.25">
      <c r="A56" s="2" t="s">
        <v>125</v>
      </c>
      <c r="B56" s="2" t="s">
        <v>123</v>
      </c>
      <c r="C56" s="2" t="s">
        <v>126</v>
      </c>
      <c r="D56" s="2" t="s">
        <v>49</v>
      </c>
      <c r="E56" s="3">
        <v>723.26700000000005</v>
      </c>
      <c r="F56" s="4">
        <v>0</v>
      </c>
      <c r="G56" s="4">
        <f t="shared" si="3"/>
        <v>0</v>
      </c>
    </row>
    <row r="57" spans="1:7" ht="33" x14ac:dyDescent="0.25">
      <c r="A57" s="2" t="s">
        <v>127</v>
      </c>
      <c r="B57" s="2" t="s">
        <v>128</v>
      </c>
      <c r="C57" s="2" t="s">
        <v>129</v>
      </c>
      <c r="D57" s="2" t="s">
        <v>54</v>
      </c>
      <c r="E57" s="3">
        <v>29.84</v>
      </c>
      <c r="F57" s="4">
        <v>0</v>
      </c>
      <c r="G57" s="4">
        <f t="shared" si="3"/>
        <v>0</v>
      </c>
    </row>
    <row r="58" spans="1:7" x14ac:dyDescent="0.25">
      <c r="A58" s="5"/>
      <c r="B58" s="5"/>
      <c r="C58" s="5" t="s">
        <v>130</v>
      </c>
      <c r="D58" s="5"/>
      <c r="E58" s="5"/>
      <c r="F58" s="5"/>
      <c r="G58" s="5">
        <f>SUM(G51:G57)</f>
        <v>0</v>
      </c>
    </row>
    <row r="59" spans="1:7" x14ac:dyDescent="0.25">
      <c r="A59" s="1" t="s">
        <v>131</v>
      </c>
      <c r="B59" s="1"/>
      <c r="C59" s="1" t="s">
        <v>132</v>
      </c>
      <c r="D59" s="1"/>
      <c r="E59" s="1"/>
      <c r="F59" s="1"/>
      <c r="G59" s="1"/>
    </row>
    <row r="60" spans="1:7" ht="16.5" x14ac:dyDescent="0.25">
      <c r="A60" s="2" t="s">
        <v>133</v>
      </c>
      <c r="B60" s="2" t="s">
        <v>134</v>
      </c>
      <c r="C60" s="2" t="s">
        <v>135</v>
      </c>
      <c r="D60" s="2" t="s">
        <v>57</v>
      </c>
      <c r="E60" s="3">
        <v>120.82599999999999</v>
      </c>
      <c r="F60" s="4">
        <v>0</v>
      </c>
      <c r="G60" s="4">
        <f t="shared" ref="G60:G74" si="4">ROUND(E60*F60,2)</f>
        <v>0</v>
      </c>
    </row>
    <row r="61" spans="1:7" ht="16.5" x14ac:dyDescent="0.25">
      <c r="A61" s="2" t="s">
        <v>136</v>
      </c>
      <c r="B61" s="2" t="s">
        <v>137</v>
      </c>
      <c r="C61" s="2" t="s">
        <v>138</v>
      </c>
      <c r="D61" s="2" t="s">
        <v>57</v>
      </c>
      <c r="E61" s="3">
        <v>88.275999999999996</v>
      </c>
      <c r="F61" s="4">
        <v>0</v>
      </c>
      <c r="G61" s="4">
        <f t="shared" si="4"/>
        <v>0</v>
      </c>
    </row>
    <row r="62" spans="1:7" ht="33" x14ac:dyDescent="0.25">
      <c r="A62" s="2" t="s">
        <v>139</v>
      </c>
      <c r="B62" s="2" t="s">
        <v>140</v>
      </c>
      <c r="C62" s="2" t="s">
        <v>141</v>
      </c>
      <c r="D62" s="2" t="s">
        <v>57</v>
      </c>
      <c r="E62" s="3">
        <v>6.24</v>
      </c>
      <c r="F62" s="4">
        <v>0</v>
      </c>
      <c r="G62" s="4">
        <f t="shared" si="4"/>
        <v>0</v>
      </c>
    </row>
    <row r="63" spans="1:7" ht="33" x14ac:dyDescent="0.25">
      <c r="A63" s="2" t="s">
        <v>142</v>
      </c>
      <c r="B63" s="2" t="s">
        <v>78</v>
      </c>
      <c r="C63" s="2" t="s">
        <v>143</v>
      </c>
      <c r="D63" s="2" t="s">
        <v>46</v>
      </c>
      <c r="E63" s="3">
        <v>1673.8</v>
      </c>
      <c r="F63" s="4">
        <v>0</v>
      </c>
      <c r="G63" s="4">
        <f t="shared" si="4"/>
        <v>0</v>
      </c>
    </row>
    <row r="64" spans="1:7" ht="33" x14ac:dyDescent="0.25">
      <c r="A64" s="2" t="s">
        <v>144</v>
      </c>
      <c r="B64" s="2" t="s">
        <v>83</v>
      </c>
      <c r="C64" s="2" t="s">
        <v>145</v>
      </c>
      <c r="D64" s="2" t="s">
        <v>57</v>
      </c>
      <c r="E64" s="3">
        <v>14.3</v>
      </c>
      <c r="F64" s="4">
        <v>0</v>
      </c>
      <c r="G64" s="4">
        <f t="shared" si="4"/>
        <v>0</v>
      </c>
    </row>
    <row r="65" spans="1:7" ht="66" x14ac:dyDescent="0.25">
      <c r="A65" s="2" t="s">
        <v>146</v>
      </c>
      <c r="B65" s="2" t="s">
        <v>147</v>
      </c>
      <c r="C65" s="2" t="s">
        <v>148</v>
      </c>
      <c r="D65" s="2" t="s">
        <v>49</v>
      </c>
      <c r="E65" s="3">
        <v>52.08</v>
      </c>
      <c r="F65" s="4">
        <v>0</v>
      </c>
      <c r="G65" s="4">
        <f t="shared" si="4"/>
        <v>0</v>
      </c>
    </row>
    <row r="66" spans="1:7" ht="16.5" x14ac:dyDescent="0.25">
      <c r="A66" s="2" t="s">
        <v>149</v>
      </c>
      <c r="B66" s="2" t="s">
        <v>140</v>
      </c>
      <c r="C66" s="2" t="s">
        <v>150</v>
      </c>
      <c r="D66" s="2" t="s">
        <v>57</v>
      </c>
      <c r="E66" s="3">
        <v>2.4</v>
      </c>
      <c r="F66" s="4">
        <v>0</v>
      </c>
      <c r="G66" s="4">
        <f t="shared" si="4"/>
        <v>0</v>
      </c>
    </row>
    <row r="67" spans="1:7" ht="33" x14ac:dyDescent="0.25">
      <c r="A67" s="2" t="s">
        <v>151</v>
      </c>
      <c r="B67" s="2" t="s">
        <v>137</v>
      </c>
      <c r="C67" s="2" t="s">
        <v>152</v>
      </c>
      <c r="D67" s="2" t="s">
        <v>57</v>
      </c>
      <c r="E67" s="3">
        <v>6.4480000000000004</v>
      </c>
      <c r="F67" s="4">
        <v>0</v>
      </c>
      <c r="G67" s="4">
        <f t="shared" si="4"/>
        <v>0</v>
      </c>
    </row>
    <row r="68" spans="1:7" ht="33" x14ac:dyDescent="0.25">
      <c r="A68" s="2" t="s">
        <v>153</v>
      </c>
      <c r="B68" s="2" t="s">
        <v>154</v>
      </c>
      <c r="C68" s="2" t="s">
        <v>155</v>
      </c>
      <c r="D68" s="2" t="s">
        <v>49</v>
      </c>
      <c r="E68" s="3">
        <v>48</v>
      </c>
      <c r="F68" s="4">
        <v>0</v>
      </c>
      <c r="G68" s="4">
        <f t="shared" si="4"/>
        <v>0</v>
      </c>
    </row>
    <row r="69" spans="1:7" ht="33" x14ac:dyDescent="0.25">
      <c r="A69" s="2" t="s">
        <v>156</v>
      </c>
      <c r="B69" s="2" t="s">
        <v>154</v>
      </c>
      <c r="C69" s="2" t="s">
        <v>157</v>
      </c>
      <c r="D69" s="2" t="s">
        <v>49</v>
      </c>
      <c r="E69" s="3">
        <v>60</v>
      </c>
      <c r="F69" s="4">
        <v>0</v>
      </c>
      <c r="G69" s="4">
        <f t="shared" si="4"/>
        <v>0</v>
      </c>
    </row>
    <row r="70" spans="1:7" ht="16.5" x14ac:dyDescent="0.25">
      <c r="A70" s="2" t="s">
        <v>158</v>
      </c>
      <c r="B70" s="2" t="s">
        <v>159</v>
      </c>
      <c r="C70" s="2" t="s">
        <v>160</v>
      </c>
      <c r="D70" s="2" t="s">
        <v>49</v>
      </c>
      <c r="E70" s="3">
        <v>60</v>
      </c>
      <c r="F70" s="4">
        <v>0</v>
      </c>
      <c r="G70" s="4">
        <f t="shared" si="4"/>
        <v>0</v>
      </c>
    </row>
    <row r="71" spans="1:7" ht="33" x14ac:dyDescent="0.25">
      <c r="A71" s="2" t="s">
        <v>161</v>
      </c>
      <c r="B71" s="2" t="s">
        <v>162</v>
      </c>
      <c r="C71" s="2" t="s">
        <v>163</v>
      </c>
      <c r="D71" s="2" t="s">
        <v>54</v>
      </c>
      <c r="E71" s="3">
        <v>12</v>
      </c>
      <c r="F71" s="4">
        <v>0</v>
      </c>
      <c r="G71" s="4">
        <f t="shared" si="4"/>
        <v>0</v>
      </c>
    </row>
    <row r="72" spans="1:7" ht="49.5" x14ac:dyDescent="0.25">
      <c r="A72" s="2" t="s">
        <v>164</v>
      </c>
      <c r="B72" s="2" t="s">
        <v>165</v>
      </c>
      <c r="C72" s="2" t="s">
        <v>166</v>
      </c>
      <c r="D72" s="2" t="s">
        <v>54</v>
      </c>
      <c r="E72" s="3">
        <v>13.2</v>
      </c>
      <c r="F72" s="4">
        <v>0</v>
      </c>
      <c r="G72" s="4">
        <f t="shared" si="4"/>
        <v>0</v>
      </c>
    </row>
    <row r="73" spans="1:7" ht="33" x14ac:dyDescent="0.25">
      <c r="A73" s="2" t="s">
        <v>167</v>
      </c>
      <c r="B73" s="2" t="s">
        <v>168</v>
      </c>
      <c r="C73" s="2" t="s">
        <v>169</v>
      </c>
      <c r="D73" s="2" t="s">
        <v>54</v>
      </c>
      <c r="E73" s="3">
        <v>20.46</v>
      </c>
      <c r="F73" s="4">
        <v>0</v>
      </c>
      <c r="G73" s="4">
        <f t="shared" si="4"/>
        <v>0</v>
      </c>
    </row>
    <row r="74" spans="1:7" ht="66" x14ac:dyDescent="0.25">
      <c r="A74" s="2" t="s">
        <v>170</v>
      </c>
      <c r="B74" s="2" t="s">
        <v>168</v>
      </c>
      <c r="C74" s="2" t="s">
        <v>171</v>
      </c>
      <c r="D74" s="2" t="s">
        <v>54</v>
      </c>
      <c r="E74" s="3">
        <v>23.08</v>
      </c>
      <c r="F74" s="4">
        <v>0</v>
      </c>
      <c r="G74" s="4">
        <f t="shared" si="4"/>
        <v>0</v>
      </c>
    </row>
    <row r="75" spans="1:7" x14ac:dyDescent="0.25">
      <c r="A75" s="5"/>
      <c r="B75" s="5"/>
      <c r="C75" s="5" t="s">
        <v>172</v>
      </c>
      <c r="D75" s="5"/>
      <c r="E75" s="5"/>
      <c r="F75" s="5"/>
      <c r="G75" s="5">
        <f>SUM(G60:G74)</f>
        <v>0</v>
      </c>
    </row>
    <row r="76" spans="1:7" x14ac:dyDescent="0.25">
      <c r="A76" s="5"/>
      <c r="B76" s="5"/>
      <c r="C76" s="5" t="s">
        <v>173</v>
      </c>
      <c r="D76" s="5"/>
      <c r="E76" s="5"/>
      <c r="F76" s="5"/>
      <c r="G76" s="5">
        <f>G45+G49+G58+G75</f>
        <v>0</v>
      </c>
    </row>
    <row r="77" spans="1:7" x14ac:dyDescent="0.25">
      <c r="A77" s="1" t="s">
        <v>12</v>
      </c>
      <c r="B77" s="1"/>
      <c r="C77" s="1" t="s">
        <v>174</v>
      </c>
      <c r="D77" s="1"/>
      <c r="E77" s="1"/>
      <c r="F77" s="1"/>
      <c r="G77" s="1"/>
    </row>
    <row r="78" spans="1:7" x14ac:dyDescent="0.25">
      <c r="A78" s="1" t="s">
        <v>175</v>
      </c>
      <c r="B78" s="1"/>
      <c r="C78" s="1" t="s">
        <v>176</v>
      </c>
      <c r="D78" s="1"/>
      <c r="E78" s="1"/>
      <c r="F78" s="1"/>
      <c r="G78" s="1"/>
    </row>
    <row r="79" spans="1:7" ht="16.5" x14ac:dyDescent="0.25">
      <c r="A79" s="2" t="s">
        <v>177</v>
      </c>
      <c r="B79" s="2" t="s">
        <v>178</v>
      </c>
      <c r="C79" s="2" t="s">
        <v>179</v>
      </c>
      <c r="D79" s="2" t="s">
        <v>60</v>
      </c>
      <c r="E79" s="3">
        <v>12</v>
      </c>
      <c r="F79" s="4">
        <v>0</v>
      </c>
      <c r="G79" s="4">
        <f t="shared" ref="G79:G101" si="5">ROUND(E79*F79,2)</f>
        <v>0</v>
      </c>
    </row>
    <row r="80" spans="1:7" ht="16.5" x14ac:dyDescent="0.25">
      <c r="A80" s="2" t="s">
        <v>180</v>
      </c>
      <c r="B80" s="2" t="s">
        <v>181</v>
      </c>
      <c r="C80" s="2" t="s">
        <v>182</v>
      </c>
      <c r="D80" s="2" t="s">
        <v>54</v>
      </c>
      <c r="E80" s="3">
        <v>37.799999999999997</v>
      </c>
      <c r="F80" s="4">
        <v>0</v>
      </c>
      <c r="G80" s="4">
        <f t="shared" si="5"/>
        <v>0</v>
      </c>
    </row>
    <row r="81" spans="1:7" ht="16.5" x14ac:dyDescent="0.25">
      <c r="A81" s="2" t="s">
        <v>183</v>
      </c>
      <c r="B81" s="2" t="s">
        <v>181</v>
      </c>
      <c r="C81" s="2" t="s">
        <v>184</v>
      </c>
      <c r="D81" s="2" t="s">
        <v>54</v>
      </c>
      <c r="E81" s="3">
        <v>147.84</v>
      </c>
      <c r="F81" s="4">
        <v>0</v>
      </c>
      <c r="G81" s="4">
        <f t="shared" si="5"/>
        <v>0</v>
      </c>
    </row>
    <row r="82" spans="1:7" ht="16.5" x14ac:dyDescent="0.25">
      <c r="A82" s="2" t="s">
        <v>185</v>
      </c>
      <c r="B82" s="2" t="s">
        <v>186</v>
      </c>
      <c r="C82" s="2" t="s">
        <v>187</v>
      </c>
      <c r="D82" s="2" t="s">
        <v>60</v>
      </c>
      <c r="E82" s="3">
        <v>12</v>
      </c>
      <c r="F82" s="4">
        <v>0</v>
      </c>
      <c r="G82" s="4">
        <f t="shared" si="5"/>
        <v>0</v>
      </c>
    </row>
    <row r="83" spans="1:7" ht="16.5" x14ac:dyDescent="0.25">
      <c r="A83" s="2" t="s">
        <v>188</v>
      </c>
      <c r="B83" s="2" t="s">
        <v>186</v>
      </c>
      <c r="C83" s="2" t="s">
        <v>189</v>
      </c>
      <c r="D83" s="2" t="s">
        <v>54</v>
      </c>
      <c r="E83" s="3">
        <v>70.400000000000006</v>
      </c>
      <c r="F83" s="4">
        <v>0</v>
      </c>
      <c r="G83" s="4">
        <f t="shared" si="5"/>
        <v>0</v>
      </c>
    </row>
    <row r="84" spans="1:7" ht="16.5" x14ac:dyDescent="0.25">
      <c r="A84" s="2" t="s">
        <v>190</v>
      </c>
      <c r="B84" s="2" t="s">
        <v>186</v>
      </c>
      <c r="C84" s="2" t="s">
        <v>191</v>
      </c>
      <c r="D84" s="2" t="s">
        <v>54</v>
      </c>
      <c r="E84" s="3">
        <v>71.981999999999999</v>
      </c>
      <c r="F84" s="4">
        <v>0</v>
      </c>
      <c r="G84" s="4">
        <f t="shared" si="5"/>
        <v>0</v>
      </c>
    </row>
    <row r="85" spans="1:7" ht="82.5" x14ac:dyDescent="0.25">
      <c r="A85" s="2" t="s">
        <v>192</v>
      </c>
      <c r="B85" s="2" t="s">
        <v>114</v>
      </c>
      <c r="C85" s="2" t="s">
        <v>193</v>
      </c>
      <c r="D85" s="2" t="s">
        <v>54</v>
      </c>
      <c r="E85" s="3">
        <v>70.400000000000006</v>
      </c>
      <c r="F85" s="4">
        <v>0</v>
      </c>
      <c r="G85" s="4">
        <f t="shared" si="5"/>
        <v>0</v>
      </c>
    </row>
    <row r="86" spans="1:7" ht="16.5" x14ac:dyDescent="0.25">
      <c r="A86" s="2" t="s">
        <v>194</v>
      </c>
      <c r="B86" s="2" t="s">
        <v>195</v>
      </c>
      <c r="C86" s="2" t="s">
        <v>196</v>
      </c>
      <c r="D86" s="2" t="s">
        <v>54</v>
      </c>
      <c r="E86" s="3">
        <v>5.16</v>
      </c>
      <c r="F86" s="4">
        <v>0</v>
      </c>
      <c r="G86" s="4">
        <f t="shared" si="5"/>
        <v>0</v>
      </c>
    </row>
    <row r="87" spans="1:7" ht="33" x14ac:dyDescent="0.25">
      <c r="A87" s="2" t="s">
        <v>197</v>
      </c>
      <c r="B87" s="2" t="s">
        <v>195</v>
      </c>
      <c r="C87" s="2" t="s">
        <v>198</v>
      </c>
      <c r="D87" s="2" t="s">
        <v>54</v>
      </c>
      <c r="E87" s="3">
        <v>1.6140000000000001</v>
      </c>
      <c r="F87" s="4">
        <v>0</v>
      </c>
      <c r="G87" s="4">
        <f t="shared" si="5"/>
        <v>0</v>
      </c>
    </row>
    <row r="88" spans="1:7" ht="16.5" x14ac:dyDescent="0.25">
      <c r="A88" s="2" t="s">
        <v>199</v>
      </c>
      <c r="B88" s="2" t="s">
        <v>195</v>
      </c>
      <c r="C88" s="2" t="s">
        <v>200</v>
      </c>
      <c r="D88" s="2" t="s">
        <v>54</v>
      </c>
      <c r="E88" s="3">
        <v>28.68</v>
      </c>
      <c r="F88" s="4">
        <v>0</v>
      </c>
      <c r="G88" s="4">
        <f t="shared" si="5"/>
        <v>0</v>
      </c>
    </row>
    <row r="89" spans="1:7" ht="33" x14ac:dyDescent="0.25">
      <c r="A89" s="2" t="s">
        <v>201</v>
      </c>
      <c r="B89" s="2" t="s">
        <v>78</v>
      </c>
      <c r="C89" s="2" t="s">
        <v>202</v>
      </c>
      <c r="D89" s="2" t="s">
        <v>46</v>
      </c>
      <c r="E89" s="3">
        <v>1360.6</v>
      </c>
      <c r="F89" s="4">
        <v>0</v>
      </c>
      <c r="G89" s="4">
        <f t="shared" si="5"/>
        <v>0</v>
      </c>
    </row>
    <row r="90" spans="1:7" ht="33" x14ac:dyDescent="0.25">
      <c r="A90" s="2" t="s">
        <v>203</v>
      </c>
      <c r="B90" s="2" t="s">
        <v>83</v>
      </c>
      <c r="C90" s="2" t="s">
        <v>204</v>
      </c>
      <c r="D90" s="2" t="s">
        <v>57</v>
      </c>
      <c r="E90" s="3">
        <v>8.9</v>
      </c>
      <c r="F90" s="4">
        <v>0</v>
      </c>
      <c r="G90" s="4">
        <f t="shared" si="5"/>
        <v>0</v>
      </c>
    </row>
    <row r="91" spans="1:7" ht="49.5" x14ac:dyDescent="0.25">
      <c r="A91" s="2" t="s">
        <v>205</v>
      </c>
      <c r="B91" s="2" t="s">
        <v>92</v>
      </c>
      <c r="C91" s="2" t="s">
        <v>206</v>
      </c>
      <c r="D91" s="2" t="s">
        <v>54</v>
      </c>
      <c r="E91" s="3">
        <v>9.9</v>
      </c>
      <c r="F91" s="4">
        <v>0</v>
      </c>
      <c r="G91" s="4">
        <f t="shared" si="5"/>
        <v>0</v>
      </c>
    </row>
    <row r="92" spans="1:7" ht="33" x14ac:dyDescent="0.25">
      <c r="A92" s="2" t="s">
        <v>207</v>
      </c>
      <c r="B92" s="2" t="s">
        <v>208</v>
      </c>
      <c r="C92" s="2" t="s">
        <v>209</v>
      </c>
      <c r="D92" s="2" t="s">
        <v>49</v>
      </c>
      <c r="E92" s="3">
        <v>38.72</v>
      </c>
      <c r="F92" s="4">
        <v>0</v>
      </c>
      <c r="G92" s="4">
        <f t="shared" si="5"/>
        <v>0</v>
      </c>
    </row>
    <row r="93" spans="1:7" ht="82.5" x14ac:dyDescent="0.25">
      <c r="A93" s="2" t="s">
        <v>210</v>
      </c>
      <c r="B93" s="2" t="s">
        <v>162</v>
      </c>
      <c r="C93" s="2" t="s">
        <v>211</v>
      </c>
      <c r="D93" s="2" t="s">
        <v>54</v>
      </c>
      <c r="E93" s="3">
        <v>281.60000000000002</v>
      </c>
      <c r="F93" s="4">
        <v>0</v>
      </c>
      <c r="G93" s="4">
        <f t="shared" si="5"/>
        <v>0</v>
      </c>
    </row>
    <row r="94" spans="1:7" ht="49.5" x14ac:dyDescent="0.25">
      <c r="A94" s="2" t="s">
        <v>212</v>
      </c>
      <c r="B94" s="2" t="s">
        <v>213</v>
      </c>
      <c r="C94" s="2" t="s">
        <v>214</v>
      </c>
      <c r="D94" s="2" t="s">
        <v>49</v>
      </c>
      <c r="E94" s="3">
        <v>210.84</v>
      </c>
      <c r="F94" s="4">
        <v>0</v>
      </c>
      <c r="G94" s="4">
        <f t="shared" si="5"/>
        <v>0</v>
      </c>
    </row>
    <row r="95" spans="1:7" ht="33" x14ac:dyDescent="0.25">
      <c r="A95" s="2" t="s">
        <v>215</v>
      </c>
      <c r="B95" s="2" t="s">
        <v>216</v>
      </c>
      <c r="C95" s="2" t="s">
        <v>217</v>
      </c>
      <c r="D95" s="2" t="s">
        <v>49</v>
      </c>
      <c r="E95" s="3">
        <v>210.84</v>
      </c>
      <c r="F95" s="4">
        <v>0</v>
      </c>
      <c r="G95" s="4">
        <f t="shared" si="5"/>
        <v>0</v>
      </c>
    </row>
    <row r="96" spans="1:7" ht="16.5" x14ac:dyDescent="0.25">
      <c r="A96" s="2" t="s">
        <v>218</v>
      </c>
      <c r="B96" s="2" t="s">
        <v>219</v>
      </c>
      <c r="C96" s="2" t="s">
        <v>220</v>
      </c>
      <c r="D96" s="2" t="s">
        <v>54</v>
      </c>
      <c r="E96" s="3">
        <v>93.6</v>
      </c>
      <c r="F96" s="4">
        <v>0</v>
      </c>
      <c r="G96" s="4">
        <f t="shared" si="5"/>
        <v>0</v>
      </c>
    </row>
    <row r="97" spans="1:7" ht="33" x14ac:dyDescent="0.25">
      <c r="A97" s="2" t="s">
        <v>221</v>
      </c>
      <c r="B97" s="2" t="s">
        <v>219</v>
      </c>
      <c r="C97" s="2" t="s">
        <v>222</v>
      </c>
      <c r="D97" s="2" t="s">
        <v>22</v>
      </c>
      <c r="E97" s="3">
        <v>4</v>
      </c>
      <c r="F97" s="4">
        <v>0</v>
      </c>
      <c r="G97" s="4">
        <f t="shared" si="5"/>
        <v>0</v>
      </c>
    </row>
    <row r="98" spans="1:7" ht="33" x14ac:dyDescent="0.25">
      <c r="A98" s="2" t="s">
        <v>223</v>
      </c>
      <c r="B98" s="2" t="s">
        <v>44</v>
      </c>
      <c r="C98" s="2" t="s">
        <v>224</v>
      </c>
      <c r="D98" s="2" t="s">
        <v>49</v>
      </c>
      <c r="E98" s="3">
        <v>11.092000000000001</v>
      </c>
      <c r="F98" s="4">
        <v>0</v>
      </c>
      <c r="G98" s="4">
        <f t="shared" si="5"/>
        <v>0</v>
      </c>
    </row>
    <row r="99" spans="1:7" ht="49.5" x14ac:dyDescent="0.25">
      <c r="A99" s="2" t="s">
        <v>225</v>
      </c>
      <c r="B99" s="2" t="s">
        <v>226</v>
      </c>
      <c r="C99" s="2" t="s">
        <v>227</v>
      </c>
      <c r="D99" s="2" t="s">
        <v>49</v>
      </c>
      <c r="E99" s="3">
        <v>11.092000000000001</v>
      </c>
      <c r="F99" s="4">
        <v>0</v>
      </c>
      <c r="G99" s="4">
        <f t="shared" si="5"/>
        <v>0</v>
      </c>
    </row>
    <row r="100" spans="1:7" ht="33" x14ac:dyDescent="0.25">
      <c r="A100" s="2" t="s">
        <v>228</v>
      </c>
      <c r="B100" s="2" t="s">
        <v>20</v>
      </c>
      <c r="C100" s="2" t="s">
        <v>229</v>
      </c>
      <c r="D100" s="2" t="s">
        <v>46</v>
      </c>
      <c r="E100" s="3">
        <v>22.8</v>
      </c>
      <c r="F100" s="4">
        <v>0</v>
      </c>
      <c r="G100" s="4">
        <f t="shared" si="5"/>
        <v>0</v>
      </c>
    </row>
    <row r="101" spans="1:7" ht="49.5" x14ac:dyDescent="0.25">
      <c r="A101" s="2" t="s">
        <v>230</v>
      </c>
      <c r="B101" s="2" t="s">
        <v>226</v>
      </c>
      <c r="C101" s="2" t="s">
        <v>231</v>
      </c>
      <c r="D101" s="2" t="s">
        <v>22</v>
      </c>
      <c r="E101" s="3">
        <v>30</v>
      </c>
      <c r="F101" s="4">
        <v>0</v>
      </c>
      <c r="G101" s="4">
        <f t="shared" si="5"/>
        <v>0</v>
      </c>
    </row>
    <row r="102" spans="1:7" x14ac:dyDescent="0.25">
      <c r="A102" s="5"/>
      <c r="B102" s="5"/>
      <c r="C102" s="5" t="s">
        <v>232</v>
      </c>
      <c r="D102" s="5"/>
      <c r="E102" s="5"/>
      <c r="F102" s="5"/>
      <c r="G102" s="5">
        <f>SUM(G79:G101)</f>
        <v>0</v>
      </c>
    </row>
    <row r="103" spans="1:7" ht="28.5" x14ac:dyDescent="0.25">
      <c r="A103" s="5"/>
      <c r="B103" s="5"/>
      <c r="C103" s="5" t="s">
        <v>233</v>
      </c>
      <c r="D103" s="5"/>
      <c r="E103" s="5"/>
      <c r="F103" s="5"/>
      <c r="G103" s="5">
        <f>G102</f>
        <v>0</v>
      </c>
    </row>
    <row r="104" spans="1:7" x14ac:dyDescent="0.25">
      <c r="A104" s="1" t="s">
        <v>13</v>
      </c>
      <c r="B104" s="1"/>
      <c r="C104" s="1" t="s">
        <v>234</v>
      </c>
      <c r="D104" s="1"/>
      <c r="E104" s="1"/>
      <c r="F104" s="1"/>
      <c r="G104" s="1"/>
    </row>
    <row r="105" spans="1:7" x14ac:dyDescent="0.25">
      <c r="A105" s="1" t="s">
        <v>235</v>
      </c>
      <c r="B105" s="1"/>
      <c r="C105" s="1" t="s">
        <v>236</v>
      </c>
      <c r="D105" s="1"/>
      <c r="E105" s="1"/>
      <c r="F105" s="1"/>
      <c r="G105" s="1"/>
    </row>
    <row r="106" spans="1:7" ht="33" x14ac:dyDescent="0.25">
      <c r="A106" s="2" t="s">
        <v>237</v>
      </c>
      <c r="B106" s="2" t="s">
        <v>100</v>
      </c>
      <c r="C106" s="2" t="s">
        <v>238</v>
      </c>
      <c r="D106" s="2" t="s">
        <v>49</v>
      </c>
      <c r="E106" s="3">
        <v>534.96</v>
      </c>
      <c r="F106" s="4">
        <v>0</v>
      </c>
      <c r="G106" s="4">
        <f t="shared" ref="G106:G115" si="6">ROUND(E106*F106,2)</f>
        <v>0</v>
      </c>
    </row>
    <row r="107" spans="1:7" ht="66" x14ac:dyDescent="0.25">
      <c r="A107" s="2" t="s">
        <v>239</v>
      </c>
      <c r="B107" s="2" t="s">
        <v>95</v>
      </c>
      <c r="C107" s="2" t="s">
        <v>126</v>
      </c>
      <c r="D107" s="2" t="s">
        <v>49</v>
      </c>
      <c r="E107" s="3">
        <v>534.96</v>
      </c>
      <c r="F107" s="4">
        <v>0</v>
      </c>
      <c r="G107" s="4">
        <f t="shared" si="6"/>
        <v>0</v>
      </c>
    </row>
    <row r="108" spans="1:7" ht="16.5" x14ac:dyDescent="0.25">
      <c r="A108" s="2" t="s">
        <v>240</v>
      </c>
      <c r="B108" s="2" t="s">
        <v>44</v>
      </c>
      <c r="C108" s="2" t="s">
        <v>241</v>
      </c>
      <c r="D108" s="2" t="s">
        <v>54</v>
      </c>
      <c r="E108" s="3">
        <v>72</v>
      </c>
      <c r="F108" s="4">
        <v>0</v>
      </c>
      <c r="G108" s="4">
        <f t="shared" si="6"/>
        <v>0</v>
      </c>
    </row>
    <row r="109" spans="1:7" ht="33" x14ac:dyDescent="0.25">
      <c r="A109" s="2" t="s">
        <v>242</v>
      </c>
      <c r="B109" s="2" t="s">
        <v>226</v>
      </c>
      <c r="C109" s="2" t="s">
        <v>243</v>
      </c>
      <c r="D109" s="2" t="s">
        <v>54</v>
      </c>
      <c r="E109" s="3">
        <v>72</v>
      </c>
      <c r="F109" s="4">
        <v>0</v>
      </c>
      <c r="G109" s="4">
        <f t="shared" si="6"/>
        <v>0</v>
      </c>
    </row>
    <row r="110" spans="1:7" ht="16.5" x14ac:dyDescent="0.25">
      <c r="A110" s="2" t="s">
        <v>244</v>
      </c>
      <c r="B110" s="2" t="s">
        <v>245</v>
      </c>
      <c r="C110" s="2" t="s">
        <v>246</v>
      </c>
      <c r="D110" s="2" t="s">
        <v>22</v>
      </c>
      <c r="E110" s="3">
        <v>36</v>
      </c>
      <c r="F110" s="4">
        <v>0</v>
      </c>
      <c r="G110" s="4">
        <f t="shared" si="6"/>
        <v>0</v>
      </c>
    </row>
    <row r="111" spans="1:7" ht="16.5" x14ac:dyDescent="0.25">
      <c r="A111" s="2" t="s">
        <v>247</v>
      </c>
      <c r="B111" s="2" t="s">
        <v>248</v>
      </c>
      <c r="C111" s="2" t="s">
        <v>249</v>
      </c>
      <c r="D111" s="2" t="s">
        <v>22</v>
      </c>
      <c r="E111" s="3">
        <v>1</v>
      </c>
      <c r="F111" s="4">
        <v>0</v>
      </c>
      <c r="G111" s="4">
        <f t="shared" si="6"/>
        <v>0</v>
      </c>
    </row>
    <row r="112" spans="1:7" ht="16.5" x14ac:dyDescent="0.25">
      <c r="A112" s="2" t="s">
        <v>250</v>
      </c>
      <c r="B112" s="2" t="s">
        <v>20</v>
      </c>
      <c r="C112" s="2" t="s">
        <v>251</v>
      </c>
      <c r="D112" s="2" t="s">
        <v>22</v>
      </c>
      <c r="E112" s="3">
        <v>1</v>
      </c>
      <c r="F112" s="4">
        <v>0</v>
      </c>
      <c r="G112" s="4">
        <f t="shared" si="6"/>
        <v>0</v>
      </c>
    </row>
    <row r="113" spans="1:7" ht="16.5" x14ac:dyDescent="0.25">
      <c r="A113" s="2" t="s">
        <v>252</v>
      </c>
      <c r="B113" s="2" t="s">
        <v>253</v>
      </c>
      <c r="C113" s="2" t="s">
        <v>254</v>
      </c>
      <c r="D113" s="2" t="s">
        <v>22</v>
      </c>
      <c r="E113" s="3">
        <v>1</v>
      </c>
      <c r="F113" s="4">
        <v>0</v>
      </c>
      <c r="G113" s="4">
        <f t="shared" si="6"/>
        <v>0</v>
      </c>
    </row>
    <row r="114" spans="1:7" ht="16.5" x14ac:dyDescent="0.25">
      <c r="A114" s="2" t="s">
        <v>255</v>
      </c>
      <c r="B114" s="2" t="s">
        <v>24</v>
      </c>
      <c r="C114" s="2" t="s">
        <v>256</v>
      </c>
      <c r="D114" s="2" t="s">
        <v>22</v>
      </c>
      <c r="E114" s="3">
        <v>1</v>
      </c>
      <c r="F114" s="4">
        <v>0</v>
      </c>
      <c r="G114" s="4">
        <f t="shared" si="6"/>
        <v>0</v>
      </c>
    </row>
    <row r="115" spans="1:7" ht="16.5" x14ac:dyDescent="0.25">
      <c r="A115" s="2" t="s">
        <v>257</v>
      </c>
      <c r="B115" s="2" t="s">
        <v>20</v>
      </c>
      <c r="C115" s="2" t="s">
        <v>258</v>
      </c>
      <c r="D115" s="2" t="s">
        <v>22</v>
      </c>
      <c r="E115" s="3">
        <v>1</v>
      </c>
      <c r="F115" s="4">
        <v>0</v>
      </c>
      <c r="G115" s="4">
        <f t="shared" si="6"/>
        <v>0</v>
      </c>
    </row>
    <row r="116" spans="1:7" x14ac:dyDescent="0.25">
      <c r="A116" s="5"/>
      <c r="B116" s="5"/>
      <c r="C116" s="5" t="s">
        <v>259</v>
      </c>
      <c r="D116" s="5"/>
      <c r="E116" s="5"/>
      <c r="F116" s="5"/>
      <c r="G116" s="5">
        <f>SUM(G106:G115)</f>
        <v>0</v>
      </c>
    </row>
    <row r="117" spans="1:7" x14ac:dyDescent="0.25">
      <c r="A117" s="5"/>
      <c r="B117" s="5"/>
      <c r="C117" s="5" t="s">
        <v>260</v>
      </c>
      <c r="D117" s="5"/>
      <c r="E117" s="5"/>
      <c r="F117" s="5"/>
      <c r="G117" s="5">
        <f>G116</f>
        <v>0</v>
      </c>
    </row>
    <row r="118" spans="1:7" x14ac:dyDescent="0.25">
      <c r="A118" s="1" t="s">
        <v>14</v>
      </c>
      <c r="B118" s="1"/>
      <c r="C118" s="1" t="s">
        <v>261</v>
      </c>
      <c r="D118" s="1"/>
      <c r="E118" s="1"/>
      <c r="F118" s="1"/>
      <c r="G118" s="1"/>
    </row>
    <row r="119" spans="1:7" x14ac:dyDescent="0.25">
      <c r="A119" s="1" t="s">
        <v>262</v>
      </c>
      <c r="B119" s="1"/>
      <c r="C119" s="1" t="s">
        <v>263</v>
      </c>
      <c r="D119" s="1"/>
      <c r="E119" s="1"/>
      <c r="F119" s="1"/>
      <c r="G119" s="1"/>
    </row>
    <row r="120" spans="1:7" ht="16.5" x14ac:dyDescent="0.25">
      <c r="A120" s="2" t="s">
        <v>264</v>
      </c>
      <c r="B120" s="2" t="s">
        <v>265</v>
      </c>
      <c r="C120" s="2" t="s">
        <v>266</v>
      </c>
      <c r="D120" s="2" t="s">
        <v>49</v>
      </c>
      <c r="E120" s="3">
        <v>219.35</v>
      </c>
      <c r="F120" s="4">
        <v>0</v>
      </c>
      <c r="G120" s="4">
        <f>ROUND(E120*F120,2)</f>
        <v>0</v>
      </c>
    </row>
    <row r="121" spans="1:7" x14ac:dyDescent="0.25">
      <c r="A121" s="5"/>
      <c r="B121" s="5"/>
      <c r="C121" s="5" t="s">
        <v>267</v>
      </c>
      <c r="D121" s="5"/>
      <c r="E121" s="5"/>
      <c r="F121" s="5"/>
      <c r="G121" s="5">
        <f>G120</f>
        <v>0</v>
      </c>
    </row>
    <row r="122" spans="1:7" x14ac:dyDescent="0.25">
      <c r="A122" s="1" t="s">
        <v>268</v>
      </c>
      <c r="B122" s="1"/>
      <c r="C122" s="1" t="s">
        <v>269</v>
      </c>
      <c r="D122" s="1"/>
      <c r="E122" s="1"/>
      <c r="F122" s="1"/>
      <c r="G122" s="1"/>
    </row>
    <row r="123" spans="1:7" ht="16.5" x14ac:dyDescent="0.25">
      <c r="A123" s="2" t="s">
        <v>270</v>
      </c>
      <c r="B123" s="2" t="s">
        <v>271</v>
      </c>
      <c r="C123" s="2" t="s">
        <v>272</v>
      </c>
      <c r="D123" s="2" t="s">
        <v>57</v>
      </c>
      <c r="E123" s="3">
        <v>109.06</v>
      </c>
      <c r="F123" s="4">
        <v>0</v>
      </c>
      <c r="G123" s="4">
        <f>ROUND(E123*F123,2)</f>
        <v>0</v>
      </c>
    </row>
    <row r="124" spans="1:7" ht="16.5" x14ac:dyDescent="0.25">
      <c r="A124" s="2" t="s">
        <v>273</v>
      </c>
      <c r="B124" s="2" t="s">
        <v>274</v>
      </c>
      <c r="C124" s="2" t="s">
        <v>275</v>
      </c>
      <c r="D124" s="2" t="s">
        <v>57</v>
      </c>
      <c r="E124" s="3">
        <v>10.69</v>
      </c>
      <c r="F124" s="4">
        <v>0</v>
      </c>
      <c r="G124" s="4">
        <f>ROUND(E124*F124,2)</f>
        <v>0</v>
      </c>
    </row>
    <row r="125" spans="1:7" x14ac:dyDescent="0.25">
      <c r="A125" s="5"/>
      <c r="B125" s="5"/>
      <c r="C125" s="5" t="s">
        <v>276</v>
      </c>
      <c r="D125" s="5"/>
      <c r="E125" s="5"/>
      <c r="F125" s="5"/>
      <c r="G125" s="5">
        <f>SUM(G123:G124)</f>
        <v>0</v>
      </c>
    </row>
    <row r="126" spans="1:7" x14ac:dyDescent="0.25">
      <c r="A126" s="1" t="s">
        <v>277</v>
      </c>
      <c r="B126" s="1"/>
      <c r="C126" s="1" t="s">
        <v>278</v>
      </c>
      <c r="D126" s="1"/>
      <c r="E126" s="1"/>
      <c r="F126" s="1"/>
      <c r="G126" s="1"/>
    </row>
    <row r="127" spans="1:7" ht="16.5" x14ac:dyDescent="0.25">
      <c r="A127" s="2" t="s">
        <v>279</v>
      </c>
      <c r="B127" s="2" t="s">
        <v>159</v>
      </c>
      <c r="C127" s="2" t="s">
        <v>280</v>
      </c>
      <c r="D127" s="2" t="s">
        <v>49</v>
      </c>
      <c r="E127" s="3">
        <v>219.35</v>
      </c>
      <c r="F127" s="4">
        <v>0</v>
      </c>
      <c r="G127" s="4">
        <f t="shared" ref="G127:G134" si="7">ROUND(E127*F127,2)</f>
        <v>0</v>
      </c>
    </row>
    <row r="128" spans="1:7" ht="16.5" x14ac:dyDescent="0.25">
      <c r="A128" s="2" t="s">
        <v>281</v>
      </c>
      <c r="B128" s="2" t="s">
        <v>282</v>
      </c>
      <c r="C128" s="2" t="s">
        <v>283</v>
      </c>
      <c r="D128" s="2" t="s">
        <v>49</v>
      </c>
      <c r="E128" s="3">
        <v>221.29</v>
      </c>
      <c r="F128" s="4">
        <v>0</v>
      </c>
      <c r="G128" s="4">
        <f t="shared" si="7"/>
        <v>0</v>
      </c>
    </row>
    <row r="129" spans="1:7" ht="33" x14ac:dyDescent="0.25">
      <c r="A129" s="2" t="s">
        <v>284</v>
      </c>
      <c r="B129" s="2" t="s">
        <v>154</v>
      </c>
      <c r="C129" s="2" t="s">
        <v>285</v>
      </c>
      <c r="D129" s="2" t="s">
        <v>49</v>
      </c>
      <c r="E129" s="3">
        <v>221.29</v>
      </c>
      <c r="F129" s="4">
        <v>0</v>
      </c>
      <c r="G129" s="4">
        <f t="shared" si="7"/>
        <v>0</v>
      </c>
    </row>
    <row r="130" spans="1:7" ht="16.5" x14ac:dyDescent="0.25">
      <c r="A130" s="2" t="s">
        <v>286</v>
      </c>
      <c r="B130" s="2" t="s">
        <v>282</v>
      </c>
      <c r="C130" s="2" t="s">
        <v>283</v>
      </c>
      <c r="D130" s="2" t="s">
        <v>49</v>
      </c>
      <c r="E130" s="3">
        <v>223.79</v>
      </c>
      <c r="F130" s="4">
        <v>0</v>
      </c>
      <c r="G130" s="4">
        <f t="shared" si="7"/>
        <v>0</v>
      </c>
    </row>
    <row r="131" spans="1:7" ht="33" x14ac:dyDescent="0.25">
      <c r="A131" s="2" t="s">
        <v>287</v>
      </c>
      <c r="B131" s="2" t="s">
        <v>288</v>
      </c>
      <c r="C131" s="2" t="s">
        <v>289</v>
      </c>
      <c r="D131" s="2" t="s">
        <v>49</v>
      </c>
      <c r="E131" s="3">
        <v>223.79</v>
      </c>
      <c r="F131" s="4">
        <v>0</v>
      </c>
      <c r="G131" s="4">
        <f t="shared" si="7"/>
        <v>0</v>
      </c>
    </row>
    <row r="132" spans="1:7" ht="16.5" x14ac:dyDescent="0.25">
      <c r="A132" s="2" t="s">
        <v>290</v>
      </c>
      <c r="B132" s="2" t="s">
        <v>282</v>
      </c>
      <c r="C132" s="2" t="s">
        <v>283</v>
      </c>
      <c r="D132" s="2" t="s">
        <v>49</v>
      </c>
      <c r="E132" s="3">
        <v>229.29</v>
      </c>
      <c r="F132" s="4">
        <v>0</v>
      </c>
      <c r="G132" s="4">
        <f t="shared" si="7"/>
        <v>0</v>
      </c>
    </row>
    <row r="133" spans="1:7" ht="33" x14ac:dyDescent="0.25">
      <c r="A133" s="2" t="s">
        <v>291</v>
      </c>
      <c r="B133" s="2" t="s">
        <v>292</v>
      </c>
      <c r="C133" s="2" t="s">
        <v>293</v>
      </c>
      <c r="D133" s="2" t="s">
        <v>49</v>
      </c>
      <c r="E133" s="3">
        <v>229.29</v>
      </c>
      <c r="F133" s="4">
        <v>0</v>
      </c>
      <c r="G133" s="4">
        <f t="shared" si="7"/>
        <v>0</v>
      </c>
    </row>
    <row r="134" spans="1:7" ht="33" x14ac:dyDescent="0.25">
      <c r="A134" s="2" t="s">
        <v>294</v>
      </c>
      <c r="B134" s="2" t="s">
        <v>295</v>
      </c>
      <c r="C134" s="2" t="s">
        <v>296</v>
      </c>
      <c r="D134" s="2" t="s">
        <v>49</v>
      </c>
      <c r="E134" s="3">
        <v>238.79</v>
      </c>
      <c r="F134" s="4">
        <v>0</v>
      </c>
      <c r="G134" s="4">
        <f t="shared" si="7"/>
        <v>0</v>
      </c>
    </row>
    <row r="135" spans="1:7" x14ac:dyDescent="0.25">
      <c r="A135" s="5"/>
      <c r="B135" s="5"/>
      <c r="C135" s="5" t="s">
        <v>297</v>
      </c>
      <c r="D135" s="5"/>
      <c r="E135" s="5"/>
      <c r="F135" s="5"/>
      <c r="G135" s="5">
        <f>SUM(G127:G134)</f>
        <v>0</v>
      </c>
    </row>
    <row r="136" spans="1:7" x14ac:dyDescent="0.25">
      <c r="A136" s="1" t="s">
        <v>298</v>
      </c>
      <c r="B136" s="1"/>
      <c r="C136" s="1" t="s">
        <v>299</v>
      </c>
      <c r="D136" s="1"/>
      <c r="E136" s="1"/>
      <c r="F136" s="1"/>
      <c r="G136" s="1"/>
    </row>
    <row r="137" spans="1:7" ht="16.5" x14ac:dyDescent="0.25">
      <c r="A137" s="2" t="s">
        <v>300</v>
      </c>
      <c r="B137" s="2" t="s">
        <v>301</v>
      </c>
      <c r="C137" s="2" t="s">
        <v>302</v>
      </c>
      <c r="D137" s="2" t="s">
        <v>49</v>
      </c>
      <c r="E137" s="3">
        <v>67.150000000000006</v>
      </c>
      <c r="F137" s="4">
        <v>0</v>
      </c>
      <c r="G137" s="4">
        <f>ROUND(E137*F137,2)</f>
        <v>0</v>
      </c>
    </row>
    <row r="138" spans="1:7" x14ac:dyDescent="0.25">
      <c r="A138" s="5"/>
      <c r="B138" s="5"/>
      <c r="C138" s="5" t="s">
        <v>303</v>
      </c>
      <c r="D138" s="5"/>
      <c r="E138" s="5"/>
      <c r="F138" s="5"/>
      <c r="G138" s="5">
        <f>G137</f>
        <v>0</v>
      </c>
    </row>
    <row r="139" spans="1:7" x14ac:dyDescent="0.25">
      <c r="A139" s="1" t="s">
        <v>304</v>
      </c>
      <c r="B139" s="1"/>
      <c r="C139" s="1" t="s">
        <v>305</v>
      </c>
      <c r="D139" s="1"/>
      <c r="E139" s="1"/>
      <c r="F139" s="1"/>
      <c r="G139" s="1"/>
    </row>
    <row r="140" spans="1:7" ht="16.5" x14ac:dyDescent="0.25">
      <c r="A140" s="2" t="s">
        <v>306</v>
      </c>
      <c r="B140" s="2" t="s">
        <v>307</v>
      </c>
      <c r="C140" s="2" t="s">
        <v>308</v>
      </c>
      <c r="D140" s="2" t="s">
        <v>54</v>
      </c>
      <c r="E140" s="3">
        <v>80</v>
      </c>
      <c r="F140" s="4">
        <v>0</v>
      </c>
      <c r="G140" s="4">
        <f>ROUND(E140*F140,2)</f>
        <v>0</v>
      </c>
    </row>
    <row r="141" spans="1:7" ht="28.5" x14ac:dyDescent="0.25">
      <c r="A141" s="5"/>
      <c r="B141" s="5"/>
      <c r="C141" s="5" t="s">
        <v>309</v>
      </c>
      <c r="D141" s="5"/>
      <c r="E141" s="5"/>
      <c r="F141" s="5"/>
      <c r="G141" s="5">
        <f>G140</f>
        <v>0</v>
      </c>
    </row>
    <row r="142" spans="1:7" x14ac:dyDescent="0.25">
      <c r="A142" s="1" t="s">
        <v>310</v>
      </c>
      <c r="B142" s="1"/>
      <c r="C142" s="1" t="s">
        <v>311</v>
      </c>
      <c r="D142" s="1"/>
      <c r="E142" s="1"/>
      <c r="F142" s="1"/>
      <c r="G142" s="1"/>
    </row>
    <row r="143" spans="1:7" ht="16.5" x14ac:dyDescent="0.25">
      <c r="A143" s="2" t="s">
        <v>312</v>
      </c>
      <c r="B143" s="2" t="s">
        <v>313</v>
      </c>
      <c r="C143" s="2" t="s">
        <v>314</v>
      </c>
      <c r="D143" s="2" t="s">
        <v>60</v>
      </c>
      <c r="E143" s="3">
        <v>1</v>
      </c>
      <c r="F143" s="4">
        <v>0</v>
      </c>
      <c r="G143" s="4">
        <f>ROUND(E143*F143,2)</f>
        <v>0</v>
      </c>
    </row>
    <row r="144" spans="1:7" ht="28.5" x14ac:dyDescent="0.25">
      <c r="A144" s="5"/>
      <c r="B144" s="5"/>
      <c r="C144" s="5" t="s">
        <v>315</v>
      </c>
      <c r="D144" s="5"/>
      <c r="E144" s="5"/>
      <c r="F144" s="5"/>
      <c r="G144" s="5">
        <f>G143</f>
        <v>0</v>
      </c>
    </row>
    <row r="145" spans="1:7" x14ac:dyDescent="0.25">
      <c r="A145" s="1" t="s">
        <v>316</v>
      </c>
      <c r="B145" s="1"/>
      <c r="C145" s="1" t="s">
        <v>317</v>
      </c>
      <c r="D145" s="1"/>
      <c r="E145" s="1"/>
      <c r="F145" s="1"/>
      <c r="G145" s="1"/>
    </row>
    <row r="146" spans="1:7" ht="16.5" x14ac:dyDescent="0.25">
      <c r="A146" s="2" t="s">
        <v>318</v>
      </c>
      <c r="B146" s="2" t="s">
        <v>313</v>
      </c>
      <c r="C146" s="2" t="s">
        <v>319</v>
      </c>
      <c r="D146" s="2" t="s">
        <v>60</v>
      </c>
      <c r="E146" s="3">
        <v>1</v>
      </c>
      <c r="F146" s="4">
        <v>0</v>
      </c>
      <c r="G146" s="4">
        <f t="shared" ref="G146:G154" si="8">ROUND(E146*F146,2)</f>
        <v>0</v>
      </c>
    </row>
    <row r="147" spans="1:7" ht="16.5" x14ac:dyDescent="0.25">
      <c r="A147" s="2" t="s">
        <v>320</v>
      </c>
      <c r="B147" s="2" t="s">
        <v>313</v>
      </c>
      <c r="C147" s="2" t="s">
        <v>321</v>
      </c>
      <c r="D147" s="2" t="s">
        <v>60</v>
      </c>
      <c r="E147" s="3">
        <v>2</v>
      </c>
      <c r="F147" s="4">
        <v>0</v>
      </c>
      <c r="G147" s="4">
        <f t="shared" si="8"/>
        <v>0</v>
      </c>
    </row>
    <row r="148" spans="1:7" ht="16.5" x14ac:dyDescent="0.25">
      <c r="A148" s="2" t="s">
        <v>322</v>
      </c>
      <c r="B148" s="2" t="s">
        <v>313</v>
      </c>
      <c r="C148" s="2" t="s">
        <v>323</v>
      </c>
      <c r="D148" s="2" t="s">
        <v>60</v>
      </c>
      <c r="E148" s="3">
        <v>2</v>
      </c>
      <c r="F148" s="4">
        <v>0</v>
      </c>
      <c r="G148" s="4">
        <f t="shared" si="8"/>
        <v>0</v>
      </c>
    </row>
    <row r="149" spans="1:7" ht="33" x14ac:dyDescent="0.25">
      <c r="A149" s="2" t="s">
        <v>324</v>
      </c>
      <c r="B149" s="2" t="s">
        <v>313</v>
      </c>
      <c r="C149" s="2" t="s">
        <v>325</v>
      </c>
      <c r="D149" s="2" t="s">
        <v>60</v>
      </c>
      <c r="E149" s="3">
        <v>2</v>
      </c>
      <c r="F149" s="4">
        <v>0</v>
      </c>
      <c r="G149" s="4">
        <f t="shared" si="8"/>
        <v>0</v>
      </c>
    </row>
    <row r="150" spans="1:7" ht="33" x14ac:dyDescent="0.25">
      <c r="A150" s="2" t="s">
        <v>326</v>
      </c>
      <c r="B150" s="2" t="s">
        <v>313</v>
      </c>
      <c r="C150" s="2" t="s">
        <v>327</v>
      </c>
      <c r="D150" s="2" t="s">
        <v>60</v>
      </c>
      <c r="E150" s="3">
        <v>2</v>
      </c>
      <c r="F150" s="4">
        <v>0</v>
      </c>
      <c r="G150" s="4">
        <f t="shared" si="8"/>
        <v>0</v>
      </c>
    </row>
    <row r="151" spans="1:7" ht="16.5" x14ac:dyDescent="0.25">
      <c r="A151" s="2" t="s">
        <v>328</v>
      </c>
      <c r="B151" s="2" t="s">
        <v>313</v>
      </c>
      <c r="C151" s="2" t="s">
        <v>329</v>
      </c>
      <c r="D151" s="2" t="s">
        <v>60</v>
      </c>
      <c r="E151" s="3">
        <v>3</v>
      </c>
      <c r="F151" s="4">
        <v>0</v>
      </c>
      <c r="G151" s="4">
        <f t="shared" si="8"/>
        <v>0</v>
      </c>
    </row>
    <row r="152" spans="1:7" ht="16.5" x14ac:dyDescent="0.25">
      <c r="A152" s="2" t="s">
        <v>330</v>
      </c>
      <c r="B152" s="2" t="s">
        <v>313</v>
      </c>
      <c r="C152" s="2" t="s">
        <v>331</v>
      </c>
      <c r="D152" s="2" t="s">
        <v>60</v>
      </c>
      <c r="E152" s="3">
        <v>2</v>
      </c>
      <c r="F152" s="4">
        <v>0</v>
      </c>
      <c r="G152" s="4">
        <f t="shared" si="8"/>
        <v>0</v>
      </c>
    </row>
    <row r="153" spans="1:7" ht="16.5" x14ac:dyDescent="0.25">
      <c r="A153" s="2" t="s">
        <v>332</v>
      </c>
      <c r="B153" s="2" t="s">
        <v>313</v>
      </c>
      <c r="C153" s="2" t="s">
        <v>333</v>
      </c>
      <c r="D153" s="2" t="s">
        <v>60</v>
      </c>
      <c r="E153" s="3">
        <v>7</v>
      </c>
      <c r="F153" s="4">
        <v>0</v>
      </c>
      <c r="G153" s="4">
        <f t="shared" si="8"/>
        <v>0</v>
      </c>
    </row>
    <row r="154" spans="1:7" ht="16.5" x14ac:dyDescent="0.25">
      <c r="A154" s="2" t="s">
        <v>334</v>
      </c>
      <c r="B154" s="2" t="s">
        <v>313</v>
      </c>
      <c r="C154" s="2" t="s">
        <v>335</v>
      </c>
      <c r="D154" s="2" t="s">
        <v>60</v>
      </c>
      <c r="E154" s="3">
        <v>62</v>
      </c>
      <c r="F154" s="4">
        <v>0</v>
      </c>
      <c r="G154" s="4">
        <f t="shared" si="8"/>
        <v>0</v>
      </c>
    </row>
    <row r="155" spans="1:7" x14ac:dyDescent="0.25">
      <c r="A155" s="5"/>
      <c r="B155" s="5"/>
      <c r="C155" s="5" t="s">
        <v>336</v>
      </c>
      <c r="D155" s="5"/>
      <c r="E155" s="5"/>
      <c r="F155" s="5"/>
      <c r="G155" s="5">
        <f>SUM(G146:G154)</f>
        <v>0</v>
      </c>
    </row>
    <row r="156" spans="1:7" x14ac:dyDescent="0.25">
      <c r="A156" s="5"/>
      <c r="B156" s="5"/>
      <c r="C156" s="5" t="s">
        <v>337</v>
      </c>
      <c r="D156" s="5"/>
      <c r="E156" s="5"/>
      <c r="F156" s="5"/>
      <c r="G156" s="5">
        <f>G121+G125+G135+G138+G141+G144+G155</f>
        <v>0</v>
      </c>
    </row>
    <row r="157" spans="1:7" x14ac:dyDescent="0.25">
      <c r="A157" s="1" t="s">
        <v>15</v>
      </c>
      <c r="B157" s="1"/>
      <c r="C157" s="1" t="s">
        <v>338</v>
      </c>
      <c r="D157" s="1"/>
      <c r="E157" s="1"/>
      <c r="F157" s="1"/>
      <c r="G157" s="1"/>
    </row>
    <row r="158" spans="1:7" x14ac:dyDescent="0.25">
      <c r="A158" s="1" t="s">
        <v>339</v>
      </c>
      <c r="B158" s="1"/>
      <c r="C158" s="1" t="s">
        <v>340</v>
      </c>
      <c r="D158" s="1"/>
      <c r="E158" s="1"/>
      <c r="F158" s="1"/>
      <c r="G158" s="1"/>
    </row>
    <row r="159" spans="1:7" ht="33" x14ac:dyDescent="0.25">
      <c r="A159" s="2" t="s">
        <v>341</v>
      </c>
      <c r="B159" s="2" t="s">
        <v>342</v>
      </c>
      <c r="C159" s="2" t="s">
        <v>343</v>
      </c>
      <c r="D159" s="2" t="s">
        <v>344</v>
      </c>
      <c r="E159" s="3">
        <v>4</v>
      </c>
      <c r="F159" s="4">
        <v>0</v>
      </c>
      <c r="G159" s="4">
        <f>ROUND(E159*F159,2)</f>
        <v>0</v>
      </c>
    </row>
    <row r="160" spans="1:7" ht="33" x14ac:dyDescent="0.25">
      <c r="A160" s="2" t="s">
        <v>345</v>
      </c>
      <c r="B160" s="2" t="s">
        <v>342</v>
      </c>
      <c r="C160" s="2" t="s">
        <v>346</v>
      </c>
      <c r="D160" s="2" t="s">
        <v>60</v>
      </c>
      <c r="E160" s="3">
        <v>2</v>
      </c>
      <c r="F160" s="4">
        <v>0</v>
      </c>
      <c r="G160" s="4">
        <f>ROUND(E160*F160,2)</f>
        <v>0</v>
      </c>
    </row>
    <row r="161" spans="1:7" ht="16.5" x14ac:dyDescent="0.25">
      <c r="A161" s="2" t="s">
        <v>347</v>
      </c>
      <c r="B161" s="2" t="s">
        <v>342</v>
      </c>
      <c r="C161" s="2" t="s">
        <v>348</v>
      </c>
      <c r="D161" s="2" t="s">
        <v>54</v>
      </c>
      <c r="E161" s="3">
        <v>90</v>
      </c>
      <c r="F161" s="4">
        <v>0</v>
      </c>
      <c r="G161" s="4">
        <f>ROUND(E161*F161,2)</f>
        <v>0</v>
      </c>
    </row>
    <row r="162" spans="1:7" x14ac:dyDescent="0.25">
      <c r="A162" s="5"/>
      <c r="B162" s="5"/>
      <c r="C162" s="5" t="s">
        <v>349</v>
      </c>
      <c r="D162" s="5"/>
      <c r="E162" s="5"/>
      <c r="F162" s="5"/>
      <c r="G162" s="5">
        <f>SUM(G159:G161)</f>
        <v>0</v>
      </c>
    </row>
    <row r="163" spans="1:7" x14ac:dyDescent="0.25">
      <c r="A163" s="1" t="s">
        <v>350</v>
      </c>
      <c r="B163" s="1"/>
      <c r="C163" s="1" t="s">
        <v>351</v>
      </c>
      <c r="D163" s="1"/>
      <c r="E163" s="1"/>
      <c r="F163" s="1"/>
      <c r="G163" s="1"/>
    </row>
    <row r="164" spans="1:7" ht="33" x14ac:dyDescent="0.25">
      <c r="A164" s="2" t="s">
        <v>352</v>
      </c>
      <c r="B164" s="2" t="s">
        <v>353</v>
      </c>
      <c r="C164" s="2" t="s">
        <v>354</v>
      </c>
      <c r="D164" s="2" t="s">
        <v>355</v>
      </c>
      <c r="E164" s="3">
        <v>0.1</v>
      </c>
      <c r="F164" s="4">
        <v>0</v>
      </c>
      <c r="G164" s="4">
        <f t="shared" ref="G164:G183" si="9">ROUND(E164*F164,2)</f>
        <v>0</v>
      </c>
    </row>
    <row r="165" spans="1:7" ht="33" x14ac:dyDescent="0.25">
      <c r="A165" s="2" t="s">
        <v>356</v>
      </c>
      <c r="B165" s="2" t="s">
        <v>353</v>
      </c>
      <c r="C165" s="2" t="s">
        <v>357</v>
      </c>
      <c r="D165" s="2" t="s">
        <v>57</v>
      </c>
      <c r="E165" s="3">
        <v>6.48</v>
      </c>
      <c r="F165" s="4">
        <v>0</v>
      </c>
      <c r="G165" s="4">
        <f t="shared" si="9"/>
        <v>0</v>
      </c>
    </row>
    <row r="166" spans="1:7" ht="66" x14ac:dyDescent="0.25">
      <c r="A166" s="2" t="s">
        <v>358</v>
      </c>
      <c r="B166" s="2" t="s">
        <v>353</v>
      </c>
      <c r="C166" s="2" t="s">
        <v>359</v>
      </c>
      <c r="D166" s="2" t="s">
        <v>57</v>
      </c>
      <c r="E166" s="3">
        <v>1.08</v>
      </c>
      <c r="F166" s="4">
        <v>0</v>
      </c>
      <c r="G166" s="4">
        <f t="shared" si="9"/>
        <v>0</v>
      </c>
    </row>
    <row r="167" spans="1:7" ht="33" x14ac:dyDescent="0.25">
      <c r="A167" s="2" t="s">
        <v>360</v>
      </c>
      <c r="B167" s="2" t="s">
        <v>353</v>
      </c>
      <c r="C167" s="2" t="s">
        <v>361</v>
      </c>
      <c r="D167" s="2" t="s">
        <v>54</v>
      </c>
      <c r="E167" s="3">
        <v>18</v>
      </c>
      <c r="F167" s="4">
        <v>0</v>
      </c>
      <c r="G167" s="4">
        <f t="shared" si="9"/>
        <v>0</v>
      </c>
    </row>
    <row r="168" spans="1:7" ht="33" x14ac:dyDescent="0.25">
      <c r="A168" s="2" t="s">
        <v>362</v>
      </c>
      <c r="B168" s="2" t="s">
        <v>353</v>
      </c>
      <c r="C168" s="2" t="s">
        <v>363</v>
      </c>
      <c r="D168" s="2" t="s">
        <v>54</v>
      </c>
      <c r="E168" s="3">
        <v>80</v>
      </c>
      <c r="F168" s="4">
        <v>0</v>
      </c>
      <c r="G168" s="4">
        <f t="shared" si="9"/>
        <v>0</v>
      </c>
    </row>
    <row r="169" spans="1:7" ht="33" x14ac:dyDescent="0.25">
      <c r="A169" s="2" t="s">
        <v>364</v>
      </c>
      <c r="B169" s="2" t="s">
        <v>353</v>
      </c>
      <c r="C169" s="2" t="s">
        <v>365</v>
      </c>
      <c r="D169" s="2" t="s">
        <v>54</v>
      </c>
      <c r="E169" s="3">
        <v>5</v>
      </c>
      <c r="F169" s="4">
        <v>0</v>
      </c>
      <c r="G169" s="4">
        <f t="shared" si="9"/>
        <v>0</v>
      </c>
    </row>
    <row r="170" spans="1:7" ht="33" x14ac:dyDescent="0.25">
      <c r="A170" s="2" t="s">
        <v>366</v>
      </c>
      <c r="B170" s="2" t="s">
        <v>353</v>
      </c>
      <c r="C170" s="2" t="s">
        <v>367</v>
      </c>
      <c r="D170" s="2" t="s">
        <v>54</v>
      </c>
      <c r="E170" s="3">
        <v>95</v>
      </c>
      <c r="F170" s="4">
        <v>0</v>
      </c>
      <c r="G170" s="4">
        <f t="shared" si="9"/>
        <v>0</v>
      </c>
    </row>
    <row r="171" spans="1:7" ht="33" x14ac:dyDescent="0.25">
      <c r="A171" s="2" t="s">
        <v>368</v>
      </c>
      <c r="B171" s="2" t="s">
        <v>353</v>
      </c>
      <c r="C171" s="2" t="s">
        <v>369</v>
      </c>
      <c r="D171" s="2" t="s">
        <v>54</v>
      </c>
      <c r="E171" s="3">
        <v>20</v>
      </c>
      <c r="F171" s="4">
        <v>0</v>
      </c>
      <c r="G171" s="4">
        <f t="shared" si="9"/>
        <v>0</v>
      </c>
    </row>
    <row r="172" spans="1:7" ht="33" x14ac:dyDescent="0.25">
      <c r="A172" s="2" t="s">
        <v>370</v>
      </c>
      <c r="B172" s="2" t="s">
        <v>353</v>
      </c>
      <c r="C172" s="2" t="s">
        <v>371</v>
      </c>
      <c r="D172" s="2" t="s">
        <v>57</v>
      </c>
      <c r="E172" s="3">
        <v>5.04</v>
      </c>
      <c r="F172" s="4">
        <v>0</v>
      </c>
      <c r="G172" s="4">
        <f t="shared" si="9"/>
        <v>0</v>
      </c>
    </row>
    <row r="173" spans="1:7" ht="33" x14ac:dyDescent="0.25">
      <c r="A173" s="2" t="s">
        <v>372</v>
      </c>
      <c r="B173" s="2" t="s">
        <v>353</v>
      </c>
      <c r="C173" s="2" t="s">
        <v>373</v>
      </c>
      <c r="D173" s="2" t="s">
        <v>374</v>
      </c>
      <c r="E173" s="3">
        <v>2</v>
      </c>
      <c r="F173" s="4">
        <v>0</v>
      </c>
      <c r="G173" s="4">
        <f t="shared" si="9"/>
        <v>0</v>
      </c>
    </row>
    <row r="174" spans="1:7" ht="33" x14ac:dyDescent="0.25">
      <c r="A174" s="2" t="s">
        <v>375</v>
      </c>
      <c r="B174" s="2" t="s">
        <v>353</v>
      </c>
      <c r="C174" s="2" t="s">
        <v>376</v>
      </c>
      <c r="D174" s="2" t="s">
        <v>374</v>
      </c>
      <c r="E174" s="3">
        <v>4</v>
      </c>
      <c r="F174" s="4">
        <v>0</v>
      </c>
      <c r="G174" s="4">
        <f t="shared" si="9"/>
        <v>0</v>
      </c>
    </row>
    <row r="175" spans="1:7" ht="49.5" x14ac:dyDescent="0.25">
      <c r="A175" s="2" t="s">
        <v>377</v>
      </c>
      <c r="B175" s="2" t="s">
        <v>353</v>
      </c>
      <c r="C175" s="2" t="s">
        <v>378</v>
      </c>
      <c r="D175" s="2" t="s">
        <v>54</v>
      </c>
      <c r="E175" s="3">
        <v>90</v>
      </c>
      <c r="F175" s="4">
        <v>0</v>
      </c>
      <c r="G175" s="4">
        <f t="shared" si="9"/>
        <v>0</v>
      </c>
    </row>
    <row r="176" spans="1:7" ht="33" x14ac:dyDescent="0.25">
      <c r="A176" s="2" t="s">
        <v>379</v>
      </c>
      <c r="B176" s="2" t="s">
        <v>353</v>
      </c>
      <c r="C176" s="2" t="s">
        <v>380</v>
      </c>
      <c r="D176" s="2" t="s">
        <v>60</v>
      </c>
      <c r="E176" s="3">
        <v>1</v>
      </c>
      <c r="F176" s="4">
        <v>0</v>
      </c>
      <c r="G176" s="4">
        <f t="shared" si="9"/>
        <v>0</v>
      </c>
    </row>
    <row r="177" spans="1:7" ht="33" x14ac:dyDescent="0.25">
      <c r="A177" s="2" t="s">
        <v>381</v>
      </c>
      <c r="B177" s="2" t="s">
        <v>353</v>
      </c>
      <c r="C177" s="2" t="s">
        <v>382</v>
      </c>
      <c r="D177" s="2" t="s">
        <v>374</v>
      </c>
      <c r="E177" s="3">
        <v>20</v>
      </c>
      <c r="F177" s="4">
        <v>0</v>
      </c>
      <c r="G177" s="4">
        <f t="shared" si="9"/>
        <v>0</v>
      </c>
    </row>
    <row r="178" spans="1:7" ht="66" x14ac:dyDescent="0.25">
      <c r="A178" s="2" t="s">
        <v>383</v>
      </c>
      <c r="B178" s="2" t="s">
        <v>353</v>
      </c>
      <c r="C178" s="2" t="s">
        <v>384</v>
      </c>
      <c r="D178" s="2" t="s">
        <v>374</v>
      </c>
      <c r="E178" s="3">
        <v>4</v>
      </c>
      <c r="F178" s="4">
        <v>0</v>
      </c>
      <c r="G178" s="4">
        <f t="shared" si="9"/>
        <v>0</v>
      </c>
    </row>
    <row r="179" spans="1:7" ht="33" x14ac:dyDescent="0.25">
      <c r="A179" s="2" t="s">
        <v>385</v>
      </c>
      <c r="B179" s="2" t="s">
        <v>353</v>
      </c>
      <c r="C179" s="2" t="s">
        <v>386</v>
      </c>
      <c r="D179" s="2" t="s">
        <v>387</v>
      </c>
      <c r="E179" s="3">
        <v>2</v>
      </c>
      <c r="F179" s="4">
        <v>0</v>
      </c>
      <c r="G179" s="4">
        <f t="shared" si="9"/>
        <v>0</v>
      </c>
    </row>
    <row r="180" spans="1:7" ht="16.5" x14ac:dyDescent="0.25">
      <c r="A180" s="2" t="s">
        <v>388</v>
      </c>
      <c r="B180" s="2" t="s">
        <v>353</v>
      </c>
      <c r="C180" s="2" t="s">
        <v>389</v>
      </c>
      <c r="D180" s="2" t="s">
        <v>390</v>
      </c>
      <c r="E180" s="3">
        <v>2</v>
      </c>
      <c r="F180" s="4">
        <v>0</v>
      </c>
      <c r="G180" s="4">
        <f t="shared" si="9"/>
        <v>0</v>
      </c>
    </row>
    <row r="181" spans="1:7" ht="33" x14ac:dyDescent="0.25">
      <c r="A181" s="2" t="s">
        <v>391</v>
      </c>
      <c r="B181" s="2" t="s">
        <v>353</v>
      </c>
      <c r="C181" s="2" t="s">
        <v>392</v>
      </c>
      <c r="D181" s="2" t="s">
        <v>374</v>
      </c>
      <c r="E181" s="3">
        <v>1</v>
      </c>
      <c r="F181" s="4">
        <v>0</v>
      </c>
      <c r="G181" s="4">
        <f t="shared" si="9"/>
        <v>0</v>
      </c>
    </row>
    <row r="182" spans="1:7" ht="33" x14ac:dyDescent="0.25">
      <c r="A182" s="2" t="s">
        <v>393</v>
      </c>
      <c r="B182" s="2" t="s">
        <v>353</v>
      </c>
      <c r="C182" s="2" t="s">
        <v>394</v>
      </c>
      <c r="D182" s="2" t="s">
        <v>374</v>
      </c>
      <c r="E182" s="3">
        <v>1</v>
      </c>
      <c r="F182" s="4">
        <v>0</v>
      </c>
      <c r="G182" s="4">
        <f t="shared" si="9"/>
        <v>0</v>
      </c>
    </row>
    <row r="183" spans="1:7" ht="33" x14ac:dyDescent="0.25">
      <c r="A183" s="2" t="s">
        <v>395</v>
      </c>
      <c r="B183" s="2" t="s">
        <v>353</v>
      </c>
      <c r="C183" s="2" t="s">
        <v>396</v>
      </c>
      <c r="D183" s="2" t="s">
        <v>397</v>
      </c>
      <c r="E183" s="3">
        <v>5</v>
      </c>
      <c r="F183" s="4">
        <v>0</v>
      </c>
      <c r="G183" s="4">
        <f t="shared" si="9"/>
        <v>0</v>
      </c>
    </row>
    <row r="184" spans="1:7" x14ac:dyDescent="0.25">
      <c r="A184" s="5"/>
      <c r="B184" s="5"/>
      <c r="C184" s="5" t="s">
        <v>398</v>
      </c>
      <c r="D184" s="5"/>
      <c r="E184" s="5"/>
      <c r="F184" s="5"/>
      <c r="G184" s="5">
        <f>SUM(G164:G183)</f>
        <v>0</v>
      </c>
    </row>
    <row r="185" spans="1:7" x14ac:dyDescent="0.25">
      <c r="A185" s="5"/>
      <c r="B185" s="5"/>
      <c r="C185" s="5" t="s">
        <v>399</v>
      </c>
      <c r="D185" s="5"/>
      <c r="E185" s="5"/>
      <c r="F185" s="5"/>
      <c r="G185" s="5">
        <f>G162+G184</f>
        <v>0</v>
      </c>
    </row>
    <row r="186" spans="1:7" x14ac:dyDescent="0.25">
      <c r="A186" s="1" t="s">
        <v>400</v>
      </c>
      <c r="B186" s="1"/>
      <c r="C186" s="1" t="s">
        <v>401</v>
      </c>
      <c r="D186" s="1"/>
      <c r="E186" s="1"/>
      <c r="F186" s="1"/>
      <c r="G186" s="1"/>
    </row>
    <row r="187" spans="1:7" ht="33" x14ac:dyDescent="0.25">
      <c r="A187" s="2" t="s">
        <v>402</v>
      </c>
      <c r="B187" s="2" t="s">
        <v>403</v>
      </c>
      <c r="C187" s="2" t="s">
        <v>404</v>
      </c>
      <c r="D187" s="2" t="s">
        <v>54</v>
      </c>
      <c r="E187" s="3">
        <v>42.24</v>
      </c>
      <c r="F187" s="4">
        <v>0</v>
      </c>
      <c r="G187" s="4">
        <f>ROUND(E187*F187,2)</f>
        <v>0</v>
      </c>
    </row>
    <row r="188" spans="1:7" ht="16.5" x14ac:dyDescent="0.25">
      <c r="A188" s="2" t="s">
        <v>405</v>
      </c>
      <c r="B188" s="2" t="s">
        <v>403</v>
      </c>
      <c r="C188" s="2" t="s">
        <v>272</v>
      </c>
      <c r="D188" s="2" t="s">
        <v>57</v>
      </c>
      <c r="E188" s="3">
        <v>7.56</v>
      </c>
      <c r="F188" s="4">
        <v>0</v>
      </c>
      <c r="G188" s="4">
        <f>ROUND(E188*F188,2)</f>
        <v>0</v>
      </c>
    </row>
    <row r="189" spans="1:7" ht="16.5" x14ac:dyDescent="0.25">
      <c r="A189" s="2" t="s">
        <v>406</v>
      </c>
      <c r="B189" s="2" t="s">
        <v>403</v>
      </c>
      <c r="C189" s="2" t="s">
        <v>407</v>
      </c>
      <c r="D189" s="2" t="s">
        <v>57</v>
      </c>
      <c r="E189" s="3">
        <v>1.44</v>
      </c>
      <c r="F189" s="4">
        <v>0</v>
      </c>
      <c r="G189" s="4">
        <f>ROUND(E189*F189,2)</f>
        <v>0</v>
      </c>
    </row>
    <row r="190" spans="1:7" ht="16.5" x14ac:dyDescent="0.25">
      <c r="A190" s="2" t="s">
        <v>408</v>
      </c>
      <c r="B190" s="2" t="s">
        <v>403</v>
      </c>
      <c r="C190" s="2" t="s">
        <v>409</v>
      </c>
      <c r="D190" s="2" t="s">
        <v>57</v>
      </c>
      <c r="E190" s="3">
        <v>5.9989999999999997</v>
      </c>
      <c r="F190" s="4">
        <v>0</v>
      </c>
      <c r="G190" s="4">
        <f>ROUND(E190*F190,2)</f>
        <v>0</v>
      </c>
    </row>
    <row r="191" spans="1:7" x14ac:dyDescent="0.25">
      <c r="A191" s="5"/>
      <c r="B191" s="5"/>
      <c r="C191" s="5" t="s">
        <v>410</v>
      </c>
      <c r="D191" s="5"/>
      <c r="E191" s="5"/>
      <c r="F191" s="5"/>
      <c r="G191" s="5">
        <f>SUM(G187:G190)</f>
        <v>0</v>
      </c>
    </row>
    <row r="192" spans="1:7" x14ac:dyDescent="0.25">
      <c r="A192" s="1" t="s">
        <v>411</v>
      </c>
      <c r="B192" s="1"/>
      <c r="C192" s="1" t="s">
        <v>412</v>
      </c>
      <c r="D192" s="1"/>
      <c r="E192" s="1"/>
      <c r="F192" s="1"/>
      <c r="G192" s="1"/>
    </row>
    <row r="193" spans="1:7" ht="16.5" x14ac:dyDescent="0.25">
      <c r="A193" s="2" t="s">
        <v>413</v>
      </c>
      <c r="B193" s="2" t="s">
        <v>414</v>
      </c>
      <c r="C193" s="2" t="s">
        <v>272</v>
      </c>
      <c r="D193" s="2" t="s">
        <v>57</v>
      </c>
      <c r="E193" s="3">
        <v>36.305999999999997</v>
      </c>
      <c r="F193" s="4">
        <v>0</v>
      </c>
      <c r="G193" s="4">
        <f t="shared" ref="G193:G200" si="10">ROUND(E193*F193,2)</f>
        <v>0</v>
      </c>
    </row>
    <row r="194" spans="1:7" ht="16.5" x14ac:dyDescent="0.25">
      <c r="A194" s="2" t="s">
        <v>415</v>
      </c>
      <c r="B194" s="2" t="s">
        <v>414</v>
      </c>
      <c r="C194" s="2" t="s">
        <v>407</v>
      </c>
      <c r="D194" s="2" t="s">
        <v>57</v>
      </c>
      <c r="E194" s="3">
        <v>4.8410000000000002</v>
      </c>
      <c r="F194" s="4">
        <v>0</v>
      </c>
      <c r="G194" s="4">
        <f t="shared" si="10"/>
        <v>0</v>
      </c>
    </row>
    <row r="195" spans="1:7" ht="33" x14ac:dyDescent="0.25">
      <c r="A195" s="2" t="s">
        <v>416</v>
      </c>
      <c r="B195" s="2" t="s">
        <v>414</v>
      </c>
      <c r="C195" s="2" t="s">
        <v>417</v>
      </c>
      <c r="D195" s="2" t="s">
        <v>22</v>
      </c>
      <c r="E195" s="3">
        <v>2</v>
      </c>
      <c r="F195" s="4">
        <v>0</v>
      </c>
      <c r="G195" s="4">
        <f t="shared" si="10"/>
        <v>0</v>
      </c>
    </row>
    <row r="196" spans="1:7" ht="33" x14ac:dyDescent="0.25">
      <c r="A196" s="2" t="s">
        <v>418</v>
      </c>
      <c r="B196" s="2" t="s">
        <v>414</v>
      </c>
      <c r="C196" s="2" t="s">
        <v>419</v>
      </c>
      <c r="D196" s="2" t="s">
        <v>54</v>
      </c>
      <c r="E196" s="3">
        <v>58.4</v>
      </c>
      <c r="F196" s="4">
        <v>0</v>
      </c>
      <c r="G196" s="4">
        <f t="shared" si="10"/>
        <v>0</v>
      </c>
    </row>
    <row r="197" spans="1:7" ht="33" x14ac:dyDescent="0.25">
      <c r="A197" s="2" t="s">
        <v>420</v>
      </c>
      <c r="B197" s="2" t="s">
        <v>414</v>
      </c>
      <c r="C197" s="2" t="s">
        <v>421</v>
      </c>
      <c r="D197" s="2" t="s">
        <v>54</v>
      </c>
      <c r="E197" s="3">
        <v>37</v>
      </c>
      <c r="F197" s="4">
        <v>0</v>
      </c>
      <c r="G197" s="4">
        <f t="shared" si="10"/>
        <v>0</v>
      </c>
    </row>
    <row r="198" spans="1:7" ht="33" x14ac:dyDescent="0.25">
      <c r="A198" s="2" t="s">
        <v>422</v>
      </c>
      <c r="B198" s="2" t="s">
        <v>414</v>
      </c>
      <c r="C198" s="2" t="s">
        <v>423</v>
      </c>
      <c r="D198" s="2" t="s">
        <v>54</v>
      </c>
      <c r="E198" s="3">
        <v>37</v>
      </c>
      <c r="F198" s="4">
        <v>0</v>
      </c>
      <c r="G198" s="4">
        <f t="shared" si="10"/>
        <v>0</v>
      </c>
    </row>
    <row r="199" spans="1:7" ht="33" x14ac:dyDescent="0.25">
      <c r="A199" s="2" t="s">
        <v>424</v>
      </c>
      <c r="B199" s="2" t="s">
        <v>414</v>
      </c>
      <c r="C199" s="2" t="s">
        <v>425</v>
      </c>
      <c r="D199" s="2" t="s">
        <v>54</v>
      </c>
      <c r="E199" s="3">
        <v>37</v>
      </c>
      <c r="F199" s="4">
        <v>0</v>
      </c>
      <c r="G199" s="4">
        <f t="shared" si="10"/>
        <v>0</v>
      </c>
    </row>
    <row r="200" spans="1:7" ht="16.5" x14ac:dyDescent="0.25">
      <c r="A200" s="2" t="s">
        <v>426</v>
      </c>
      <c r="B200" s="2" t="s">
        <v>414</v>
      </c>
      <c r="C200" s="2" t="s">
        <v>409</v>
      </c>
      <c r="D200" s="2" t="s">
        <v>57</v>
      </c>
      <c r="E200" s="3">
        <v>31.274000000000001</v>
      </c>
      <c r="F200" s="4">
        <v>0</v>
      </c>
      <c r="G200" s="4">
        <f t="shared" si="10"/>
        <v>0</v>
      </c>
    </row>
    <row r="201" spans="1:7" x14ac:dyDescent="0.25">
      <c r="A201" s="5"/>
      <c r="B201" s="5"/>
      <c r="C201" s="5" t="s">
        <v>427</v>
      </c>
      <c r="D201" s="5"/>
      <c r="E201" s="5"/>
      <c r="F201" s="5"/>
      <c r="G201" s="5">
        <f>SUM(G193:G200)</f>
        <v>0</v>
      </c>
    </row>
    <row r="202" spans="1:7" x14ac:dyDescent="0.25">
      <c r="A202" s="1" t="s">
        <v>428</v>
      </c>
      <c r="B202" s="1"/>
      <c r="C202" s="1" t="s">
        <v>429</v>
      </c>
      <c r="D202" s="1"/>
      <c r="E202" s="1"/>
      <c r="F202" s="1"/>
      <c r="G202" s="1"/>
    </row>
    <row r="203" spans="1:7" x14ac:dyDescent="0.25">
      <c r="A203" s="1" t="s">
        <v>430</v>
      </c>
      <c r="B203" s="1"/>
      <c r="C203" s="1" t="s">
        <v>431</v>
      </c>
      <c r="D203" s="1"/>
      <c r="E203" s="1"/>
      <c r="F203" s="1"/>
      <c r="G203" s="1"/>
    </row>
    <row r="204" spans="1:7" ht="33" x14ac:dyDescent="0.25">
      <c r="A204" s="2" t="s">
        <v>432</v>
      </c>
      <c r="B204" s="2" t="s">
        <v>433</v>
      </c>
      <c r="C204" s="2" t="s">
        <v>434</v>
      </c>
      <c r="D204" s="2" t="s">
        <v>54</v>
      </c>
      <c r="E204" s="3">
        <v>72</v>
      </c>
      <c r="F204" s="4">
        <v>0</v>
      </c>
      <c r="G204" s="4">
        <f>ROUND(E204*F204,2)</f>
        <v>0</v>
      </c>
    </row>
    <row r="205" spans="1:7" ht="33" x14ac:dyDescent="0.25">
      <c r="A205" s="2" t="s">
        <v>435</v>
      </c>
      <c r="B205" s="2" t="s">
        <v>433</v>
      </c>
      <c r="C205" s="2" t="s">
        <v>436</v>
      </c>
      <c r="D205" s="2" t="s">
        <v>57</v>
      </c>
      <c r="E205" s="3">
        <v>292</v>
      </c>
      <c r="F205" s="4">
        <v>0</v>
      </c>
      <c r="G205" s="4">
        <f>ROUND(E205*F205,2)</f>
        <v>0</v>
      </c>
    </row>
    <row r="206" spans="1:7" ht="49.5" x14ac:dyDescent="0.25">
      <c r="A206" s="2" t="s">
        <v>437</v>
      </c>
      <c r="B206" s="2" t="s">
        <v>433</v>
      </c>
      <c r="C206" s="2" t="s">
        <v>438</v>
      </c>
      <c r="D206" s="2" t="s">
        <v>57</v>
      </c>
      <c r="E206" s="3">
        <v>120</v>
      </c>
      <c r="F206" s="4">
        <v>0</v>
      </c>
      <c r="G206" s="4">
        <f>ROUND(E206*F206,2)</f>
        <v>0</v>
      </c>
    </row>
    <row r="207" spans="1:7" ht="33" x14ac:dyDescent="0.25">
      <c r="A207" s="2" t="s">
        <v>439</v>
      </c>
      <c r="B207" s="2" t="s">
        <v>433</v>
      </c>
      <c r="C207" s="2" t="s">
        <v>440</v>
      </c>
      <c r="D207" s="2" t="s">
        <v>57</v>
      </c>
      <c r="E207" s="3">
        <v>257</v>
      </c>
      <c r="F207" s="4">
        <v>0</v>
      </c>
      <c r="G207" s="4">
        <f>ROUND(E207*F207,2)</f>
        <v>0</v>
      </c>
    </row>
    <row r="208" spans="1:7" x14ac:dyDescent="0.25">
      <c r="A208" s="5"/>
      <c r="B208" s="5"/>
      <c r="C208" s="5" t="s">
        <v>441</v>
      </c>
      <c r="D208" s="5"/>
      <c r="E208" s="5"/>
      <c r="F208" s="5"/>
      <c r="G208" s="5">
        <f>SUM(G204:G207)</f>
        <v>0</v>
      </c>
    </row>
    <row r="209" spans="1:7" x14ac:dyDescent="0.25">
      <c r="A209" s="1" t="s">
        <v>442</v>
      </c>
      <c r="B209" s="1"/>
      <c r="C209" s="1" t="s">
        <v>443</v>
      </c>
      <c r="D209" s="1"/>
      <c r="E209" s="1"/>
      <c r="F209" s="1"/>
      <c r="G209" s="1"/>
    </row>
    <row r="210" spans="1:7" ht="33" x14ac:dyDescent="0.25">
      <c r="A210" s="2" t="s">
        <v>444</v>
      </c>
      <c r="B210" s="2" t="s">
        <v>433</v>
      </c>
      <c r="C210" s="2" t="s">
        <v>445</v>
      </c>
      <c r="D210" s="2" t="s">
        <v>57</v>
      </c>
      <c r="E210" s="3">
        <v>17</v>
      </c>
      <c r="F210" s="4">
        <v>0</v>
      </c>
      <c r="G210" s="4">
        <f t="shared" ref="G210:G217" si="11">ROUND(E210*F210,2)</f>
        <v>0</v>
      </c>
    </row>
    <row r="211" spans="1:7" ht="16.5" x14ac:dyDescent="0.25">
      <c r="A211" s="2" t="s">
        <v>446</v>
      </c>
      <c r="B211" s="2" t="s">
        <v>433</v>
      </c>
      <c r="C211" s="2" t="s">
        <v>447</v>
      </c>
      <c r="D211" s="2" t="s">
        <v>54</v>
      </c>
      <c r="E211" s="3">
        <v>20</v>
      </c>
      <c r="F211" s="4">
        <v>0</v>
      </c>
      <c r="G211" s="4">
        <f t="shared" si="11"/>
        <v>0</v>
      </c>
    </row>
    <row r="212" spans="1:7" ht="16.5" x14ac:dyDescent="0.25">
      <c r="A212" s="2" t="s">
        <v>448</v>
      </c>
      <c r="B212" s="2" t="s">
        <v>433</v>
      </c>
      <c r="C212" s="2" t="s">
        <v>449</v>
      </c>
      <c r="D212" s="2" t="s">
        <v>54</v>
      </c>
      <c r="E212" s="3">
        <v>17</v>
      </c>
      <c r="F212" s="4">
        <v>0</v>
      </c>
      <c r="G212" s="4">
        <f t="shared" si="11"/>
        <v>0</v>
      </c>
    </row>
    <row r="213" spans="1:7" ht="16.5" x14ac:dyDescent="0.25">
      <c r="A213" s="2" t="s">
        <v>450</v>
      </c>
      <c r="B213" s="2" t="s">
        <v>433</v>
      </c>
      <c r="C213" s="2" t="s">
        <v>451</v>
      </c>
      <c r="D213" s="2" t="s">
        <v>54</v>
      </c>
      <c r="E213" s="3">
        <v>36</v>
      </c>
      <c r="F213" s="4">
        <v>0</v>
      </c>
      <c r="G213" s="4">
        <f t="shared" si="11"/>
        <v>0</v>
      </c>
    </row>
    <row r="214" spans="1:7" ht="33" x14ac:dyDescent="0.25">
      <c r="A214" s="2" t="s">
        <v>452</v>
      </c>
      <c r="B214" s="2" t="s">
        <v>433</v>
      </c>
      <c r="C214" s="2" t="s">
        <v>453</v>
      </c>
      <c r="D214" s="2" t="s">
        <v>454</v>
      </c>
      <c r="E214" s="3">
        <v>4</v>
      </c>
      <c r="F214" s="4">
        <v>0</v>
      </c>
      <c r="G214" s="4">
        <f t="shared" si="11"/>
        <v>0</v>
      </c>
    </row>
    <row r="215" spans="1:7" ht="49.5" x14ac:dyDescent="0.25">
      <c r="A215" s="2" t="s">
        <v>455</v>
      </c>
      <c r="B215" s="2" t="s">
        <v>433</v>
      </c>
      <c r="C215" s="2" t="s">
        <v>456</v>
      </c>
      <c r="D215" s="2" t="s">
        <v>374</v>
      </c>
      <c r="E215" s="3">
        <v>4</v>
      </c>
      <c r="F215" s="4">
        <v>0</v>
      </c>
      <c r="G215" s="4">
        <f t="shared" si="11"/>
        <v>0</v>
      </c>
    </row>
    <row r="216" spans="1:7" ht="33" x14ac:dyDescent="0.25">
      <c r="A216" s="2" t="s">
        <v>457</v>
      </c>
      <c r="B216" s="2" t="s">
        <v>433</v>
      </c>
      <c r="C216" s="2" t="s">
        <v>458</v>
      </c>
      <c r="D216" s="2" t="s">
        <v>57</v>
      </c>
      <c r="E216" s="3">
        <v>1.1559999999999999</v>
      </c>
      <c r="F216" s="4">
        <v>0</v>
      </c>
      <c r="G216" s="4">
        <f t="shared" si="11"/>
        <v>0</v>
      </c>
    </row>
    <row r="217" spans="1:7" ht="33" x14ac:dyDescent="0.25">
      <c r="A217" s="2" t="s">
        <v>459</v>
      </c>
      <c r="B217" s="2" t="s">
        <v>433</v>
      </c>
      <c r="C217" s="2" t="s">
        <v>460</v>
      </c>
      <c r="D217" s="2" t="s">
        <v>60</v>
      </c>
      <c r="E217" s="3">
        <v>2</v>
      </c>
      <c r="F217" s="4">
        <v>0</v>
      </c>
      <c r="G217" s="4">
        <f t="shared" si="11"/>
        <v>0</v>
      </c>
    </row>
    <row r="218" spans="1:7" x14ac:dyDescent="0.25">
      <c r="A218" s="5"/>
      <c r="B218" s="5"/>
      <c r="C218" s="5" t="s">
        <v>461</v>
      </c>
      <c r="D218" s="5"/>
      <c r="E218" s="5"/>
      <c r="F218" s="5"/>
      <c r="G218" s="5">
        <f>SUM(G210:G217)</f>
        <v>0</v>
      </c>
    </row>
    <row r="219" spans="1:7" x14ac:dyDescent="0.25">
      <c r="A219" s="1" t="s">
        <v>462</v>
      </c>
      <c r="B219" s="1"/>
      <c r="C219" s="1" t="s">
        <v>463</v>
      </c>
      <c r="D219" s="1"/>
      <c r="E219" s="1"/>
      <c r="F219" s="1"/>
      <c r="G219" s="1"/>
    </row>
    <row r="220" spans="1:7" ht="33" x14ac:dyDescent="0.25">
      <c r="A220" s="2" t="s">
        <v>464</v>
      </c>
      <c r="B220" s="2" t="s">
        <v>433</v>
      </c>
      <c r="C220" s="2" t="s">
        <v>465</v>
      </c>
      <c r="D220" s="2" t="s">
        <v>466</v>
      </c>
      <c r="E220" s="3">
        <v>2</v>
      </c>
      <c r="F220" s="4">
        <v>0</v>
      </c>
      <c r="G220" s="4">
        <f>ROUND(E220*F220,2)</f>
        <v>0</v>
      </c>
    </row>
    <row r="221" spans="1:7" ht="33" x14ac:dyDescent="0.25">
      <c r="A221" s="2" t="s">
        <v>467</v>
      </c>
      <c r="B221" s="2" t="s">
        <v>433</v>
      </c>
      <c r="C221" s="2" t="s">
        <v>468</v>
      </c>
      <c r="D221" s="2" t="s">
        <v>466</v>
      </c>
      <c r="E221" s="3">
        <v>2</v>
      </c>
      <c r="F221" s="4">
        <v>0</v>
      </c>
      <c r="G221" s="4">
        <f>ROUND(E221*F221,2)</f>
        <v>0</v>
      </c>
    </row>
    <row r="222" spans="1:7" ht="33" x14ac:dyDescent="0.25">
      <c r="A222" s="2" t="s">
        <v>469</v>
      </c>
      <c r="B222" s="2" t="s">
        <v>433</v>
      </c>
      <c r="C222" s="2" t="s">
        <v>470</v>
      </c>
      <c r="D222" s="2" t="s">
        <v>466</v>
      </c>
      <c r="E222" s="3">
        <v>3</v>
      </c>
      <c r="F222" s="4">
        <v>0</v>
      </c>
      <c r="G222" s="4">
        <f>ROUND(E222*F222,2)</f>
        <v>0</v>
      </c>
    </row>
    <row r="223" spans="1:7" ht="33" x14ac:dyDescent="0.25">
      <c r="A223" s="2" t="s">
        <v>471</v>
      </c>
      <c r="B223" s="2" t="s">
        <v>433</v>
      </c>
      <c r="C223" s="2" t="s">
        <v>472</v>
      </c>
      <c r="D223" s="2" t="s">
        <v>344</v>
      </c>
      <c r="E223" s="3">
        <v>2</v>
      </c>
      <c r="F223" s="4">
        <v>0</v>
      </c>
      <c r="G223" s="4">
        <f>ROUND(E223*F223,2)</f>
        <v>0</v>
      </c>
    </row>
    <row r="224" spans="1:7" x14ac:dyDescent="0.25">
      <c r="A224" s="5"/>
      <c r="B224" s="5"/>
      <c r="C224" s="5" t="s">
        <v>473</v>
      </c>
      <c r="D224" s="5"/>
      <c r="E224" s="5"/>
      <c r="F224" s="5"/>
      <c r="G224" s="5">
        <f>SUM(G220:G223)</f>
        <v>0</v>
      </c>
    </row>
    <row r="225" spans="1:7" x14ac:dyDescent="0.25">
      <c r="A225" s="5"/>
      <c r="B225" s="5"/>
      <c r="C225" s="5" t="s">
        <v>474</v>
      </c>
      <c r="D225" s="5"/>
      <c r="E225" s="5"/>
      <c r="F225" s="5"/>
      <c r="G225" s="5">
        <f>G208+G218+G224</f>
        <v>0</v>
      </c>
    </row>
    <row r="226" spans="1:7" x14ac:dyDescent="0.25">
      <c r="A226" s="5"/>
      <c r="B226" s="5"/>
      <c r="C226" s="5" t="s">
        <v>475</v>
      </c>
      <c r="D226" s="5"/>
      <c r="E226" s="5"/>
      <c r="F226" s="5"/>
      <c r="G226" s="5">
        <f>G16+G32+G76+G103+G117+G156+G185+G191+G201+G225</f>
        <v>0</v>
      </c>
    </row>
  </sheetData>
  <mergeCells count="2">
    <mergeCell ref="A1:G1"/>
    <mergeCell ref="A2:G2"/>
  </mergeCells>
  <pageMargins left="0.7" right="0.7" top="0.75" bottom="0.75" header="0.3" footer="0.3"/>
  <ignoredErrors>
    <ignoredError sqref="A1:G2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3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14.28515625" customWidth="1"/>
    <col min="2" max="2" width="88.42578125" customWidth="1"/>
    <col min="3" max="3" width="14.28515625" customWidth="1"/>
  </cols>
  <sheetData>
    <row r="1" spans="1:3" ht="19.5" x14ac:dyDescent="0.25">
      <c r="A1" s="6" t="s">
        <v>0</v>
      </c>
      <c r="B1" s="6"/>
      <c r="C1" s="6"/>
    </row>
    <row r="2" spans="1:3" ht="42.75" customHeight="1" thickBot="1" x14ac:dyDescent="0.3">
      <c r="A2" s="7" t="s">
        <v>1</v>
      </c>
      <c r="B2" s="7"/>
      <c r="C2" s="7"/>
    </row>
    <row r="3" spans="1:3" ht="28.5" customHeight="1" x14ac:dyDescent="0.25">
      <c r="A3" s="10" t="s">
        <v>2</v>
      </c>
      <c r="B3" s="11" t="s">
        <v>476</v>
      </c>
      <c r="C3" s="12" t="s">
        <v>477</v>
      </c>
    </row>
    <row r="4" spans="1:3" ht="15.75" thickBot="1" x14ac:dyDescent="0.3">
      <c r="A4" s="13" t="s">
        <v>9</v>
      </c>
      <c r="B4" s="14" t="s">
        <v>10</v>
      </c>
      <c r="C4" s="15" t="s">
        <v>11</v>
      </c>
    </row>
    <row r="5" spans="1:3" x14ac:dyDescent="0.25">
      <c r="A5" s="16" t="s">
        <v>9</v>
      </c>
      <c r="B5" s="16" t="s">
        <v>16</v>
      </c>
      <c r="C5" s="16">
        <f>Oferta!G16</f>
        <v>0</v>
      </c>
    </row>
    <row r="6" spans="1:3" ht="15.75" thickBot="1" x14ac:dyDescent="0.3">
      <c r="A6" s="1" t="s">
        <v>17</v>
      </c>
      <c r="B6" s="1" t="s">
        <v>18</v>
      </c>
      <c r="C6" s="1">
        <f>Oferta!G15</f>
        <v>0</v>
      </c>
    </row>
    <row r="7" spans="1:3" x14ac:dyDescent="0.25">
      <c r="A7" s="16" t="s">
        <v>10</v>
      </c>
      <c r="B7" s="16" t="s">
        <v>40</v>
      </c>
      <c r="C7" s="16">
        <f>Oferta!G32</f>
        <v>0</v>
      </c>
    </row>
    <row r="8" spans="1:3" x14ac:dyDescent="0.25">
      <c r="A8" s="1" t="s">
        <v>41</v>
      </c>
      <c r="B8" s="1" t="s">
        <v>42</v>
      </c>
      <c r="C8" s="1">
        <f>Oferta!G25</f>
        <v>0</v>
      </c>
    </row>
    <row r="9" spans="1:3" ht="15.75" thickBot="1" x14ac:dyDescent="0.3">
      <c r="A9" s="1" t="s">
        <v>62</v>
      </c>
      <c r="B9" s="1" t="s">
        <v>63</v>
      </c>
      <c r="C9" s="1">
        <f>Oferta!G31</f>
        <v>0</v>
      </c>
    </row>
    <row r="10" spans="1:3" x14ac:dyDescent="0.25">
      <c r="A10" s="16" t="s">
        <v>11</v>
      </c>
      <c r="B10" s="16" t="s">
        <v>74</v>
      </c>
      <c r="C10" s="16">
        <f>Oferta!G76</f>
        <v>0</v>
      </c>
    </row>
    <row r="11" spans="1:3" x14ac:dyDescent="0.25">
      <c r="A11" s="1" t="s">
        <v>75</v>
      </c>
      <c r="B11" s="1" t="s">
        <v>76</v>
      </c>
      <c r="C11" s="1">
        <f>Oferta!G45</f>
        <v>0</v>
      </c>
    </row>
    <row r="12" spans="1:3" x14ac:dyDescent="0.25">
      <c r="A12" s="1" t="s">
        <v>103</v>
      </c>
      <c r="B12" s="1" t="s">
        <v>104</v>
      </c>
      <c r="C12" s="1">
        <f>Oferta!G49</f>
        <v>0</v>
      </c>
    </row>
    <row r="13" spans="1:3" x14ac:dyDescent="0.25">
      <c r="A13" s="1" t="s">
        <v>111</v>
      </c>
      <c r="B13" s="1" t="s">
        <v>112</v>
      </c>
      <c r="C13" s="1">
        <f>Oferta!G58</f>
        <v>0</v>
      </c>
    </row>
    <row r="14" spans="1:3" ht="15.75" thickBot="1" x14ac:dyDescent="0.3">
      <c r="A14" s="1" t="s">
        <v>131</v>
      </c>
      <c r="B14" s="1" t="s">
        <v>132</v>
      </c>
      <c r="C14" s="1">
        <f>Oferta!G75</f>
        <v>0</v>
      </c>
    </row>
    <row r="15" spans="1:3" x14ac:dyDescent="0.25">
      <c r="A15" s="16" t="s">
        <v>12</v>
      </c>
      <c r="B15" s="16" t="s">
        <v>174</v>
      </c>
      <c r="C15" s="16">
        <f>Oferta!G103</f>
        <v>0</v>
      </c>
    </row>
    <row r="16" spans="1:3" ht="15.75" thickBot="1" x14ac:dyDescent="0.3">
      <c r="A16" s="1" t="s">
        <v>175</v>
      </c>
      <c r="B16" s="1" t="s">
        <v>176</v>
      </c>
      <c r="C16" s="1">
        <f>Oferta!G102</f>
        <v>0</v>
      </c>
    </row>
    <row r="17" spans="1:3" x14ac:dyDescent="0.25">
      <c r="A17" s="16" t="s">
        <v>13</v>
      </c>
      <c r="B17" s="16" t="s">
        <v>234</v>
      </c>
      <c r="C17" s="16">
        <f>Oferta!G117</f>
        <v>0</v>
      </c>
    </row>
    <row r="18" spans="1:3" ht="15.75" thickBot="1" x14ac:dyDescent="0.3">
      <c r="A18" s="1" t="s">
        <v>235</v>
      </c>
      <c r="B18" s="1" t="s">
        <v>236</v>
      </c>
      <c r="C18" s="1">
        <f>Oferta!G116</f>
        <v>0</v>
      </c>
    </row>
    <row r="19" spans="1:3" x14ac:dyDescent="0.25">
      <c r="A19" s="16" t="s">
        <v>14</v>
      </c>
      <c r="B19" s="16" t="s">
        <v>261</v>
      </c>
      <c r="C19" s="16">
        <f>Oferta!G156</f>
        <v>0</v>
      </c>
    </row>
    <row r="20" spans="1:3" x14ac:dyDescent="0.25">
      <c r="A20" s="1" t="s">
        <v>262</v>
      </c>
      <c r="B20" s="1" t="s">
        <v>263</v>
      </c>
      <c r="C20" s="1">
        <f>Oferta!G121</f>
        <v>0</v>
      </c>
    </row>
    <row r="21" spans="1:3" x14ac:dyDescent="0.25">
      <c r="A21" s="1" t="s">
        <v>268</v>
      </c>
      <c r="B21" s="1" t="s">
        <v>269</v>
      </c>
      <c r="C21" s="1">
        <f>Oferta!G125</f>
        <v>0</v>
      </c>
    </row>
    <row r="22" spans="1:3" x14ac:dyDescent="0.25">
      <c r="A22" s="1" t="s">
        <v>277</v>
      </c>
      <c r="B22" s="1" t="s">
        <v>278</v>
      </c>
      <c r="C22" s="1">
        <f>Oferta!G135</f>
        <v>0</v>
      </c>
    </row>
    <row r="23" spans="1:3" x14ac:dyDescent="0.25">
      <c r="A23" s="1" t="s">
        <v>298</v>
      </c>
      <c r="B23" s="1" t="s">
        <v>299</v>
      </c>
      <c r="C23" s="1">
        <f>Oferta!G138</f>
        <v>0</v>
      </c>
    </row>
    <row r="24" spans="1:3" x14ac:dyDescent="0.25">
      <c r="A24" s="1" t="s">
        <v>304</v>
      </c>
      <c r="B24" s="1" t="s">
        <v>305</v>
      </c>
      <c r="C24" s="1">
        <f>Oferta!G141</f>
        <v>0</v>
      </c>
    </row>
    <row r="25" spans="1:3" x14ac:dyDescent="0.25">
      <c r="A25" s="1" t="s">
        <v>310</v>
      </c>
      <c r="B25" s="1" t="s">
        <v>311</v>
      </c>
      <c r="C25" s="1">
        <f>Oferta!G144</f>
        <v>0</v>
      </c>
    </row>
    <row r="26" spans="1:3" ht="15.75" thickBot="1" x14ac:dyDescent="0.3">
      <c r="A26" s="1" t="s">
        <v>316</v>
      </c>
      <c r="B26" s="1" t="s">
        <v>317</v>
      </c>
      <c r="C26" s="1">
        <f>Oferta!G155</f>
        <v>0</v>
      </c>
    </row>
    <row r="27" spans="1:3" x14ac:dyDescent="0.25">
      <c r="A27" s="16" t="s">
        <v>15</v>
      </c>
      <c r="B27" s="16" t="s">
        <v>338</v>
      </c>
      <c r="C27" s="16">
        <f>Oferta!G185</f>
        <v>0</v>
      </c>
    </row>
    <row r="28" spans="1:3" x14ac:dyDescent="0.25">
      <c r="A28" s="1" t="s">
        <v>339</v>
      </c>
      <c r="B28" s="1" t="s">
        <v>340</v>
      </c>
      <c r="C28" s="1">
        <f>Oferta!G162</f>
        <v>0</v>
      </c>
    </row>
    <row r="29" spans="1:3" ht="15.75" thickBot="1" x14ac:dyDescent="0.3">
      <c r="A29" s="1" t="s">
        <v>350</v>
      </c>
      <c r="B29" s="1" t="s">
        <v>351</v>
      </c>
      <c r="C29" s="1">
        <f>Oferta!G184</f>
        <v>0</v>
      </c>
    </row>
    <row r="30" spans="1:3" ht="15.75" thickBot="1" x14ac:dyDescent="0.3">
      <c r="A30" s="16" t="s">
        <v>400</v>
      </c>
      <c r="B30" s="16" t="s">
        <v>401</v>
      </c>
      <c r="C30" s="16">
        <f>Oferta!G191</f>
        <v>0</v>
      </c>
    </row>
    <row r="31" spans="1:3" ht="15.75" thickBot="1" x14ac:dyDescent="0.3">
      <c r="A31" s="17" t="s">
        <v>411</v>
      </c>
      <c r="B31" s="17" t="s">
        <v>412</v>
      </c>
      <c r="C31" s="17">
        <f>Oferta!G201</f>
        <v>0</v>
      </c>
    </row>
    <row r="32" spans="1:3" x14ac:dyDescent="0.25">
      <c r="A32" s="17" t="s">
        <v>428</v>
      </c>
      <c r="B32" s="17" t="s">
        <v>429</v>
      </c>
      <c r="C32" s="17">
        <f>Oferta!G225</f>
        <v>0</v>
      </c>
    </row>
    <row r="33" spans="1:3" x14ac:dyDescent="0.25">
      <c r="A33" s="1" t="s">
        <v>430</v>
      </c>
      <c r="B33" s="1" t="s">
        <v>431</v>
      </c>
      <c r="C33" s="1">
        <f>Oferta!G208</f>
        <v>0</v>
      </c>
    </row>
    <row r="34" spans="1:3" x14ac:dyDescent="0.25">
      <c r="A34" s="1" t="s">
        <v>442</v>
      </c>
      <c r="B34" s="1" t="s">
        <v>443</v>
      </c>
      <c r="C34" s="1">
        <f>Oferta!G218</f>
        <v>0</v>
      </c>
    </row>
    <row r="35" spans="1:3" ht="15.75" thickBot="1" x14ac:dyDescent="0.3">
      <c r="A35" s="1" t="s">
        <v>462</v>
      </c>
      <c r="B35" s="1" t="s">
        <v>463</v>
      </c>
      <c r="C35" s="1">
        <f>Oferta!G224</f>
        <v>0</v>
      </c>
    </row>
    <row r="36" spans="1:3" ht="30" customHeight="1" thickTop="1" x14ac:dyDescent="0.25">
      <c r="A36" s="18"/>
      <c r="B36" s="18" t="s">
        <v>475</v>
      </c>
      <c r="C36" s="18">
        <f>Oferta!G226</f>
        <v>0</v>
      </c>
    </row>
  </sheetData>
  <mergeCells count="2">
    <mergeCell ref="A1:C1"/>
    <mergeCell ref="A2:C2"/>
  </mergeCells>
  <pageMargins left="0.7" right="0.7" top="0.75" bottom="0.75" header="0.3" footer="0.3"/>
  <ignoredErrors>
    <ignoredError sqref="A1:C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</vt:lpstr>
      <vt:lpstr>Tabela elementów scalonych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Dariusz Widełka</cp:lastModifiedBy>
  <dcterms:created xsi:type="dcterms:W3CDTF">2023-04-05T12:05:16Z</dcterms:created>
  <dcterms:modified xsi:type="dcterms:W3CDTF">2023-04-05T12:09:14Z</dcterms:modified>
</cp:coreProperties>
</file>