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Ceny jednostkowe pozycji z ...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<sst xmlns="http://schemas.openxmlformats.org/spreadsheetml/2006/main" count="73" uniqueCount="49">
  <si>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Lp</t>
  </si>
  <si>
    <t>Obmiar</t>
  </si>
  <si>
    <t>Cena jednostkowa</t>
  </si>
  <si>
    <t>Razem</t>
  </si>
  <si>
    <t>RAZEM ELEMENT:</t>
  </si>
  <si>
    <t>KALKULACJA UPROSZCZONA</t>
  </si>
  <si>
    <t>Podsatwa wyceny</t>
  </si>
  <si>
    <t>Opis robót i czynności</t>
  </si>
  <si>
    <t>05.02.01A REMONT CZĄSTKOWY NAWIERZCHNI TŁUCZNIOWEJ</t>
  </si>
  <si>
    <t>ANALIZA WŁASNA</t>
  </si>
  <si>
    <t>1.1</t>
  </si>
  <si>
    <t>2.1</t>
  </si>
  <si>
    <t>2.2</t>
  </si>
  <si>
    <t>2.3</t>
  </si>
  <si>
    <t>Jedostka</t>
  </si>
  <si>
    <t>m3</t>
  </si>
  <si>
    <t>mb</t>
  </si>
  <si>
    <t>06.04.01 REMONT ODWODNIENIA</t>
  </si>
  <si>
    <t>RAZEM NETTO:</t>
  </si>
  <si>
    <t>PODATEK VAT 23%:</t>
  </si>
  <si>
    <t>OGÓŁEM                                                   Z PODATKIEM VAT</t>
  </si>
  <si>
    <t>m2</t>
  </si>
  <si>
    <t>01.02.04.ROZBIÓRKI  ELEMENTÓW DRÓG</t>
  </si>
  <si>
    <t xml:space="preserve">02.01.01. WYKONANIE WYKOPÓW </t>
  </si>
  <si>
    <t>3.1</t>
  </si>
  <si>
    <t>02.03.01. WYKONANIE NASYPÓW</t>
  </si>
  <si>
    <t>4.1</t>
  </si>
  <si>
    <t>4.2</t>
  </si>
  <si>
    <t>4.3</t>
  </si>
  <si>
    <t>5.1</t>
  </si>
  <si>
    <t>5.2</t>
  </si>
  <si>
    <t>10.07.01 ZJAZDY NA SZLAKI ZRYWKOWE</t>
  </si>
  <si>
    <t>Wykonanie przejazdu z płyt żelbetowych z wykonaniem korytowania  oraz uzupełnieniem podsypki piaskowej gr. do 20 cm</t>
  </si>
  <si>
    <t>6.1</t>
  </si>
  <si>
    <t>Uzupełnienie nawierzchni na zjazdach mieszanką kruszywa łamanego 0/63 wraz  z zagęszczeniem - gr. warstwy 20 cm</t>
  </si>
  <si>
    <t>6.2</t>
  </si>
  <si>
    <t xml:space="preserve">Usunięcie warstwy ziemi urodzajnej (humusu) o grubości  do 20 cm  za pomocą koparki podsiębiernej z przewiezieniem urobku               na odległość do 0,5 km z rozplantowaniem    </t>
  </si>
  <si>
    <t>Wykonanie wykopów koparkami podsiębiernymi 0.25 m3  z  odwozem na odkład  na odległość do 100 m (miejsce ukopu zlokalizowane w otoczeniu robót)</t>
  </si>
  <si>
    <t xml:space="preserve">Mechaniczne formowanie korony placu składowegoziemnego z gruntu kat.gr.III-IV uzyskanego  z ukopu staraniem Wykonawcy i przewiezieniem na miejsce wbudowania wraz z zagęszczeniem   (profilowanie składowiska przyzrębowego)       </t>
  </si>
  <si>
    <t xml:space="preserve">Wymiana uszkodzonej części przelotowej przepustów pod zjazdami na szlaki zrywkowe z rur o średnicy 500 mm z tworzyw sztucznych o sztywności obwodowej min. 8 kN/m2 ze ściętymi końcami wraz z ławą fundanmentową i obsypką z materiału kamiennego      </t>
  </si>
  <si>
    <t xml:space="preserve">Oczyszczenie części przelotowej istniejących przepustów rurowych o średnicy 600 mm z namułu gr. do 20cm . Odkład urobku                       na skarpach z rozplantowaniem       </t>
  </si>
  <si>
    <t xml:space="preserve">Oczyszczenie istniejących rowów z namułu gr. do 20cm wraz z wyprofilowaniem poboczy gruntowych i skarp rowu. Odkład urobku na skarpie z rozplantowaniem (lokalnie)  </t>
  </si>
  <si>
    <t xml:space="preserve">Profilowanie i wyrównanie istniejącego podłoża z nadaniem właściwego pochylenia poprzecznego wraz z zagęszczeniem mechanicznym    - km 2+300 - 3+395           </t>
  </si>
  <si>
    <t xml:space="preserve">Uzupełnienie powierzchniowe istniejącej warstwy nawierzchni                   z wyprofilowaniem kolein  kruszywem łamanym 4/31,5 wraz z zagęszczeniem mechanicznym (grubość średnia 4 cm)               </t>
  </si>
  <si>
    <t>szt</t>
  </si>
  <si>
    <t xml:space="preserve">Mechaniczne karczowanie pniaków o średnicy 30-60 cm                             z  odwozem na odkład  na odległość do 100 m </t>
  </si>
  <si>
    <t xml:space="preserve">Rozebranie zjazdów drewniano-ziemnych z odwozem wydobytego urobku na składowisko przyobiektowe Wykonawcy       </t>
  </si>
  <si>
    <t>słownie: STO JEDENAŚCIE TYSIĘCY TRZYDZIEŚCI CZTERY 39/100 złotych</t>
  </si>
  <si>
    <t>Remont drogi leśnej Nr inw. 220/82 Węglówka -Bonarówka km 2+300 - 3+395                                                                                                                      w Leśnictwie Węglówka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</si>
</sst>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4">
    <font>
      <sz val="10"/>
      <name val="Arial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3" fillId="0" borderId="17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9" fillId="0" borderId="17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4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7109375" style="18" customWidth="1"/>
    <col min="2" max="2" width="10.140625" style="0" customWidth="1"/>
    <col min="3" max="3" width="52.7109375" style="0" customWidth="1"/>
    <col min="4" max="5" width="10.57421875" style="0" customWidth="1"/>
    <col min="6" max="6" width="12.00390625" style="0" customWidth="1"/>
    <col min="7" max="7" width="12.8515625" style="0" customWidth="1"/>
  </cols>
  <sheetData>
    <row r="1" spans="1:7" ht="20.25">
      <c r="A1" s="29" t="s">
        <v>5</v>
      </c>
      <c r="B1" s="29"/>
      <c r="C1" s="29"/>
      <c r="D1" s="29"/>
      <c r="E1" s="29"/>
      <c r="F1" s="29"/>
      <c r="G1" s="29"/>
    </row>
    <row r="2" spans="1:7" ht="27" customHeight="1">
      <c r="A2" s="30" t="s">
        <v>48</v>
      </c>
      <c r="B2" s="31"/>
      <c r="C2" s="31"/>
      <c r="D2" s="31"/>
      <c r="E2" s="31"/>
      <c r="F2" s="31"/>
      <c r="G2" s="31"/>
    </row>
    <row r="3" ht="13.5" thickBot="1"/>
    <row r="4" spans="1:7" ht="30" customHeight="1" thickBot="1">
      <c r="A4" s="2" t="s">
        <v>0</v>
      </c>
      <c r="B4" s="1" t="s">
        <v>6</v>
      </c>
      <c r="C4" s="1" t="s">
        <v>7</v>
      </c>
      <c r="D4" s="1" t="s">
        <v>14</v>
      </c>
      <c r="E4" s="1" t="s">
        <v>1</v>
      </c>
      <c r="F4" s="1" t="s">
        <v>2</v>
      </c>
      <c r="G4" s="3" t="s">
        <v>3</v>
      </c>
    </row>
    <row r="5" spans="1:7" s="6" customFormat="1" ht="24.75" customHeight="1">
      <c r="A5" s="19">
        <v>1</v>
      </c>
      <c r="B5" s="21" t="s">
        <v>22</v>
      </c>
      <c r="C5" s="22"/>
      <c r="D5" s="4"/>
      <c r="E5" s="4"/>
      <c r="F5" s="4"/>
      <c r="G5" s="5"/>
    </row>
    <row r="6" spans="1:7" s="6" customFormat="1" ht="30" customHeight="1">
      <c r="A6" s="19" t="s">
        <v>10</v>
      </c>
      <c r="B6" s="7" t="s">
        <v>9</v>
      </c>
      <c r="C6" s="8" t="s">
        <v>46</v>
      </c>
      <c r="D6" s="9" t="s">
        <v>21</v>
      </c>
      <c r="E6" s="10">
        <v>15</v>
      </c>
      <c r="F6" s="11">
        <v>64</v>
      </c>
      <c r="G6" s="12">
        <f>ROUND(E6*F6,2)</f>
        <v>960</v>
      </c>
    </row>
    <row r="7" spans="1:7" s="6" customFormat="1" ht="18" customHeight="1">
      <c r="A7" s="23"/>
      <c r="B7" s="24"/>
      <c r="C7" s="25"/>
      <c r="D7" s="26" t="s">
        <v>4</v>
      </c>
      <c r="E7" s="27"/>
      <c r="F7" s="28"/>
      <c r="G7" s="13">
        <f>SUM(G6)</f>
        <v>960</v>
      </c>
    </row>
    <row r="8" spans="1:7" s="6" customFormat="1" ht="24.75" customHeight="1">
      <c r="A8" s="19">
        <v>2</v>
      </c>
      <c r="B8" s="21" t="s">
        <v>23</v>
      </c>
      <c r="C8" s="22"/>
      <c r="D8" s="4"/>
      <c r="E8" s="4"/>
      <c r="F8" s="4"/>
      <c r="G8" s="5"/>
    </row>
    <row r="9" spans="1:7" s="6" customFormat="1" ht="28.5" customHeight="1">
      <c r="A9" s="19" t="s">
        <v>11</v>
      </c>
      <c r="B9" s="7" t="s">
        <v>9</v>
      </c>
      <c r="C9" s="8" t="s">
        <v>45</v>
      </c>
      <c r="D9" s="9" t="s">
        <v>44</v>
      </c>
      <c r="E9" s="10">
        <v>20</v>
      </c>
      <c r="F9" s="11">
        <v>78.14</v>
      </c>
      <c r="G9" s="12">
        <f>ROUND(E9*F9,2)</f>
        <v>1562.8</v>
      </c>
    </row>
    <row r="10" spans="1:7" s="6" customFormat="1" ht="42.75" customHeight="1">
      <c r="A10" s="19" t="s">
        <v>12</v>
      </c>
      <c r="B10" s="7" t="s">
        <v>9</v>
      </c>
      <c r="C10" s="8" t="s">
        <v>36</v>
      </c>
      <c r="D10" s="9" t="s">
        <v>21</v>
      </c>
      <c r="E10" s="10">
        <v>150</v>
      </c>
      <c r="F10" s="11">
        <v>18.76</v>
      </c>
      <c r="G10" s="12">
        <f>ROUND(E10*F10,2)</f>
        <v>2814</v>
      </c>
    </row>
    <row r="11" spans="1:7" s="6" customFormat="1" ht="38.25" customHeight="1">
      <c r="A11" s="19" t="s">
        <v>13</v>
      </c>
      <c r="B11" s="7" t="s">
        <v>9</v>
      </c>
      <c r="C11" s="8" t="s">
        <v>37</v>
      </c>
      <c r="D11" s="9" t="s">
        <v>15</v>
      </c>
      <c r="E11" s="10">
        <v>144</v>
      </c>
      <c r="F11" s="11">
        <v>44.11</v>
      </c>
      <c r="G11" s="12">
        <f>ROUND(E11*F11,2)</f>
        <v>6351.84</v>
      </c>
    </row>
    <row r="12" spans="1:7" s="6" customFormat="1" ht="18" customHeight="1">
      <c r="A12" s="23"/>
      <c r="B12" s="24"/>
      <c r="C12" s="25"/>
      <c r="D12" s="26" t="s">
        <v>4</v>
      </c>
      <c r="E12" s="27"/>
      <c r="F12" s="28"/>
      <c r="G12" s="13">
        <f>SUM(G9:G11)</f>
        <v>10728.64</v>
      </c>
    </row>
    <row r="13" spans="1:7" s="6" customFormat="1" ht="24.75" customHeight="1">
      <c r="A13" s="19">
        <v>3</v>
      </c>
      <c r="B13" s="21" t="s">
        <v>25</v>
      </c>
      <c r="C13" s="22"/>
      <c r="D13" s="4"/>
      <c r="E13" s="4"/>
      <c r="F13" s="4"/>
      <c r="G13" s="5"/>
    </row>
    <row r="14" spans="1:7" s="6" customFormat="1" ht="53.25" customHeight="1">
      <c r="A14" s="19" t="s">
        <v>24</v>
      </c>
      <c r="B14" s="7" t="s">
        <v>9</v>
      </c>
      <c r="C14" s="8" t="s">
        <v>38</v>
      </c>
      <c r="D14" s="9" t="s">
        <v>15</v>
      </c>
      <c r="E14" s="10">
        <v>140</v>
      </c>
      <c r="F14" s="11">
        <v>36.45</v>
      </c>
      <c r="G14" s="12">
        <f>ROUND(E14*F14,2)</f>
        <v>5103</v>
      </c>
    </row>
    <row r="15" spans="1:7" s="6" customFormat="1" ht="18" customHeight="1">
      <c r="A15" s="23"/>
      <c r="B15" s="24"/>
      <c r="C15" s="25"/>
      <c r="D15" s="26" t="s">
        <v>4</v>
      </c>
      <c r="E15" s="27"/>
      <c r="F15" s="28"/>
      <c r="G15" s="13">
        <f>SUM(G14)</f>
        <v>5103</v>
      </c>
    </row>
    <row r="16" spans="1:7" s="6" customFormat="1" ht="18" customHeight="1">
      <c r="A16" s="19">
        <v>4</v>
      </c>
      <c r="B16" s="21" t="s">
        <v>17</v>
      </c>
      <c r="C16" s="22"/>
      <c r="D16" s="4"/>
      <c r="E16" s="4"/>
      <c r="F16" s="4"/>
      <c r="G16" s="5"/>
    </row>
    <row r="17" spans="1:7" s="6" customFormat="1" ht="64.5" customHeight="1">
      <c r="A17" s="19" t="s">
        <v>26</v>
      </c>
      <c r="B17" s="7" t="s">
        <v>9</v>
      </c>
      <c r="C17" s="8" t="s">
        <v>39</v>
      </c>
      <c r="D17" s="9" t="s">
        <v>16</v>
      </c>
      <c r="E17" s="10">
        <v>16</v>
      </c>
      <c r="F17" s="11">
        <v>386.5</v>
      </c>
      <c r="G17" s="12">
        <f>PRODUCT(E17,F17)</f>
        <v>6184</v>
      </c>
    </row>
    <row r="18" spans="1:7" s="6" customFormat="1" ht="36.75" customHeight="1">
      <c r="A18" s="19" t="s">
        <v>27</v>
      </c>
      <c r="B18" s="7" t="s">
        <v>9</v>
      </c>
      <c r="C18" s="8" t="s">
        <v>40</v>
      </c>
      <c r="D18" s="9" t="s">
        <v>16</v>
      </c>
      <c r="E18" s="10">
        <v>18</v>
      </c>
      <c r="F18" s="11">
        <v>66.5</v>
      </c>
      <c r="G18" s="12">
        <f>PRODUCT(E18,F18)</f>
        <v>1197</v>
      </c>
    </row>
    <row r="19" spans="1:7" s="6" customFormat="1" ht="36.75" customHeight="1">
      <c r="A19" s="19" t="s">
        <v>28</v>
      </c>
      <c r="B19" s="7" t="s">
        <v>9</v>
      </c>
      <c r="C19" s="8" t="s">
        <v>41</v>
      </c>
      <c r="D19" s="9" t="s">
        <v>16</v>
      </c>
      <c r="E19" s="10">
        <v>1100</v>
      </c>
      <c r="F19" s="11">
        <v>21.5</v>
      </c>
      <c r="G19" s="12">
        <f>PRODUCT(E19,F19)</f>
        <v>23650</v>
      </c>
    </row>
    <row r="20" spans="1:7" s="6" customFormat="1" ht="18" customHeight="1">
      <c r="A20" s="23"/>
      <c r="B20" s="24"/>
      <c r="C20" s="25"/>
      <c r="D20" s="26" t="s">
        <v>4</v>
      </c>
      <c r="E20" s="27"/>
      <c r="F20" s="28"/>
      <c r="G20" s="13">
        <f>SUM(G17:G19)</f>
        <v>31031</v>
      </c>
    </row>
    <row r="21" spans="1:7" s="6" customFormat="1" ht="24.75" customHeight="1">
      <c r="A21" s="19">
        <v>5</v>
      </c>
      <c r="B21" s="21" t="s">
        <v>8</v>
      </c>
      <c r="C21" s="22"/>
      <c r="D21" s="4"/>
      <c r="E21" s="4"/>
      <c r="F21" s="4"/>
      <c r="G21" s="5"/>
    </row>
    <row r="22" spans="1:7" s="6" customFormat="1" ht="39.75" customHeight="1">
      <c r="A22" s="19" t="s">
        <v>29</v>
      </c>
      <c r="B22" s="7" t="s">
        <v>9</v>
      </c>
      <c r="C22" s="8" t="s">
        <v>42</v>
      </c>
      <c r="D22" s="9" t="s">
        <v>21</v>
      </c>
      <c r="E22" s="10">
        <v>4400</v>
      </c>
      <c r="F22" s="11">
        <v>1.05</v>
      </c>
      <c r="G22" s="12">
        <f>ROUND(E22*F22,2)</f>
        <v>4620</v>
      </c>
    </row>
    <row r="23" spans="1:7" s="6" customFormat="1" ht="41.25" customHeight="1">
      <c r="A23" s="19" t="s">
        <v>30</v>
      </c>
      <c r="B23" s="7" t="s">
        <v>9</v>
      </c>
      <c r="C23" s="8" t="s">
        <v>43</v>
      </c>
      <c r="D23" s="9" t="s">
        <v>15</v>
      </c>
      <c r="E23" s="10">
        <v>154</v>
      </c>
      <c r="F23" s="11">
        <v>186.11</v>
      </c>
      <c r="G23" s="12">
        <f>ROUND(E23*F23,2)</f>
        <v>28660.94</v>
      </c>
    </row>
    <row r="24" spans="1:7" s="6" customFormat="1" ht="18" customHeight="1">
      <c r="A24" s="23"/>
      <c r="B24" s="24"/>
      <c r="C24" s="25"/>
      <c r="D24" s="26" t="s">
        <v>4</v>
      </c>
      <c r="E24" s="27"/>
      <c r="F24" s="28"/>
      <c r="G24" s="13">
        <f>SUM(G22:G23)</f>
        <v>33280.94</v>
      </c>
    </row>
    <row r="25" spans="1:7" s="6" customFormat="1" ht="18" customHeight="1">
      <c r="A25" s="19">
        <v>6</v>
      </c>
      <c r="B25" s="21" t="s">
        <v>31</v>
      </c>
      <c r="C25" s="22"/>
      <c r="D25" s="4"/>
      <c r="E25" s="4"/>
      <c r="F25" s="4"/>
      <c r="G25" s="5"/>
    </row>
    <row r="26" spans="1:7" s="6" customFormat="1" ht="30" customHeight="1">
      <c r="A26" s="19" t="s">
        <v>33</v>
      </c>
      <c r="B26" s="7" t="s">
        <v>9</v>
      </c>
      <c r="C26" s="8" t="s">
        <v>32</v>
      </c>
      <c r="D26" s="9" t="s">
        <v>21</v>
      </c>
      <c r="E26" s="20">
        <v>24</v>
      </c>
      <c r="F26" s="11">
        <v>241.37</v>
      </c>
      <c r="G26" s="12">
        <f>ROUND(E26*F26,2)</f>
        <v>5792.88</v>
      </c>
    </row>
    <row r="27" spans="1:7" s="6" customFormat="1" ht="36.75" customHeight="1">
      <c r="A27" s="19" t="s">
        <v>35</v>
      </c>
      <c r="B27" s="7" t="s">
        <v>9</v>
      </c>
      <c r="C27" s="8" t="s">
        <v>34</v>
      </c>
      <c r="D27" s="9" t="s">
        <v>15</v>
      </c>
      <c r="E27" s="10">
        <v>20</v>
      </c>
      <c r="F27" s="11">
        <v>168.77</v>
      </c>
      <c r="G27" s="12">
        <f>PRODUCT(E27,F27)</f>
        <v>3375.4</v>
      </c>
    </row>
    <row r="28" spans="1:7" ht="18" customHeight="1">
      <c r="A28" s="44"/>
      <c r="B28" s="45"/>
      <c r="C28" s="46"/>
      <c r="D28" s="26" t="s">
        <v>4</v>
      </c>
      <c r="E28" s="27"/>
      <c r="F28" s="28"/>
      <c r="G28" s="13">
        <f>SUM(G26:G27)</f>
        <v>9168.28</v>
      </c>
    </row>
    <row r="29" spans="1:7" s="15" customFormat="1" ht="18" customHeight="1">
      <c r="A29" s="32"/>
      <c r="B29" s="33"/>
      <c r="C29" s="34"/>
      <c r="D29" s="35" t="s">
        <v>18</v>
      </c>
      <c r="E29" s="36"/>
      <c r="F29" s="37"/>
      <c r="G29" s="14">
        <f>SUM(G7+G12+G15+G20+G24+G28)</f>
        <v>90271.86</v>
      </c>
    </row>
    <row r="30" spans="1:7" s="15" customFormat="1" ht="18" customHeight="1">
      <c r="A30" s="32"/>
      <c r="B30" s="33"/>
      <c r="C30" s="34"/>
      <c r="D30" s="35" t="s">
        <v>19</v>
      </c>
      <c r="E30" s="36"/>
      <c r="F30" s="37"/>
      <c r="G30" s="14">
        <f>ROUND(G29*0.23,2)</f>
        <v>20762.53</v>
      </c>
    </row>
    <row r="31" spans="1:7" s="16" customFormat="1" ht="32.25" customHeight="1" thickBot="1">
      <c r="A31" s="38"/>
      <c r="B31" s="39"/>
      <c r="C31" s="40"/>
      <c r="D31" s="41" t="s">
        <v>20</v>
      </c>
      <c r="E31" s="42"/>
      <c r="F31" s="43"/>
      <c r="G31" s="17">
        <f>SUM(G29+G30)</f>
        <v>111034.39</v>
      </c>
    </row>
    <row r="33" ht="12.75">
      <c r="B33" s="15" t="s">
        <v>47</v>
      </c>
    </row>
  </sheetData>
  <sheetProtection/>
  <mergeCells count="26">
    <mergeCell ref="A31:C31"/>
    <mergeCell ref="D31:F31"/>
    <mergeCell ref="B25:C25"/>
    <mergeCell ref="A28:C28"/>
    <mergeCell ref="D28:F28"/>
    <mergeCell ref="A29:C29"/>
    <mergeCell ref="D29:F29"/>
    <mergeCell ref="B21:C21"/>
    <mergeCell ref="A24:C24"/>
    <mergeCell ref="D24:F24"/>
    <mergeCell ref="A1:G1"/>
    <mergeCell ref="A2:G2"/>
    <mergeCell ref="A30:C30"/>
    <mergeCell ref="D30:F30"/>
    <mergeCell ref="B5:C5"/>
    <mergeCell ref="A7:C7"/>
    <mergeCell ref="D7:F7"/>
    <mergeCell ref="B16:C16"/>
    <mergeCell ref="A20:C20"/>
    <mergeCell ref="D20:F20"/>
    <mergeCell ref="B8:C8"/>
    <mergeCell ref="A12:C12"/>
    <mergeCell ref="D12:F12"/>
    <mergeCell ref="B13:C13"/>
    <mergeCell ref="A15:C15"/>
    <mergeCell ref="D15:F15"/>
  </mergeCells>
  <printOptions/>
  <pageMargins left="0.75" right="0.75" top="1" bottom="1" header="0.5" footer="0.5"/>
  <pageSetup fitToHeight="0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2024-06-19T19:03:56Z</cp:lastPrinted>
  <dcterms:created xsi:type="dcterms:W3CDTF">2019-07-03T10:46:41Z</dcterms:created>
  <dcterms:modified xsi:type="dcterms:W3CDTF">2024-06-19T19:04:02Z</dcterms:modified>
  <cp:category/>
  <cp:version/>
  <cp:contentType/>
  <cp:contentStatus/>
</cp:coreProperties>
</file>