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T\WSPÓLNE\_02-ZADANIA BIEŻĄCE\2023-05-22 Remonty różne 2023\PRZETARG\Wysłąne do ZP\"/>
    </mc:Choice>
  </mc:AlternateContent>
  <bookViews>
    <workbookView xWindow="0" yWindow="0" windowWidth="28800" windowHeight="12300" firstSheet="3" activeTab="3"/>
  </bookViews>
  <sheets>
    <sheet name="Szacunkowy" sheetId="6" state="hidden" r:id="rId1"/>
    <sheet name="Weryfikacja" sheetId="9" state="hidden" r:id="rId2"/>
    <sheet name="Arkusz1" sheetId="8" state="hidden" r:id="rId3"/>
    <sheet name="Do zapytania" sheetId="2" r:id="rId4"/>
    <sheet name="Akademiki" sheetId="3" state="hidden" r:id="rId5"/>
    <sheet name="Akademiki szacun" sheetId="7" state="hidden" r:id="rId6"/>
  </sheets>
  <calcPr calcId="162913"/>
</workbook>
</file>

<file path=xl/calcChain.xml><?xml version="1.0" encoding="utf-8"?>
<calcChain xmlns="http://schemas.openxmlformats.org/spreadsheetml/2006/main">
  <c r="H8" i="9" l="1"/>
  <c r="H37" i="9" s="1"/>
  <c r="H9" i="9"/>
  <c r="H10" i="9"/>
  <c r="H11" i="9"/>
  <c r="H12" i="9"/>
  <c r="H14" i="9"/>
  <c r="H15" i="9"/>
  <c r="H16" i="9"/>
  <c r="H17" i="9"/>
  <c r="H19" i="9"/>
  <c r="H20" i="9"/>
  <c r="H21" i="9"/>
  <c r="H22" i="9"/>
  <c r="H23" i="9"/>
  <c r="H24" i="9"/>
  <c r="H25" i="9"/>
  <c r="H27" i="9"/>
  <c r="H28" i="9"/>
  <c r="H29" i="9"/>
  <c r="H30" i="9"/>
  <c r="H32" i="9"/>
  <c r="H33" i="9"/>
  <c r="H34" i="9"/>
  <c r="H35" i="9"/>
  <c r="H36" i="9"/>
  <c r="H7" i="9"/>
  <c r="O13" i="7" l="1"/>
  <c r="J36" i="8" l="1"/>
  <c r="J8" i="3"/>
  <c r="J9" i="8"/>
  <c r="J8" i="8"/>
  <c r="J40" i="8"/>
  <c r="J39" i="8"/>
  <c r="J38" i="8"/>
  <c r="J37" i="8"/>
  <c r="J35" i="8"/>
  <c r="J34" i="8"/>
  <c r="J32" i="8"/>
  <c r="J31" i="8"/>
  <c r="J30" i="8"/>
  <c r="J29" i="8"/>
  <c r="J27" i="8"/>
  <c r="J26" i="8"/>
  <c r="J25" i="8"/>
  <c r="J24" i="8"/>
  <c r="J23" i="8"/>
  <c r="J22" i="8"/>
  <c r="J20" i="8"/>
  <c r="J19" i="8"/>
  <c r="J18" i="8"/>
  <c r="J17" i="8"/>
  <c r="J16" i="8"/>
  <c r="J15" i="8"/>
  <c r="J14" i="8"/>
  <c r="J12" i="8"/>
  <c r="J11" i="8"/>
  <c r="J10" i="8"/>
  <c r="J7" i="8"/>
  <c r="J28" i="8" l="1"/>
  <c r="J33" i="8"/>
  <c r="J21" i="8"/>
  <c r="J13" i="8"/>
  <c r="J6" i="8"/>
  <c r="J42" i="8" l="1"/>
  <c r="M42" i="8" s="1"/>
  <c r="O42" i="8" s="1"/>
  <c r="G13" i="6" l="1"/>
  <c r="G14" i="6"/>
  <c r="G15" i="6"/>
  <c r="G16" i="6"/>
  <c r="G27" i="6"/>
  <c r="G28" i="6"/>
  <c r="G29" i="6"/>
  <c r="G35" i="6"/>
  <c r="J19" i="7"/>
  <c r="J40" i="3"/>
  <c r="J39" i="3"/>
  <c r="J38" i="3"/>
  <c r="J37" i="3"/>
  <c r="J36" i="3"/>
  <c r="J35" i="3"/>
  <c r="J33" i="3"/>
  <c r="J32" i="3"/>
  <c r="J31" i="3"/>
  <c r="J30" i="3"/>
  <c r="J28" i="3"/>
  <c r="J27" i="3"/>
  <c r="J22" i="3" s="1"/>
  <c r="J26" i="3"/>
  <c r="J25" i="3"/>
  <c r="J24" i="3"/>
  <c r="J23" i="3"/>
  <c r="J21" i="3"/>
  <c r="J20" i="3"/>
  <c r="J18" i="3"/>
  <c r="J17" i="3"/>
  <c r="J16" i="3"/>
  <c r="J15" i="3"/>
  <c r="J14" i="3"/>
  <c r="J13" i="3"/>
  <c r="J11" i="3"/>
  <c r="J10" i="3"/>
  <c r="J9" i="3"/>
  <c r="J7" i="3"/>
  <c r="J34" i="3" l="1"/>
  <c r="J29" i="3"/>
  <c r="J12" i="3"/>
  <c r="J6" i="3"/>
  <c r="J35" i="7"/>
  <c r="J36" i="7"/>
  <c r="J37" i="7"/>
  <c r="J38" i="7"/>
  <c r="J39" i="7"/>
  <c r="J34" i="7"/>
  <c r="J31" i="7"/>
  <c r="J32" i="7"/>
  <c r="J29" i="7"/>
  <c r="J23" i="7"/>
  <c r="J24" i="7"/>
  <c r="J25" i="7"/>
  <c r="J26" i="7"/>
  <c r="J30" i="7"/>
  <c r="J27" i="7"/>
  <c r="J22" i="7"/>
  <c r="J13" i="7"/>
  <c r="J14" i="7"/>
  <c r="J15" i="7"/>
  <c r="J16" i="7"/>
  <c r="J17" i="7"/>
  <c r="J18" i="7"/>
  <c r="J20" i="7"/>
  <c r="J12" i="7"/>
  <c r="J8" i="7"/>
  <c r="J9" i="7"/>
  <c r="J10" i="7"/>
  <c r="J7" i="7"/>
  <c r="J33" i="7" l="1"/>
  <c r="J28" i="7"/>
  <c r="J21" i="7"/>
  <c r="J11" i="7"/>
  <c r="J6" i="7"/>
  <c r="J41" i="7" l="1"/>
  <c r="N41" i="7" s="1"/>
  <c r="O41" i="7" l="1"/>
  <c r="O42" i="7"/>
  <c r="E19" i="6"/>
  <c r="E7" i="6"/>
  <c r="G32" i="6"/>
  <c r="G21" i="6" l="1"/>
  <c r="G18" i="6" l="1"/>
  <c r="G20" i="6"/>
  <c r="G22" i="6" l="1"/>
  <c r="K23" i="6" l="1"/>
  <c r="G33" i="6" l="1"/>
  <c r="G6" i="6" l="1"/>
  <c r="G8" i="6"/>
  <c r="G9" i="6" l="1"/>
  <c r="G34" i="6" l="1"/>
  <c r="G31" i="6"/>
  <c r="G26" i="6"/>
  <c r="G24" i="6"/>
  <c r="G23" i="6"/>
  <c r="G19" i="6"/>
  <c r="G11" i="6"/>
  <c r="G10" i="6"/>
  <c r="G36" i="6" s="1"/>
  <c r="J36" i="6" l="1"/>
  <c r="O36" i="6" s="1"/>
</calcChain>
</file>

<file path=xl/sharedStrings.xml><?xml version="1.0" encoding="utf-8"?>
<sst xmlns="http://schemas.openxmlformats.org/spreadsheetml/2006/main" count="594" uniqueCount="137">
  <si>
    <t>Lp.</t>
  </si>
  <si>
    <t>Opis robót</t>
  </si>
  <si>
    <t>j.m.</t>
  </si>
  <si>
    <t>Roboty rozbiórkowe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</si>
  <si>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</si>
  <si>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ST 002</t>
  </si>
  <si>
    <t>Rozebranie posadzek z tworzyw sztucznych wraz z listwami przyściennymi i oczyszczeniem podłoża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</si>
  <si>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</si>
  <si>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ST 003</t>
  </si>
  <si>
    <t>Zeskrobanie i zmycie farby z powierzchni ścian i sufitów</t>
  </si>
  <si>
    <t>Roboty malarskie</t>
  </si>
  <si>
    <t>Prace posadzkowe</t>
  </si>
  <si>
    <t>m</t>
  </si>
  <si>
    <t xml:space="preserve">szt. </t>
  </si>
  <si>
    <t>Roboty budowlane</t>
  </si>
  <si>
    <t>Ilość</t>
  </si>
  <si>
    <t>Podstawa kalkulacji</t>
  </si>
  <si>
    <t>Roboty elektryczne</t>
  </si>
  <si>
    <t>Usunięcie z terenu budowy oraz wywiezienie i utylizacja materiałów rozbiórkowych</t>
  </si>
  <si>
    <t>RAZEM =</t>
  </si>
  <si>
    <t>Cena jednostkowa brutto</t>
  </si>
  <si>
    <t>Wartość 
brutto</t>
  </si>
  <si>
    <t>Przedmiar prac</t>
  </si>
  <si>
    <t>Obicie luźnych tynków ze ścian i sufitów</t>
  </si>
  <si>
    <t>Montaż aluminiowych listew progowych</t>
  </si>
  <si>
    <t>Przygotowanie podłożą pod wykładziny - uzupełnienie podłogi drewnianej płytą OSB</t>
  </si>
  <si>
    <t>Prace przygotowawcze - wynoszenie, przestawianie, wnoszenie, ustawienie mebli i wyposażenia, osłona folią okien, drzwi, podłóg, lamp, wyłączników</t>
  </si>
  <si>
    <t>KNR 4-01
0711-08</t>
  </si>
  <si>
    <t>Uzupełnienie tynków zwykłych wewnętrznych kat. III z zapraw cementowo-wapiennych</t>
  </si>
  <si>
    <t>Ułożenie na gotowym podłożu wykładziny tekstylnej rolowanej, pętelkowej z  obrębionym cokolikiem wysokości 10 cm wykończonym PCV w kolorze wykładziny.</t>
  </si>
  <si>
    <t>Demontaż półek wraz ze wspornikami</t>
  </si>
  <si>
    <t>Demontaż (wraz z utylizacją) istniejącej lampy, dostawa i montaż nowych opraw oświetleniowych.
Oprawa podłużna LED nastropowa (zamiennik opraw świetlówkowych 2x36W),
Kolor obudowy: biały,
Wymiary 110x21x8 cm ± 2 cm, 
Klosz: mleczny lub pryzmatyczny,
Źródło światła zintegrowane: LED,
Moc oprawy P &lt; 30 W,
Barwa światła: 4000 K, 
Strumień świetlny E ≥ 3700 lm,
Współczynnik oddawania barw CRI ≥ 80,
 Żywotność: min. 70 000 godzin,</t>
  </si>
  <si>
    <t>C_419</t>
  </si>
  <si>
    <t>C_205</t>
  </si>
  <si>
    <t>A_143</t>
  </si>
  <si>
    <t>Drzwi</t>
  </si>
  <si>
    <t>Ułożenie na gotowym podłożu wykładzin PCV z akrylowaniem i wywinięciem cokolików 10 cm na ściany</t>
  </si>
  <si>
    <r>
      <t>m</t>
    </r>
    <r>
      <rPr>
        <vertAlign val="superscript"/>
        <sz val="11"/>
        <rFont val="Calibri"/>
        <family val="2"/>
        <charset val="238"/>
      </rPr>
      <t>2</t>
    </r>
  </si>
  <si>
    <t>ST 005</t>
  </si>
  <si>
    <t>Wyrównanie podłoża płytą OSB o gr. 10 mm</t>
  </si>
  <si>
    <t>ST 012</t>
  </si>
  <si>
    <t>Montaż dodatkowych gniazd elektrycznych, gniazda podwójne w miejscach wskazanych przez zamawiającego, wkucie nowych przewodów, montaż puszki podtynkowej</t>
  </si>
  <si>
    <t>Warstwy wyrównujące o grubości do 5 mm z zaprawy samopoziomującej</t>
  </si>
  <si>
    <t>A_040</t>
  </si>
  <si>
    <t>ST 000</t>
  </si>
  <si>
    <t>ST 004</t>
  </si>
  <si>
    <t>ST 011</t>
  </si>
  <si>
    <t>Wymiana płytek ceramicznych na posadzkach betonowych i ścianach</t>
  </si>
  <si>
    <t>ST 006</t>
  </si>
  <si>
    <t>ST 010</t>
  </si>
  <si>
    <t>ST 008</t>
  </si>
  <si>
    <t>ST 009</t>
  </si>
  <si>
    <t>Remont pomieszczeń  w budynkach Uniwersytetu Ekonomicznego w Poznaniu</t>
  </si>
  <si>
    <t>A_048-050</t>
  </si>
  <si>
    <t>za drzwi</t>
  </si>
  <si>
    <t xml:space="preserve">Układanie przewodów kabelkowych o przekroju żył do 7,5 mm2 z wykuciem i zaprawieniem bruzd </t>
  </si>
  <si>
    <t xml:space="preserve">Remont pomieszczeń w domach studenckich UEP 2021r. </t>
  </si>
  <si>
    <t>Ilość 
w 2021</t>
  </si>
  <si>
    <t>Cena jednost. minimum brutto</t>
  </si>
  <si>
    <t>Cena jednost. maximum brutto</t>
  </si>
  <si>
    <t>Cena jednostkowa brutto (Vat 8%)</t>
  </si>
  <si>
    <t>Σ =</t>
  </si>
  <si>
    <t>1.</t>
  </si>
  <si>
    <t>ST 001</t>
  </si>
  <si>
    <t>2.</t>
  </si>
  <si>
    <t>3.</t>
  </si>
  <si>
    <t>4.</t>
  </si>
  <si>
    <t>Usunięcie z terenu budowy oraz wywiezienie  i utylizacja materiałów rozbiórkowych</t>
  </si>
  <si>
    <r>
      <t>m</t>
    </r>
    <r>
      <rPr>
        <vertAlign val="superscript"/>
        <sz val="1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</si>
  <si>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5.</t>
  </si>
  <si>
    <t>Malowanie dwukrotne ścian i sufitów farbą lateksową białą z przygotowaniem powierzchni i gruntowaniem</t>
  </si>
  <si>
    <t>6.</t>
  </si>
  <si>
    <t>Malowanie ścian dwukrotnie farbą lateksową kolorową z przygotowaniem powierzchni i gruntowaniem</t>
  </si>
  <si>
    <t>7.</t>
  </si>
  <si>
    <t>10.</t>
  </si>
  <si>
    <t>Malowanie dwukrotne ścian i sufitów farbą lateksową białą lub kolorową z odgrzybianiem w postaci środka grzybobójczego oraz gruntowania farbą na zacieki.</t>
  </si>
  <si>
    <t>m2</t>
  </si>
  <si>
    <t>11.</t>
  </si>
  <si>
    <t>12.</t>
  </si>
  <si>
    <t>Malowanie stolarki okiennej z częściowym 50% opalaniem starych powłok</t>
  </si>
  <si>
    <t>13.</t>
  </si>
  <si>
    <t>Dwukrotne malowanie stolarki drzwiowej farbą olejną</t>
  </si>
  <si>
    <t>14.</t>
  </si>
  <si>
    <t>Malowanie dwukrotne farbą olejną rur wodociągowych i gazowych o średnicy 
ponad 50mm</t>
  </si>
  <si>
    <t>16.</t>
  </si>
  <si>
    <t>18.</t>
  </si>
  <si>
    <t>19.</t>
  </si>
  <si>
    <t>21.</t>
  </si>
  <si>
    <t>Ułożenie na gotowym podłożu wykładziny tekstylnej pętelkowej z  obrębionym cokolikiem wysokości 10 cm wykończonym PCV w kolorze wykładziny.</t>
  </si>
  <si>
    <t>22.</t>
  </si>
  <si>
    <t>23.</t>
  </si>
  <si>
    <t>24.</t>
  </si>
  <si>
    <t>Montaż listew przyściennych</t>
  </si>
  <si>
    <t>25.</t>
  </si>
  <si>
    <t>szt.</t>
  </si>
  <si>
    <t>ST 007</t>
  </si>
  <si>
    <t>30.</t>
  </si>
  <si>
    <t>Wymiana tynków na ścianach</t>
  </si>
  <si>
    <t>31.</t>
  </si>
  <si>
    <t>Wymiana płytek ceramicznych na posadzkach betonowych</t>
  </si>
  <si>
    <t>Dostawa i montaż opraw oświetleniowych.
Oprawa kwadratowa LED nastropowa (zamiennik opraw świetlówkowych 4x18W),
Kolor obudowy: biały,
Wymiary 60x60x6 cm  ±  2 cm,
Klosz: mleczny lub pryzmatyczny,
Źródło światła: LED,
Moc oprawy P ≤ 40 W,
Barwa światła: 4000 K,
Strumień świetlny E ≥ 4700 lm,
Współczynnik oddawania barw CRI ≥ 80,
Żywotność: min. 50 000 godzin,</t>
  </si>
  <si>
    <t>Dostawa i montaż opraw oświetleniowych.
Oprawa podłużna LED nastropowa (zamiennik opraw świetlówkowych 2x36W),
Kolor obudowy: biały,
Wymiary 130x21x8 cm ± 2 cm, 
Klosz: mleczny lub pryzmatyczny,
Źródło światła: LED,
Moc oprawy P ≤ 40 W,
Barwa światła: 4000 K, 
Strumień świetlny E ≥ 4000 lm,
Współczynnik oddawania barw CRI ≥ 80,
 Żywotność: min. 50 000 godzin,</t>
  </si>
  <si>
    <t>34.</t>
  </si>
  <si>
    <t>35.</t>
  </si>
  <si>
    <t>KNR 4-03 
100107
101202
KNR 5-08
21302</t>
  </si>
  <si>
    <t>KNR 5-08 0301-20 KNR 5-08 0302-01 KNR 5-08 0309-03</t>
  </si>
  <si>
    <t>40.</t>
  </si>
  <si>
    <t>41.</t>
  </si>
  <si>
    <t>KNR 4-03 0306-02</t>
  </si>
  <si>
    <t>Wymiana gniazd wtyczkowych 16A.</t>
  </si>
  <si>
    <t>KNR 4-03 0307</t>
  </si>
  <si>
    <t>Wymiana łączników instalacyjnych elektrycznych 10A.</t>
  </si>
  <si>
    <t>43.</t>
  </si>
  <si>
    <t>44.</t>
  </si>
  <si>
    <t>Razem</t>
  </si>
  <si>
    <t>Przedmiar prac - Akademiki</t>
  </si>
  <si>
    <t>Instalowanie gniazd wtyczkowych podwójnych podtynkowych z wykuciem ślepych otworów, osadzeniem i obrobieniem puszek.</t>
  </si>
  <si>
    <t>Dwukrotne malowanie ścian farbą olejną z szpachlowaniem i zagruntowaniem</t>
  </si>
  <si>
    <t>Malowanie ścian i sufitów dwukrotnie farbą lateksową kolorową z jednokrotnym szpachlowaniem i gruntowaniem</t>
  </si>
  <si>
    <t>Wymiana kratki (wentylacyjne) montowane na kanałach murowanych o obwodzie do 1000mm</t>
  </si>
  <si>
    <t>Wymiana płytek ceramicznych na ścianach</t>
  </si>
  <si>
    <t>Malowanie podokienników farbą olejną z szpachlowaniem i gruntowaniem</t>
  </si>
  <si>
    <t>Zeskrobanie i zmycie farby lub tapet z powierzchni ścian i sufitów</t>
  </si>
  <si>
    <t>Montaż korytka kablowego szer. do 25 cm</t>
  </si>
  <si>
    <t>Zeskrobanie i zmycie farby, tapet  z powierzchni ścian i sufitów</t>
  </si>
  <si>
    <t xml:space="preserve">Przedmiar prac </t>
  </si>
  <si>
    <t>Uzupełnienie tynków na ścianach</t>
  </si>
  <si>
    <t xml:space="preserve">Uzupełnienie tynków wewnętrznych </t>
  </si>
  <si>
    <t>Cena jednostkowa brutto 
(Vat 23%)</t>
  </si>
  <si>
    <t>20m2</t>
  </si>
  <si>
    <t>10*20</t>
  </si>
  <si>
    <t>(4*2+5*2+4)*3</t>
  </si>
  <si>
    <t>Malowanie dwukrotne ścian i sufitów farbą lateksową białą lub kolorową z odgrzybianiem w postaci środka grzybobójczego</t>
  </si>
  <si>
    <t>m3</t>
  </si>
  <si>
    <t xml:space="preserve">     </t>
  </si>
  <si>
    <t>Malowanie ścian i sufitów dwukrotnie farbą lateksową kolorową/białą z jednokrotnym szpachlowaniem i gruntowaniem</t>
  </si>
  <si>
    <t>Malowanie dwukrotne ścian i sufitów farbą lateksową białą lub kolorową z odgrzybianiem w postaci środka grzybobójczego oraz gruntowania farbą na zacieki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</si>
</sst>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  <numFmt numFmtId="166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right"/>
    </xf>
    <xf numFmtId="44" fontId="0" fillId="0" borderId="0" xfId="1" applyFont="1"/>
    <xf numFmtId="0" fontId="0" fillId="0" borderId="0" xfId="0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right"/>
    </xf>
    <xf numFmtId="44" fontId="0" fillId="0" borderId="0" xfId="1" applyFont="1" applyFill="1"/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3" xfId="1" applyFont="1" applyFill="1" applyBorder="1" applyAlignment="1">
      <alignment horizontal="center" vertical="center"/>
    </xf>
    <xf numFmtId="0" fontId="8" fillId="0" borderId="0" xfId="0" applyFont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4" fontId="0" fillId="2" borderId="1" xfId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7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6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4" fontId="8" fillId="0" borderId="7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4" fontId="9" fillId="0" borderId="0" xfId="0" applyNumberFormat="1" applyFont="1"/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0" fontId="0" fillId="0" borderId="0" xfId="0" applyAlignment="1"/>
    <xf numFmtId="0" fontId="12" fillId="0" borderId="6" xfId="0" applyFont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4" fontId="0" fillId="0" borderId="0" xfId="0" applyNumberFormat="1" applyBorder="1"/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4" fontId="18" fillId="0" borderId="0" xfId="1" applyFont="1" applyFill="1" applyBorder="1" applyAlignment="1">
      <alignment vertical="center"/>
    </xf>
    <xf numFmtId="44" fontId="18" fillId="0" borderId="0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44" fontId="15" fillId="0" borderId="8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vertical="center"/>
    </xf>
    <xf numFmtId="44" fontId="16" fillId="0" borderId="8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/>
    </xf>
    <xf numFmtId="44" fontId="1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vertical="center"/>
    </xf>
    <xf numFmtId="44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2" fontId="6" fillId="0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opLeftCell="A34" zoomScaleNormal="100" zoomScaleSheetLayoutView="100" workbookViewId="0">
      <selection sqref="A1:G36"/>
    </sheetView>
  </sheetViews>
  <sheetFormatPr defaultRowHeight="15" x14ac:dyDescent="0.25"/>
  <cols>
    <col min="1" max="1" width="4.85546875" customWidth="1"/>
    <col min="2" max="2" width="10.42578125" customWidth="1"/>
    <col min="3" max="3" width="41.5703125" customWidth="1"/>
    <col min="5" max="5" width="9.140625" style="18"/>
    <col min="6" max="6" width="16.7109375" style="16" customWidth="1"/>
    <col min="7" max="7" width="22" style="10" customWidth="1"/>
    <col min="8" max="8" width="9.140625" customWidth="1"/>
    <col min="10" max="10" width="11.28515625" bestFit="1" customWidth="1"/>
    <col min="15" max="15" width="18.5703125" customWidth="1"/>
    <col min="19" max="19" width="11" customWidth="1"/>
    <col min="21" max="21" width="12.28515625" bestFit="1" customWidth="1"/>
    <col min="22" max="22" width="12.28515625" customWidth="1"/>
    <col min="23" max="23" width="11.7109375" customWidth="1"/>
  </cols>
  <sheetData>
    <row r="1" spans="1:23" ht="41.25" customHeight="1" x14ac:dyDescent="0.25">
      <c r="A1" s="121" t="s">
        <v>52</v>
      </c>
      <c r="B1" s="121"/>
      <c r="C1" s="121"/>
      <c r="D1" s="121"/>
      <c r="E1" s="121"/>
      <c r="F1" s="121"/>
      <c r="G1" s="121"/>
      <c r="H1" s="1"/>
    </row>
    <row r="2" spans="1:23" ht="43.5" customHeight="1" x14ac:dyDescent="0.25">
      <c r="A2" s="122" t="s">
        <v>22</v>
      </c>
      <c r="B2" s="122"/>
      <c r="C2" s="122"/>
      <c r="D2" s="122"/>
      <c r="E2" s="122"/>
      <c r="F2" s="122"/>
      <c r="G2" s="122"/>
      <c r="H2" s="4"/>
    </row>
    <row r="4" spans="1:23" ht="45" x14ac:dyDescent="0.25">
      <c r="A4" s="2" t="s">
        <v>0</v>
      </c>
      <c r="B4" s="2" t="s">
        <v>16</v>
      </c>
      <c r="C4" s="2" t="s">
        <v>1</v>
      </c>
      <c r="D4" s="2" t="s">
        <v>2</v>
      </c>
      <c r="E4" s="6" t="s">
        <v>15</v>
      </c>
      <c r="F4" s="14" t="s">
        <v>20</v>
      </c>
      <c r="G4" s="8" t="s">
        <v>21</v>
      </c>
      <c r="H4" s="3"/>
      <c r="J4" s="11" t="s">
        <v>32</v>
      </c>
      <c r="K4" s="11" t="s">
        <v>33</v>
      </c>
      <c r="L4" s="11" t="s">
        <v>34</v>
      </c>
      <c r="M4" s="11" t="s">
        <v>35</v>
      </c>
      <c r="N4" s="11" t="s">
        <v>43</v>
      </c>
      <c r="O4" s="11" t="s">
        <v>53</v>
      </c>
      <c r="Q4" s="11" t="s">
        <v>54</v>
      </c>
    </row>
    <row r="5" spans="1:23" s="27" customFormat="1" ht="20.100000000000001" customHeight="1" x14ac:dyDescent="0.25">
      <c r="A5" s="38"/>
      <c r="B5" s="39"/>
      <c r="C5" s="62" t="s">
        <v>3</v>
      </c>
      <c r="D5" s="40"/>
      <c r="E5" s="41"/>
      <c r="F5" s="21"/>
      <c r="G5" s="42"/>
      <c r="H5" s="26"/>
      <c r="Q5" s="46"/>
    </row>
    <row r="6" spans="1:23" s="27" customFormat="1" ht="60.75" customHeight="1" x14ac:dyDescent="0.25">
      <c r="A6" s="43">
        <v>1</v>
      </c>
      <c r="B6" s="2" t="s">
        <v>44</v>
      </c>
      <c r="C6" s="13" t="s">
        <v>26</v>
      </c>
      <c r="D6" s="5" t="s">
        <v>4</v>
      </c>
      <c r="E6" s="36">
        <v>400</v>
      </c>
      <c r="F6" s="12">
        <v>6</v>
      </c>
      <c r="G6" s="12">
        <f t="shared" ref="G6:G11" si="0">E6*F6</f>
        <v>2400</v>
      </c>
      <c r="H6" s="26"/>
      <c r="J6" s="46">
        <v>68.849999999999994</v>
      </c>
      <c r="K6" s="46">
        <v>12.35</v>
      </c>
      <c r="L6" s="46">
        <v>38.950000000000003</v>
      </c>
      <c r="M6" s="46">
        <v>3</v>
      </c>
      <c r="N6" s="46">
        <v>20.6</v>
      </c>
      <c r="O6" s="46">
        <v>43</v>
      </c>
      <c r="Q6" s="46">
        <v>75</v>
      </c>
      <c r="R6" s="46"/>
      <c r="S6" s="58"/>
      <c r="W6" s="58"/>
    </row>
    <row r="7" spans="1:23" s="27" customFormat="1" ht="60.75" customHeight="1" x14ac:dyDescent="0.25">
      <c r="A7" s="43">
        <v>2</v>
      </c>
      <c r="B7" s="2" t="s">
        <v>44</v>
      </c>
      <c r="C7" s="13" t="s">
        <v>30</v>
      </c>
      <c r="D7" s="5" t="s">
        <v>13</v>
      </c>
      <c r="E7" s="36">
        <f t="shared" ref="E7:E19" si="1">J7+K7+L7+M7+N7+O7+Q7</f>
        <v>2</v>
      </c>
      <c r="F7" s="12">
        <v>60</v>
      </c>
      <c r="G7" s="12">
        <v>120</v>
      </c>
      <c r="H7" s="26"/>
      <c r="J7" s="46">
        <v>2</v>
      </c>
      <c r="K7" s="46">
        <v>0</v>
      </c>
      <c r="L7" s="46">
        <v>0</v>
      </c>
      <c r="M7" s="46">
        <v>0</v>
      </c>
      <c r="N7" s="46"/>
      <c r="O7" s="46">
        <v>0</v>
      </c>
      <c r="Q7" s="46">
        <v>0</v>
      </c>
      <c r="S7" s="58"/>
      <c r="W7" s="58"/>
    </row>
    <row r="8" spans="1:23" ht="45" customHeight="1" x14ac:dyDescent="0.25">
      <c r="A8" s="5">
        <v>3</v>
      </c>
      <c r="B8" s="2" t="s">
        <v>44</v>
      </c>
      <c r="C8" s="7" t="s">
        <v>6</v>
      </c>
      <c r="D8" s="5" t="s">
        <v>4</v>
      </c>
      <c r="E8" s="36">
        <v>250</v>
      </c>
      <c r="F8" s="12">
        <v>40</v>
      </c>
      <c r="G8" s="12">
        <f t="shared" si="0"/>
        <v>10000</v>
      </c>
      <c r="J8" s="11">
        <v>70</v>
      </c>
      <c r="K8" s="11">
        <v>13.5</v>
      </c>
      <c r="L8" s="11">
        <v>41</v>
      </c>
      <c r="M8" s="11">
        <v>0</v>
      </c>
      <c r="N8" s="11"/>
      <c r="O8" s="11">
        <v>43</v>
      </c>
      <c r="Q8" s="11">
        <v>20</v>
      </c>
      <c r="R8" s="27"/>
      <c r="S8" s="58"/>
      <c r="V8" s="27"/>
      <c r="W8" s="58"/>
    </row>
    <row r="9" spans="1:23" ht="24" customHeight="1" x14ac:dyDescent="0.25">
      <c r="A9" s="5">
        <v>4</v>
      </c>
      <c r="B9" s="2" t="s">
        <v>45</v>
      </c>
      <c r="C9" s="33" t="s">
        <v>23</v>
      </c>
      <c r="D9" s="5" t="s">
        <v>4</v>
      </c>
      <c r="E9" s="36">
        <v>10</v>
      </c>
      <c r="F9" s="12">
        <v>15</v>
      </c>
      <c r="G9" s="12">
        <f>E9*F9</f>
        <v>150</v>
      </c>
      <c r="J9" s="11">
        <v>3</v>
      </c>
      <c r="K9" s="11">
        <v>0</v>
      </c>
      <c r="L9" s="11">
        <v>0</v>
      </c>
      <c r="M9" s="11">
        <v>0</v>
      </c>
      <c r="N9" s="11"/>
      <c r="O9" s="11">
        <v>5</v>
      </c>
      <c r="Q9" s="11"/>
      <c r="R9" s="27"/>
      <c r="S9" s="58"/>
      <c r="V9" s="27"/>
      <c r="W9" s="58"/>
    </row>
    <row r="10" spans="1:23" ht="30" x14ac:dyDescent="0.25">
      <c r="A10" s="5">
        <v>5</v>
      </c>
      <c r="B10" s="2" t="s">
        <v>44</v>
      </c>
      <c r="C10" s="49" t="s">
        <v>122</v>
      </c>
      <c r="D10" s="5" t="s">
        <v>4</v>
      </c>
      <c r="E10" s="36">
        <v>100</v>
      </c>
      <c r="F10" s="12">
        <v>6</v>
      </c>
      <c r="G10" s="12">
        <f t="shared" si="0"/>
        <v>600</v>
      </c>
      <c r="J10" s="11">
        <v>56</v>
      </c>
      <c r="K10" s="11">
        <v>15</v>
      </c>
      <c r="L10" s="11">
        <v>30</v>
      </c>
      <c r="M10" s="11">
        <v>5</v>
      </c>
      <c r="N10" s="11"/>
      <c r="O10" s="11">
        <v>45</v>
      </c>
      <c r="Q10" s="11">
        <v>20</v>
      </c>
      <c r="R10" s="27"/>
      <c r="S10" s="58"/>
      <c r="V10" s="27"/>
      <c r="W10" s="58"/>
    </row>
    <row r="11" spans="1:23" ht="50.25" customHeight="1" x14ac:dyDescent="0.25">
      <c r="A11" s="5">
        <v>6</v>
      </c>
      <c r="B11" s="28" t="s">
        <v>5</v>
      </c>
      <c r="C11" s="7" t="s">
        <v>18</v>
      </c>
      <c r="D11" s="5" t="s">
        <v>7</v>
      </c>
      <c r="E11" s="36">
        <v>12</v>
      </c>
      <c r="F11" s="12">
        <v>300</v>
      </c>
      <c r="G11" s="12">
        <f t="shared" si="0"/>
        <v>3600</v>
      </c>
      <c r="J11" s="11">
        <v>2</v>
      </c>
      <c r="K11" s="11">
        <v>1</v>
      </c>
      <c r="L11" s="11">
        <v>2</v>
      </c>
      <c r="M11" s="11">
        <v>1</v>
      </c>
      <c r="N11" s="11"/>
      <c r="O11" s="11">
        <v>2</v>
      </c>
      <c r="Q11" s="11">
        <v>1</v>
      </c>
      <c r="R11" s="27"/>
      <c r="S11" s="58"/>
      <c r="V11" s="27"/>
      <c r="W11" s="58"/>
    </row>
    <row r="12" spans="1:23" s="23" customFormat="1" ht="20.100000000000001" customHeight="1" x14ac:dyDescent="0.25">
      <c r="A12" s="20"/>
      <c r="B12" s="30"/>
      <c r="C12" s="63" t="s">
        <v>10</v>
      </c>
      <c r="D12" s="25"/>
      <c r="E12" s="36"/>
      <c r="F12" s="57"/>
      <c r="G12" s="22"/>
      <c r="J12" s="21"/>
      <c r="K12" s="21"/>
      <c r="L12" s="21"/>
      <c r="M12" s="21"/>
      <c r="N12" s="21"/>
      <c r="O12" s="21"/>
      <c r="Q12" s="21"/>
      <c r="R12" s="27"/>
      <c r="S12" s="58"/>
      <c r="V12" s="27"/>
      <c r="W12" s="58"/>
    </row>
    <row r="13" spans="1:23" ht="53.25" customHeight="1" x14ac:dyDescent="0.25">
      <c r="A13" s="5"/>
      <c r="B13" s="50" t="s">
        <v>95</v>
      </c>
      <c r="C13" s="49" t="s">
        <v>70</v>
      </c>
      <c r="D13" s="50" t="s">
        <v>37</v>
      </c>
      <c r="E13" s="17">
        <v>400</v>
      </c>
      <c r="F13" s="88">
        <v>40</v>
      </c>
      <c r="G13" s="12">
        <f t="shared" ref="G13:G16" si="2">E13*F13</f>
        <v>16000</v>
      </c>
      <c r="J13" s="11"/>
      <c r="K13" s="11"/>
      <c r="L13" s="11"/>
      <c r="M13" s="11"/>
      <c r="N13" s="11"/>
      <c r="O13" s="11"/>
      <c r="Q13" s="11"/>
      <c r="R13" s="27"/>
      <c r="S13" s="58"/>
      <c r="V13" s="27"/>
      <c r="W13" s="58"/>
    </row>
    <row r="14" spans="1:23" ht="52.5" customHeight="1" x14ac:dyDescent="0.25">
      <c r="A14" s="5"/>
      <c r="B14" s="50" t="s">
        <v>95</v>
      </c>
      <c r="C14" s="49" t="s">
        <v>72</v>
      </c>
      <c r="D14" s="50" t="s">
        <v>37</v>
      </c>
      <c r="E14" s="17">
        <v>800</v>
      </c>
      <c r="F14" s="88">
        <v>36</v>
      </c>
      <c r="G14" s="12">
        <f t="shared" si="2"/>
        <v>28800</v>
      </c>
      <c r="J14" s="11"/>
      <c r="K14" s="11"/>
      <c r="L14" s="11"/>
      <c r="M14" s="11"/>
      <c r="N14" s="11"/>
      <c r="O14" s="11"/>
      <c r="Q14" s="11"/>
      <c r="R14" s="27"/>
      <c r="S14" s="58"/>
      <c r="V14" s="27"/>
      <c r="W14" s="58"/>
    </row>
    <row r="15" spans="1:23" ht="51.75" customHeight="1" x14ac:dyDescent="0.25">
      <c r="A15" s="5"/>
      <c r="B15" s="50" t="s">
        <v>95</v>
      </c>
      <c r="C15" s="49" t="s">
        <v>118</v>
      </c>
      <c r="D15" s="50" t="s">
        <v>37</v>
      </c>
      <c r="E15" s="17">
        <v>250</v>
      </c>
      <c r="F15" s="88">
        <v>46</v>
      </c>
      <c r="G15" s="12">
        <f t="shared" si="2"/>
        <v>11500</v>
      </c>
      <c r="J15" s="11"/>
      <c r="K15" s="11"/>
      <c r="L15" s="11"/>
      <c r="M15" s="11"/>
      <c r="N15" s="11"/>
      <c r="O15" s="11"/>
      <c r="Q15" s="11"/>
      <c r="R15" s="27"/>
      <c r="S15" s="58"/>
      <c r="V15" s="27"/>
      <c r="W15" s="58"/>
    </row>
    <row r="16" spans="1:23" ht="59.25" customHeight="1" x14ac:dyDescent="0.25">
      <c r="A16" s="5"/>
      <c r="B16" s="50" t="s">
        <v>95</v>
      </c>
      <c r="C16" s="56" t="s">
        <v>75</v>
      </c>
      <c r="D16" s="17" t="s">
        <v>76</v>
      </c>
      <c r="E16" s="17">
        <v>50</v>
      </c>
      <c r="F16" s="88">
        <v>50</v>
      </c>
      <c r="G16" s="12">
        <f t="shared" si="2"/>
        <v>2500</v>
      </c>
      <c r="J16" s="11"/>
      <c r="K16" s="11"/>
      <c r="L16" s="11"/>
      <c r="M16" s="11"/>
      <c r="N16" s="11"/>
      <c r="O16" s="11"/>
      <c r="Q16" s="11"/>
      <c r="R16" s="27"/>
      <c r="S16" s="58"/>
      <c r="V16" s="27"/>
      <c r="W16" s="58"/>
    </row>
    <row r="17" spans="1:23" s="23" customFormat="1" ht="20.100000000000001" customHeight="1" x14ac:dyDescent="0.25">
      <c r="A17" s="24"/>
      <c r="B17" s="30"/>
      <c r="C17" s="63" t="s">
        <v>11</v>
      </c>
      <c r="D17" s="25"/>
      <c r="E17" s="36"/>
      <c r="F17" s="57"/>
      <c r="G17" s="22"/>
      <c r="J17" s="21"/>
      <c r="K17" s="21"/>
      <c r="L17" s="21"/>
      <c r="M17" s="21"/>
      <c r="N17" s="21"/>
      <c r="O17" s="21"/>
      <c r="Q17" s="21"/>
      <c r="R17" s="27"/>
      <c r="S17" s="58"/>
      <c r="V17" s="27"/>
      <c r="W17" s="58"/>
    </row>
    <row r="18" spans="1:23" s="23" customFormat="1" ht="26.25" customHeight="1" x14ac:dyDescent="0.25">
      <c r="A18" s="5">
        <v>10</v>
      </c>
      <c r="B18" s="5" t="s">
        <v>40</v>
      </c>
      <c r="C18" s="56" t="s">
        <v>47</v>
      </c>
      <c r="D18" s="28" t="s">
        <v>4</v>
      </c>
      <c r="E18" s="36">
        <v>10</v>
      </c>
      <c r="F18" s="31">
        <v>150</v>
      </c>
      <c r="G18" s="12">
        <f>E18*F18</f>
        <v>1500</v>
      </c>
      <c r="J18" s="21"/>
      <c r="K18" s="21"/>
      <c r="L18" s="21"/>
      <c r="M18" s="19">
        <v>3</v>
      </c>
      <c r="N18" s="19"/>
      <c r="O18" s="19">
        <v>0</v>
      </c>
      <c r="Q18" s="21">
        <v>0</v>
      </c>
      <c r="R18" s="27"/>
      <c r="S18" s="58"/>
      <c r="V18" s="27"/>
      <c r="W18" s="58"/>
    </row>
    <row r="19" spans="1:23" ht="30" customHeight="1" x14ac:dyDescent="0.25">
      <c r="A19" s="5">
        <v>11</v>
      </c>
      <c r="B19" s="5" t="s">
        <v>46</v>
      </c>
      <c r="C19" s="7" t="s">
        <v>25</v>
      </c>
      <c r="D19" s="5" t="s">
        <v>4</v>
      </c>
      <c r="E19" s="36">
        <f t="shared" si="1"/>
        <v>4</v>
      </c>
      <c r="F19" s="31">
        <v>300</v>
      </c>
      <c r="G19" s="12">
        <f>E19*F19</f>
        <v>1200</v>
      </c>
      <c r="J19" s="11">
        <v>2</v>
      </c>
      <c r="K19" s="11">
        <v>1</v>
      </c>
      <c r="L19" s="11">
        <v>0</v>
      </c>
      <c r="M19" s="11">
        <v>0</v>
      </c>
      <c r="N19" s="11"/>
      <c r="O19" s="11"/>
      <c r="Q19" s="11">
        <v>1</v>
      </c>
      <c r="R19" s="27"/>
      <c r="S19" s="58"/>
      <c r="V19" s="27"/>
      <c r="W19" s="58"/>
    </row>
    <row r="20" spans="1:23" ht="30" customHeight="1" x14ac:dyDescent="0.25">
      <c r="A20" s="5">
        <v>12</v>
      </c>
      <c r="B20" s="17" t="s">
        <v>38</v>
      </c>
      <c r="C20" s="49" t="s">
        <v>39</v>
      </c>
      <c r="D20" s="50" t="s">
        <v>37</v>
      </c>
      <c r="E20" s="36">
        <v>120</v>
      </c>
      <c r="F20" s="31">
        <v>50</v>
      </c>
      <c r="G20" s="12">
        <f>E20*F20</f>
        <v>6000</v>
      </c>
      <c r="J20" s="11"/>
      <c r="K20" s="11"/>
      <c r="L20" s="11">
        <v>20</v>
      </c>
      <c r="M20" s="11">
        <v>20</v>
      </c>
      <c r="N20" s="11"/>
      <c r="O20" s="11"/>
      <c r="Q20" s="11">
        <v>10</v>
      </c>
      <c r="R20" s="27"/>
      <c r="S20" s="58"/>
      <c r="V20" s="27"/>
      <c r="W20" s="58"/>
    </row>
    <row r="21" spans="1:23" ht="30" customHeight="1" x14ac:dyDescent="0.25">
      <c r="A21" s="5">
        <v>13</v>
      </c>
      <c r="B21" s="50" t="s">
        <v>48</v>
      </c>
      <c r="C21" s="49" t="s">
        <v>42</v>
      </c>
      <c r="D21" s="50" t="s">
        <v>37</v>
      </c>
      <c r="E21" s="36">
        <v>100</v>
      </c>
      <c r="F21" s="31">
        <v>50</v>
      </c>
      <c r="G21" s="12">
        <f>E21*F21</f>
        <v>5000</v>
      </c>
      <c r="J21" s="11"/>
      <c r="K21" s="11"/>
      <c r="L21" s="11">
        <v>40</v>
      </c>
      <c r="M21" s="11"/>
      <c r="N21" s="11"/>
      <c r="O21" s="11">
        <v>43</v>
      </c>
      <c r="Q21" s="11">
        <v>21</v>
      </c>
      <c r="R21" s="27"/>
      <c r="S21" s="58"/>
      <c r="V21" s="27"/>
      <c r="W21" s="58"/>
    </row>
    <row r="22" spans="1:23" ht="30" customHeight="1" x14ac:dyDescent="0.25">
      <c r="A22" s="5">
        <v>14</v>
      </c>
      <c r="B22" s="50" t="s">
        <v>50</v>
      </c>
      <c r="C22" s="47" t="s">
        <v>36</v>
      </c>
      <c r="D22" s="17" t="s">
        <v>37</v>
      </c>
      <c r="E22" s="36">
        <v>110</v>
      </c>
      <c r="F22" s="51">
        <v>170</v>
      </c>
      <c r="G22" s="48">
        <f t="shared" ref="G22" si="3">F22*E22</f>
        <v>18700</v>
      </c>
      <c r="J22" s="11">
        <v>0</v>
      </c>
      <c r="K22" s="11">
        <v>0</v>
      </c>
      <c r="L22" s="11">
        <v>41</v>
      </c>
      <c r="M22" s="11">
        <v>0</v>
      </c>
      <c r="O22" s="11">
        <v>45</v>
      </c>
      <c r="Q22" s="11">
        <v>21</v>
      </c>
      <c r="R22" s="27"/>
      <c r="S22" s="58"/>
      <c r="V22" s="27"/>
      <c r="W22" s="58"/>
    </row>
    <row r="23" spans="1:23" ht="62.25" customHeight="1" x14ac:dyDescent="0.25">
      <c r="A23" s="5">
        <v>15</v>
      </c>
      <c r="B23" s="50" t="s">
        <v>46</v>
      </c>
      <c r="C23" s="13" t="s">
        <v>29</v>
      </c>
      <c r="D23" s="5" t="s">
        <v>4</v>
      </c>
      <c r="E23" s="36">
        <v>130</v>
      </c>
      <c r="F23" s="31">
        <v>150</v>
      </c>
      <c r="G23" s="12">
        <f t="shared" ref="G23:G24" si="4">E23*F23</f>
        <v>19500</v>
      </c>
      <c r="J23" s="11">
        <v>68.849999999999994</v>
      </c>
      <c r="K23" s="11">
        <f>K6</f>
        <v>12.35</v>
      </c>
      <c r="L23" s="11"/>
      <c r="M23" s="11"/>
      <c r="O23" s="11">
        <v>0</v>
      </c>
      <c r="Q23" s="11">
        <v>21</v>
      </c>
      <c r="R23" s="27"/>
      <c r="S23" s="58"/>
      <c r="V23" s="27"/>
      <c r="W23" s="58"/>
    </row>
    <row r="24" spans="1:23" ht="30" customHeight="1" x14ac:dyDescent="0.25">
      <c r="A24" s="28">
        <v>16</v>
      </c>
      <c r="B24" s="50" t="s">
        <v>8</v>
      </c>
      <c r="C24" s="13" t="s">
        <v>24</v>
      </c>
      <c r="D24" s="5" t="s">
        <v>13</v>
      </c>
      <c r="E24" s="36">
        <v>20</v>
      </c>
      <c r="F24" s="31">
        <v>50</v>
      </c>
      <c r="G24" s="12">
        <f t="shared" si="4"/>
        <v>1000</v>
      </c>
      <c r="J24" s="11">
        <v>3</v>
      </c>
      <c r="K24" s="11">
        <v>1</v>
      </c>
      <c r="L24" s="11">
        <v>3</v>
      </c>
      <c r="M24" s="11">
        <v>0</v>
      </c>
      <c r="O24" s="11">
        <v>4</v>
      </c>
      <c r="Q24" s="11">
        <v>2</v>
      </c>
      <c r="R24" s="27"/>
      <c r="S24" s="58"/>
      <c r="V24" s="27"/>
      <c r="W24" s="58"/>
    </row>
    <row r="25" spans="1:23" s="23" customFormat="1" ht="20.100000000000001" customHeight="1" x14ac:dyDescent="0.25">
      <c r="A25" s="52"/>
      <c r="B25" s="53"/>
      <c r="C25" s="67" t="s">
        <v>14</v>
      </c>
      <c r="D25" s="54"/>
      <c r="E25" s="36"/>
      <c r="F25" s="21"/>
      <c r="G25" s="55"/>
      <c r="J25" s="21"/>
      <c r="K25" s="21"/>
      <c r="L25" s="21"/>
      <c r="M25" s="21"/>
      <c r="O25" s="21"/>
      <c r="Q25" s="21"/>
      <c r="R25" s="27"/>
      <c r="S25" s="58"/>
      <c r="V25" s="27"/>
      <c r="W25" s="58"/>
    </row>
    <row r="26" spans="1:23" ht="43.5" customHeight="1" x14ac:dyDescent="0.25">
      <c r="A26" s="28">
        <v>17</v>
      </c>
      <c r="B26" s="112" t="s">
        <v>27</v>
      </c>
      <c r="C26" s="47" t="s">
        <v>28</v>
      </c>
      <c r="D26" s="5" t="s">
        <v>4</v>
      </c>
      <c r="E26" s="36">
        <v>15</v>
      </c>
      <c r="F26" s="31">
        <v>80</v>
      </c>
      <c r="G26" s="12">
        <f>E26*F26</f>
        <v>1200</v>
      </c>
      <c r="J26" s="11">
        <v>3</v>
      </c>
      <c r="K26" s="11">
        <v>0</v>
      </c>
      <c r="L26" s="11">
        <v>0</v>
      </c>
      <c r="M26" s="11">
        <v>1</v>
      </c>
      <c r="O26" s="11">
        <v>6</v>
      </c>
      <c r="Q26" s="11">
        <v>2</v>
      </c>
      <c r="R26" s="27"/>
      <c r="S26" s="58"/>
      <c r="V26" s="27"/>
      <c r="W26" s="58"/>
    </row>
    <row r="27" spans="1:23" ht="43.5" customHeight="1" x14ac:dyDescent="0.25">
      <c r="A27" s="50">
        <v>21</v>
      </c>
      <c r="B27" s="50" t="s">
        <v>45</v>
      </c>
      <c r="C27" s="13" t="s">
        <v>119</v>
      </c>
      <c r="D27" s="17" t="s">
        <v>94</v>
      </c>
      <c r="E27" s="17">
        <v>4</v>
      </c>
      <c r="F27" s="31">
        <v>50</v>
      </c>
      <c r="G27" s="12">
        <f t="shared" ref="G27:G29" si="5">E27*F27</f>
        <v>200</v>
      </c>
      <c r="J27" s="11"/>
      <c r="K27" s="11"/>
      <c r="L27" s="11"/>
      <c r="M27" s="11"/>
      <c r="O27" s="11"/>
      <c r="Q27" s="11"/>
      <c r="R27" s="27"/>
      <c r="S27" s="58"/>
      <c r="V27" s="27"/>
      <c r="W27" s="58"/>
    </row>
    <row r="28" spans="1:23" ht="43.5" customHeight="1" x14ac:dyDescent="0.25">
      <c r="A28" s="17">
        <v>22</v>
      </c>
      <c r="B28" s="50" t="s">
        <v>49</v>
      </c>
      <c r="C28" s="49" t="s">
        <v>99</v>
      </c>
      <c r="D28" s="50" t="s">
        <v>37</v>
      </c>
      <c r="E28" s="17">
        <v>10</v>
      </c>
      <c r="F28" s="31">
        <v>150</v>
      </c>
      <c r="G28" s="12">
        <f t="shared" si="5"/>
        <v>1500</v>
      </c>
      <c r="J28" s="11"/>
      <c r="K28" s="11"/>
      <c r="L28" s="11"/>
      <c r="M28" s="11"/>
      <c r="O28" s="11"/>
      <c r="Q28" s="11"/>
      <c r="R28" s="27"/>
      <c r="S28" s="58"/>
      <c r="V28" s="27"/>
      <c r="W28" s="58"/>
    </row>
    <row r="29" spans="1:23" ht="43.5" customHeight="1" x14ac:dyDescent="0.25">
      <c r="A29" s="17">
        <v>23</v>
      </c>
      <c r="B29" s="50" t="s">
        <v>49</v>
      </c>
      <c r="C29" s="49" t="s">
        <v>120</v>
      </c>
      <c r="D29" s="50" t="s">
        <v>37</v>
      </c>
      <c r="E29" s="17">
        <v>10</v>
      </c>
      <c r="F29" s="31">
        <v>150</v>
      </c>
      <c r="G29" s="12">
        <f t="shared" si="5"/>
        <v>1500</v>
      </c>
      <c r="J29" s="11"/>
      <c r="K29" s="11"/>
      <c r="L29" s="11"/>
      <c r="M29" s="11"/>
      <c r="O29" s="11"/>
      <c r="Q29" s="11"/>
      <c r="R29" s="27"/>
      <c r="S29" s="58"/>
      <c r="V29" s="27"/>
      <c r="W29" s="58"/>
    </row>
    <row r="30" spans="1:23" s="23" customFormat="1" ht="18.75" customHeight="1" x14ac:dyDescent="0.25">
      <c r="A30" s="29"/>
      <c r="B30" s="113"/>
      <c r="C30" s="68" t="s">
        <v>17</v>
      </c>
      <c r="D30" s="44"/>
      <c r="E30" s="114"/>
      <c r="F30" s="21"/>
      <c r="G30" s="45"/>
      <c r="J30" s="21"/>
      <c r="K30" s="21"/>
      <c r="L30" s="21"/>
      <c r="M30" s="21"/>
      <c r="O30" s="21"/>
      <c r="Q30" s="21"/>
      <c r="R30" s="27"/>
      <c r="S30" s="58"/>
      <c r="V30" s="27"/>
      <c r="W30" s="58"/>
    </row>
    <row r="31" spans="1:23" ht="21" customHeight="1" x14ac:dyDescent="0.25">
      <c r="A31" s="28">
        <v>19</v>
      </c>
      <c r="B31" s="2" t="s">
        <v>51</v>
      </c>
      <c r="C31" s="34" t="s">
        <v>123</v>
      </c>
      <c r="D31" s="5" t="s">
        <v>12</v>
      </c>
      <c r="E31" s="36">
        <v>10</v>
      </c>
      <c r="F31" s="31">
        <v>100</v>
      </c>
      <c r="G31" s="12">
        <f t="shared" ref="G31:G34" si="6">E31*F31</f>
        <v>1000</v>
      </c>
      <c r="J31" s="11">
        <v>0.5</v>
      </c>
      <c r="K31" s="11">
        <v>0</v>
      </c>
      <c r="L31" s="11">
        <v>0</v>
      </c>
      <c r="M31" s="11">
        <v>0</v>
      </c>
      <c r="O31" s="11">
        <v>5.5</v>
      </c>
      <c r="Q31" s="11">
        <v>2</v>
      </c>
      <c r="R31" s="27"/>
      <c r="S31" s="58"/>
      <c r="V31" s="27"/>
      <c r="W31" s="58"/>
    </row>
    <row r="32" spans="1:23" ht="48" customHeight="1" x14ac:dyDescent="0.25">
      <c r="A32" s="28">
        <v>20</v>
      </c>
      <c r="B32" s="2" t="s">
        <v>51</v>
      </c>
      <c r="C32" s="34" t="s">
        <v>55</v>
      </c>
      <c r="D32" s="5" t="s">
        <v>12</v>
      </c>
      <c r="E32" s="36">
        <v>30</v>
      </c>
      <c r="F32" s="31">
        <v>50</v>
      </c>
      <c r="G32" s="12">
        <f t="shared" si="6"/>
        <v>1500</v>
      </c>
      <c r="J32" s="11">
        <v>40</v>
      </c>
      <c r="K32" s="11">
        <v>5</v>
      </c>
      <c r="L32" s="11">
        <v>0</v>
      </c>
      <c r="M32" s="11">
        <v>0</v>
      </c>
      <c r="O32" s="11">
        <v>2</v>
      </c>
      <c r="Q32" s="11">
        <v>3</v>
      </c>
      <c r="R32" s="27"/>
      <c r="S32" s="58"/>
      <c r="V32" s="27"/>
      <c r="W32" s="58"/>
    </row>
    <row r="33" spans="1:23" ht="65.25" customHeight="1" x14ac:dyDescent="0.25">
      <c r="A33" s="28">
        <v>20</v>
      </c>
      <c r="B33" s="2" t="s">
        <v>51</v>
      </c>
      <c r="C33" s="34" t="s">
        <v>41</v>
      </c>
      <c r="D33" s="5" t="s">
        <v>13</v>
      </c>
      <c r="E33" s="36">
        <v>10</v>
      </c>
      <c r="F33" s="31">
        <v>200</v>
      </c>
      <c r="G33" s="12">
        <f t="shared" si="6"/>
        <v>2000</v>
      </c>
      <c r="J33" s="11">
        <v>4</v>
      </c>
      <c r="K33" s="11"/>
      <c r="L33" s="11"/>
      <c r="M33" s="11"/>
      <c r="O33" s="11"/>
      <c r="Q33" s="21">
        <v>2</v>
      </c>
      <c r="R33" s="27"/>
      <c r="S33" s="58"/>
      <c r="V33" s="27"/>
      <c r="W33" s="58"/>
    </row>
    <row r="34" spans="1:23" ht="222" customHeight="1" x14ac:dyDescent="0.25">
      <c r="A34" s="28">
        <v>21</v>
      </c>
      <c r="B34" s="2" t="s">
        <v>51</v>
      </c>
      <c r="C34" s="37" t="s">
        <v>31</v>
      </c>
      <c r="D34" s="5" t="s">
        <v>13</v>
      </c>
      <c r="E34" s="36">
        <v>30</v>
      </c>
      <c r="F34" s="31">
        <v>500</v>
      </c>
      <c r="G34" s="12">
        <f t="shared" si="6"/>
        <v>15000</v>
      </c>
      <c r="J34" s="11">
        <v>13</v>
      </c>
      <c r="K34" s="11"/>
      <c r="L34" s="11"/>
      <c r="M34" s="11"/>
      <c r="N34" s="11"/>
      <c r="O34" s="11">
        <v>13</v>
      </c>
      <c r="Q34" s="11">
        <v>4</v>
      </c>
      <c r="R34" s="27"/>
      <c r="S34" s="58"/>
      <c r="V34" s="27"/>
      <c r="W34" s="58"/>
    </row>
    <row r="35" spans="1:23" ht="180" x14ac:dyDescent="0.25">
      <c r="A35" s="28">
        <v>21</v>
      </c>
      <c r="B35" s="2" t="s">
        <v>51</v>
      </c>
      <c r="C35" s="94" t="s">
        <v>100</v>
      </c>
      <c r="D35" s="5" t="s">
        <v>13</v>
      </c>
      <c r="E35" s="36">
        <v>6</v>
      </c>
      <c r="F35" s="31">
        <v>370</v>
      </c>
      <c r="G35" s="12">
        <f t="shared" ref="G35" si="7">E35*F35</f>
        <v>2220</v>
      </c>
      <c r="J35" s="11"/>
      <c r="K35" s="11"/>
      <c r="L35" s="11"/>
      <c r="M35" s="11"/>
      <c r="O35" s="11"/>
    </row>
    <row r="36" spans="1:23" s="11" customFormat="1" ht="30.75" customHeight="1" x14ac:dyDescent="0.25">
      <c r="B36"/>
      <c r="D36" s="19"/>
      <c r="E36" s="123" t="s">
        <v>19</v>
      </c>
      <c r="F36" s="123"/>
      <c r="G36" s="35">
        <f>SUM(G6:G35)</f>
        <v>154690</v>
      </c>
      <c r="J36" s="59">
        <f>G36/100</f>
        <v>1546.9</v>
      </c>
      <c r="O36" s="59">
        <f>J36*60</f>
        <v>92814</v>
      </c>
      <c r="S36" s="59"/>
      <c r="W36" s="59"/>
    </row>
    <row r="37" spans="1:23" x14ac:dyDescent="0.25">
      <c r="B37" s="11"/>
    </row>
    <row r="39" spans="1:23" x14ac:dyDescent="0.25">
      <c r="T39" s="119"/>
      <c r="U39" s="120"/>
      <c r="V39" s="61"/>
    </row>
    <row r="40" spans="1:23" x14ac:dyDescent="0.25">
      <c r="U40" s="60"/>
      <c r="V40" s="60"/>
    </row>
    <row r="43" spans="1:23" x14ac:dyDescent="0.25">
      <c r="L43" s="119"/>
      <c r="M43" s="120"/>
    </row>
    <row r="45" spans="1:23" x14ac:dyDescent="0.25">
      <c r="L45" s="119"/>
      <c r="M45" s="120"/>
    </row>
    <row r="47" spans="1:23" x14ac:dyDescent="0.25">
      <c r="L47" s="119"/>
      <c r="M47" s="120"/>
    </row>
  </sheetData>
  <mergeCells count="7">
    <mergeCell ref="T39:U39"/>
    <mergeCell ref="L45:M45"/>
    <mergeCell ref="L47:M47"/>
    <mergeCell ref="A1:G1"/>
    <mergeCell ref="A2:G2"/>
    <mergeCell ref="E36:F36"/>
    <mergeCell ref="L43:M43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38" orientation="portrait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G9" sqref="G9"/>
    </sheetView>
  </sheetViews>
  <sheetFormatPr defaultRowHeight="15" x14ac:dyDescent="0.25"/>
  <cols>
    <col min="4" max="4" width="79.85546875" customWidth="1"/>
    <col min="7" max="7" width="14.85546875" customWidth="1"/>
    <col min="8" max="8" width="20.28515625" customWidth="1"/>
  </cols>
  <sheetData>
    <row r="2" spans="2:8" x14ac:dyDescent="0.25">
      <c r="B2" t="s">
        <v>52</v>
      </c>
    </row>
    <row r="3" spans="2:8" x14ac:dyDescent="0.25">
      <c r="B3" t="s">
        <v>22</v>
      </c>
    </row>
    <row r="4" spans="2:8" x14ac:dyDescent="0.25">
      <c r="G4" s="60"/>
      <c r="H4" s="60"/>
    </row>
    <row r="5" spans="2:8" x14ac:dyDescent="0.25">
      <c r="B5" t="s">
        <v>0</v>
      </c>
      <c r="C5" t="s">
        <v>16</v>
      </c>
      <c r="D5" t="s">
        <v>1</v>
      </c>
      <c r="E5" t="s">
        <v>2</v>
      </c>
      <c r="F5" t="s">
        <v>15</v>
      </c>
      <c r="G5" s="60" t="s">
        <v>20</v>
      </c>
      <c r="H5" s="60" t="s">
        <v>21</v>
      </c>
    </row>
    <row r="6" spans="2:8" x14ac:dyDescent="0.25">
      <c r="D6" t="s">
        <v>3</v>
      </c>
      <c r="H6" s="60"/>
    </row>
    <row r="7" spans="2:8" x14ac:dyDescent="0.25">
      <c r="B7">
        <v>1</v>
      </c>
      <c r="C7" t="s">
        <v>44</v>
      </c>
      <c r="D7" t="s">
        <v>26</v>
      </c>
      <c r="E7" t="s">
        <v>76</v>
      </c>
      <c r="F7">
        <v>400</v>
      </c>
      <c r="G7" s="60">
        <v>12.5</v>
      </c>
      <c r="H7" s="60">
        <f>G7*F7</f>
        <v>5000</v>
      </c>
    </row>
    <row r="8" spans="2:8" x14ac:dyDescent="0.25">
      <c r="B8">
        <v>2</v>
      </c>
      <c r="C8" t="s">
        <v>44</v>
      </c>
      <c r="D8" t="s">
        <v>30</v>
      </c>
      <c r="E8" t="s">
        <v>13</v>
      </c>
      <c r="F8">
        <v>2</v>
      </c>
      <c r="G8" s="60">
        <v>123</v>
      </c>
      <c r="H8" s="60">
        <f t="shared" ref="H8:H36" si="0">G8*F8</f>
        <v>246</v>
      </c>
    </row>
    <row r="9" spans="2:8" x14ac:dyDescent="0.25">
      <c r="B9">
        <v>3</v>
      </c>
      <c r="C9" t="s">
        <v>44</v>
      </c>
      <c r="D9" t="s">
        <v>6</v>
      </c>
      <c r="E9" t="s">
        <v>76</v>
      </c>
      <c r="F9">
        <v>250</v>
      </c>
      <c r="G9" s="60">
        <v>40</v>
      </c>
      <c r="H9" s="60">
        <f t="shared" si="0"/>
        <v>10000</v>
      </c>
    </row>
    <row r="10" spans="2:8" x14ac:dyDescent="0.25">
      <c r="B10">
        <v>4</v>
      </c>
      <c r="C10" t="s">
        <v>45</v>
      </c>
      <c r="D10" t="s">
        <v>23</v>
      </c>
      <c r="E10" t="s">
        <v>76</v>
      </c>
      <c r="F10">
        <v>10</v>
      </c>
      <c r="G10" s="60">
        <v>15</v>
      </c>
      <c r="H10" s="60">
        <f t="shared" si="0"/>
        <v>150</v>
      </c>
    </row>
    <row r="11" spans="2:8" x14ac:dyDescent="0.25">
      <c r="B11">
        <v>5</v>
      </c>
      <c r="C11" t="s">
        <v>44</v>
      </c>
      <c r="D11" t="s">
        <v>122</v>
      </c>
      <c r="E11" t="s">
        <v>76</v>
      </c>
      <c r="F11">
        <v>100</v>
      </c>
      <c r="G11" s="60">
        <v>6</v>
      </c>
      <c r="H11" s="60">
        <f t="shared" si="0"/>
        <v>600</v>
      </c>
    </row>
    <row r="12" spans="2:8" x14ac:dyDescent="0.25">
      <c r="B12">
        <v>6</v>
      </c>
      <c r="C12" t="s">
        <v>5</v>
      </c>
      <c r="D12" t="s">
        <v>18</v>
      </c>
      <c r="E12" t="s">
        <v>133</v>
      </c>
      <c r="F12">
        <v>12</v>
      </c>
      <c r="G12" s="60">
        <v>300</v>
      </c>
      <c r="H12" s="60">
        <f t="shared" si="0"/>
        <v>3600</v>
      </c>
    </row>
    <row r="13" spans="2:8" x14ac:dyDescent="0.25">
      <c r="D13" t="s">
        <v>10</v>
      </c>
      <c r="H13" s="60"/>
    </row>
    <row r="14" spans="2:8" x14ac:dyDescent="0.25">
      <c r="C14" t="s">
        <v>95</v>
      </c>
      <c r="D14" t="s">
        <v>70</v>
      </c>
      <c r="E14" t="s">
        <v>76</v>
      </c>
      <c r="F14">
        <v>400</v>
      </c>
      <c r="G14" s="60">
        <v>40</v>
      </c>
      <c r="H14" s="60">
        <f t="shared" si="0"/>
        <v>16000</v>
      </c>
    </row>
    <row r="15" spans="2:8" x14ac:dyDescent="0.25">
      <c r="C15" t="s">
        <v>95</v>
      </c>
      <c r="D15" t="s">
        <v>72</v>
      </c>
      <c r="E15" t="s">
        <v>76</v>
      </c>
      <c r="F15">
        <v>800</v>
      </c>
      <c r="G15" s="60">
        <v>36</v>
      </c>
      <c r="H15" s="60">
        <f t="shared" si="0"/>
        <v>28800</v>
      </c>
    </row>
    <row r="16" spans="2:8" x14ac:dyDescent="0.25">
      <c r="C16" t="s">
        <v>95</v>
      </c>
      <c r="D16" t="s">
        <v>118</v>
      </c>
      <c r="E16" t="s">
        <v>76</v>
      </c>
      <c r="F16">
        <v>250</v>
      </c>
      <c r="G16" s="60">
        <v>46</v>
      </c>
      <c r="H16" s="60">
        <f t="shared" si="0"/>
        <v>11500</v>
      </c>
    </row>
    <row r="17" spans="2:8" x14ac:dyDescent="0.25">
      <c r="C17" t="s">
        <v>95</v>
      </c>
      <c r="D17" t="s">
        <v>75</v>
      </c>
      <c r="E17" t="s">
        <v>76</v>
      </c>
      <c r="F17">
        <v>50</v>
      </c>
      <c r="G17" s="60">
        <v>50</v>
      </c>
      <c r="H17" s="60">
        <f t="shared" si="0"/>
        <v>2500</v>
      </c>
    </row>
    <row r="18" spans="2:8" x14ac:dyDescent="0.25">
      <c r="D18" t="s">
        <v>11</v>
      </c>
      <c r="H18" s="60"/>
    </row>
    <row r="19" spans="2:8" x14ac:dyDescent="0.25">
      <c r="B19">
        <v>10</v>
      </c>
      <c r="C19" t="s">
        <v>40</v>
      </c>
      <c r="D19" t="s">
        <v>47</v>
      </c>
      <c r="E19" t="s">
        <v>76</v>
      </c>
      <c r="F19">
        <v>10</v>
      </c>
      <c r="G19" s="60">
        <v>150</v>
      </c>
      <c r="H19" s="60">
        <f t="shared" si="0"/>
        <v>1500</v>
      </c>
    </row>
    <row r="20" spans="2:8" x14ac:dyDescent="0.25">
      <c r="B20">
        <v>11</v>
      </c>
      <c r="C20" t="s">
        <v>46</v>
      </c>
      <c r="D20" t="s">
        <v>25</v>
      </c>
      <c r="E20" t="s">
        <v>76</v>
      </c>
      <c r="F20">
        <v>4</v>
      </c>
      <c r="G20" s="60">
        <v>300</v>
      </c>
      <c r="H20" s="60">
        <f t="shared" si="0"/>
        <v>1200</v>
      </c>
    </row>
    <row r="21" spans="2:8" x14ac:dyDescent="0.25">
      <c r="B21">
        <v>12</v>
      </c>
      <c r="C21" t="s">
        <v>38</v>
      </c>
      <c r="D21" t="s">
        <v>39</v>
      </c>
      <c r="E21" t="s">
        <v>76</v>
      </c>
      <c r="F21">
        <v>120</v>
      </c>
      <c r="G21" s="60">
        <v>50</v>
      </c>
      <c r="H21" s="60">
        <f t="shared" si="0"/>
        <v>6000</v>
      </c>
    </row>
    <row r="22" spans="2:8" x14ac:dyDescent="0.25">
      <c r="B22">
        <v>13</v>
      </c>
      <c r="C22" t="s">
        <v>48</v>
      </c>
      <c r="D22" t="s">
        <v>42</v>
      </c>
      <c r="E22" t="s">
        <v>76</v>
      </c>
      <c r="F22">
        <v>100</v>
      </c>
      <c r="G22" s="60">
        <v>50</v>
      </c>
      <c r="H22" s="60">
        <f t="shared" si="0"/>
        <v>5000</v>
      </c>
    </row>
    <row r="23" spans="2:8" x14ac:dyDescent="0.25">
      <c r="B23">
        <v>14</v>
      </c>
      <c r="C23" t="s">
        <v>50</v>
      </c>
      <c r="D23" t="s">
        <v>36</v>
      </c>
      <c r="E23" t="s">
        <v>76</v>
      </c>
      <c r="F23">
        <v>110</v>
      </c>
      <c r="G23" s="117">
        <v>170</v>
      </c>
      <c r="H23" s="60">
        <f t="shared" si="0"/>
        <v>18700</v>
      </c>
    </row>
    <row r="24" spans="2:8" x14ac:dyDescent="0.25">
      <c r="B24">
        <v>15</v>
      </c>
      <c r="C24" t="s">
        <v>46</v>
      </c>
      <c r="D24" t="s">
        <v>29</v>
      </c>
      <c r="E24" t="s">
        <v>76</v>
      </c>
      <c r="F24">
        <v>130</v>
      </c>
      <c r="G24" s="60">
        <v>150</v>
      </c>
      <c r="H24" s="60">
        <f t="shared" si="0"/>
        <v>19500</v>
      </c>
    </row>
    <row r="25" spans="2:8" x14ac:dyDescent="0.25">
      <c r="B25">
        <v>16</v>
      </c>
      <c r="C25" t="s">
        <v>8</v>
      </c>
      <c r="D25" t="s">
        <v>24</v>
      </c>
      <c r="E25" t="s">
        <v>13</v>
      </c>
      <c r="F25">
        <v>20</v>
      </c>
      <c r="G25" s="60">
        <v>50</v>
      </c>
      <c r="H25" s="60">
        <f t="shared" si="0"/>
        <v>1000</v>
      </c>
    </row>
    <row r="26" spans="2:8" x14ac:dyDescent="0.25">
      <c r="D26" t="s">
        <v>14</v>
      </c>
      <c r="H26" s="60"/>
    </row>
    <row r="27" spans="2:8" x14ac:dyDescent="0.25">
      <c r="B27">
        <v>17</v>
      </c>
      <c r="C27" t="s">
        <v>27</v>
      </c>
      <c r="D27" t="s">
        <v>28</v>
      </c>
      <c r="E27" t="s">
        <v>76</v>
      </c>
      <c r="F27">
        <v>15</v>
      </c>
      <c r="G27" s="60">
        <v>80</v>
      </c>
      <c r="H27" s="60">
        <f t="shared" si="0"/>
        <v>1200</v>
      </c>
    </row>
    <row r="28" spans="2:8" x14ac:dyDescent="0.25">
      <c r="B28">
        <v>21</v>
      </c>
      <c r="C28" t="s">
        <v>45</v>
      </c>
      <c r="D28" t="s">
        <v>119</v>
      </c>
      <c r="E28" t="s">
        <v>94</v>
      </c>
      <c r="F28">
        <v>4</v>
      </c>
      <c r="G28" s="60">
        <v>50</v>
      </c>
      <c r="H28" s="60">
        <f t="shared" si="0"/>
        <v>200</v>
      </c>
    </row>
    <row r="29" spans="2:8" x14ac:dyDescent="0.25">
      <c r="B29">
        <v>22</v>
      </c>
      <c r="C29" t="s">
        <v>49</v>
      </c>
      <c r="D29" t="s">
        <v>99</v>
      </c>
      <c r="E29" t="s">
        <v>76</v>
      </c>
      <c r="F29">
        <v>10</v>
      </c>
      <c r="G29" s="60">
        <v>150</v>
      </c>
      <c r="H29" s="60">
        <f t="shared" si="0"/>
        <v>1500</v>
      </c>
    </row>
    <row r="30" spans="2:8" x14ac:dyDescent="0.25">
      <c r="B30">
        <v>23</v>
      </c>
      <c r="C30" t="s">
        <v>49</v>
      </c>
      <c r="D30" t="s">
        <v>120</v>
      </c>
      <c r="E30" t="s">
        <v>76</v>
      </c>
      <c r="F30">
        <v>10</v>
      </c>
      <c r="G30" s="60">
        <v>150</v>
      </c>
      <c r="H30" s="60">
        <f t="shared" si="0"/>
        <v>1500</v>
      </c>
    </row>
    <row r="31" spans="2:8" x14ac:dyDescent="0.25">
      <c r="D31" t="s">
        <v>17</v>
      </c>
      <c r="H31" s="60"/>
    </row>
    <row r="32" spans="2:8" x14ac:dyDescent="0.25">
      <c r="B32">
        <v>19</v>
      </c>
      <c r="C32" t="s">
        <v>51</v>
      </c>
      <c r="D32" t="s">
        <v>123</v>
      </c>
      <c r="E32" t="s">
        <v>12</v>
      </c>
      <c r="F32">
        <v>10</v>
      </c>
      <c r="G32" s="60">
        <v>100</v>
      </c>
      <c r="H32" s="60">
        <f t="shared" si="0"/>
        <v>1000</v>
      </c>
    </row>
    <row r="33" spans="2:8" x14ac:dyDescent="0.25">
      <c r="B33">
        <v>20</v>
      </c>
      <c r="C33" t="s">
        <v>51</v>
      </c>
      <c r="D33" t="s">
        <v>55</v>
      </c>
      <c r="E33" t="s">
        <v>12</v>
      </c>
      <c r="F33">
        <v>30</v>
      </c>
      <c r="G33" s="60">
        <v>50</v>
      </c>
      <c r="H33" s="60">
        <f t="shared" si="0"/>
        <v>1500</v>
      </c>
    </row>
    <row r="34" spans="2:8" x14ac:dyDescent="0.25">
      <c r="B34">
        <v>20</v>
      </c>
      <c r="C34" t="s">
        <v>51</v>
      </c>
      <c r="D34" t="s">
        <v>41</v>
      </c>
      <c r="E34" t="s">
        <v>13</v>
      </c>
      <c r="F34">
        <v>10</v>
      </c>
      <c r="G34" s="60">
        <v>200</v>
      </c>
      <c r="H34" s="60">
        <f t="shared" si="0"/>
        <v>2000</v>
      </c>
    </row>
    <row r="35" spans="2:8" x14ac:dyDescent="0.25">
      <c r="B35">
        <v>21</v>
      </c>
      <c r="C35" t="s">
        <v>51</v>
      </c>
      <c r="D35" t="s">
        <v>31</v>
      </c>
      <c r="E35" t="s">
        <v>13</v>
      </c>
      <c r="F35">
        <v>30</v>
      </c>
      <c r="G35" s="60">
        <v>500</v>
      </c>
      <c r="H35" s="60">
        <f t="shared" si="0"/>
        <v>15000</v>
      </c>
    </row>
    <row r="36" spans="2:8" x14ac:dyDescent="0.25">
      <c r="B36">
        <v>21</v>
      </c>
      <c r="C36" t="s">
        <v>51</v>
      </c>
      <c r="D36" t="s">
        <v>100</v>
      </c>
      <c r="E36" t="s">
        <v>13</v>
      </c>
      <c r="F36">
        <v>6</v>
      </c>
      <c r="G36" s="60">
        <v>370</v>
      </c>
      <c r="H36" s="60">
        <f t="shared" si="0"/>
        <v>2220</v>
      </c>
    </row>
    <row r="37" spans="2:8" x14ac:dyDescent="0.25">
      <c r="F37" t="s">
        <v>19</v>
      </c>
      <c r="H37" s="60">
        <f>SUM(H7:H36)</f>
        <v>157416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opLeftCell="A13" workbookViewId="0">
      <selection activeCell="M17" sqref="M17"/>
    </sheetView>
  </sheetViews>
  <sheetFormatPr defaultRowHeight="15" x14ac:dyDescent="0.25"/>
  <cols>
    <col min="2" max="2" width="4.85546875" customWidth="1"/>
    <col min="3" max="3" width="11.28515625" customWidth="1"/>
    <col min="4" max="4" width="41.5703125" customWidth="1"/>
    <col min="6" max="6" width="10.28515625" customWidth="1"/>
    <col min="7" max="8" width="0" hidden="1" customWidth="1"/>
    <col min="9" max="9" width="13" customWidth="1"/>
    <col min="10" max="10" width="18.42578125" customWidth="1"/>
    <col min="13" max="13" width="15.85546875" bestFit="1" customWidth="1"/>
    <col min="15" max="15" width="12.28515625" bestFit="1" customWidth="1"/>
  </cols>
  <sheetData>
    <row r="2" spans="2:10" ht="18.75" x14ac:dyDescent="0.25">
      <c r="B2" s="121" t="s">
        <v>56</v>
      </c>
      <c r="C2" s="121"/>
      <c r="D2" s="121"/>
      <c r="E2" s="121"/>
      <c r="F2" s="121"/>
      <c r="G2" s="121"/>
      <c r="H2" s="121"/>
      <c r="I2" s="121"/>
      <c r="J2" s="121"/>
    </row>
    <row r="3" spans="2:10" ht="18.75" x14ac:dyDescent="0.25">
      <c r="B3" s="124" t="s">
        <v>125</v>
      </c>
      <c r="C3" s="124"/>
      <c r="D3" s="124"/>
      <c r="E3" s="124"/>
      <c r="F3" s="124"/>
      <c r="G3" s="124"/>
      <c r="H3" s="124"/>
      <c r="I3" s="124"/>
      <c r="J3" s="124"/>
    </row>
    <row r="4" spans="2:10" x14ac:dyDescent="0.25">
      <c r="B4" s="69"/>
      <c r="C4" s="70"/>
      <c r="D4" s="69"/>
      <c r="E4" s="70"/>
      <c r="F4" s="71"/>
      <c r="G4" s="71"/>
      <c r="H4" s="71"/>
      <c r="I4" s="72"/>
      <c r="J4" s="73"/>
    </row>
    <row r="5" spans="2:10" ht="60" x14ac:dyDescent="0.25">
      <c r="B5" s="49" t="s">
        <v>0</v>
      </c>
      <c r="C5" s="43" t="s">
        <v>16</v>
      </c>
      <c r="D5" s="49" t="s">
        <v>1</v>
      </c>
      <c r="E5" s="43" t="s">
        <v>2</v>
      </c>
      <c r="F5" s="36" t="s">
        <v>57</v>
      </c>
      <c r="G5" s="36" t="s">
        <v>58</v>
      </c>
      <c r="H5" s="36" t="s">
        <v>59</v>
      </c>
      <c r="I5" s="14" t="s">
        <v>128</v>
      </c>
      <c r="J5" s="84" t="s">
        <v>21</v>
      </c>
    </row>
    <row r="6" spans="2:10" ht="18.75" x14ac:dyDescent="0.25">
      <c r="B6" s="125"/>
      <c r="C6" s="126"/>
      <c r="D6" s="127" t="s">
        <v>3</v>
      </c>
      <c r="E6" s="127"/>
      <c r="F6" s="127"/>
      <c r="G6" s="100"/>
      <c r="H6" s="100"/>
      <c r="I6" s="74" t="s">
        <v>61</v>
      </c>
      <c r="J6" s="85">
        <f>SUM(J7:J12)</f>
        <v>15865</v>
      </c>
    </row>
    <row r="7" spans="2:10" ht="60" x14ac:dyDescent="0.25">
      <c r="B7" s="50">
        <v>1</v>
      </c>
      <c r="C7" s="2" t="s">
        <v>63</v>
      </c>
      <c r="D7" s="49" t="s">
        <v>26</v>
      </c>
      <c r="E7" s="50" t="s">
        <v>37</v>
      </c>
      <c r="F7" s="87">
        <v>400</v>
      </c>
      <c r="G7" s="87"/>
      <c r="H7" s="87"/>
      <c r="I7" s="88">
        <v>6</v>
      </c>
      <c r="J7" s="89">
        <f>I7*F7</f>
        <v>2400</v>
      </c>
    </row>
    <row r="8" spans="2:10" x14ac:dyDescent="0.25">
      <c r="B8" s="50">
        <v>2</v>
      </c>
      <c r="C8" s="2" t="s">
        <v>44</v>
      </c>
      <c r="D8" s="13" t="s">
        <v>30</v>
      </c>
      <c r="E8" s="36" t="s">
        <v>94</v>
      </c>
      <c r="F8" s="115">
        <v>2</v>
      </c>
      <c r="G8" s="12">
        <v>60</v>
      </c>
      <c r="H8" s="87"/>
      <c r="I8" s="88">
        <v>60</v>
      </c>
      <c r="J8" s="89">
        <f>I8*F8</f>
        <v>120</v>
      </c>
    </row>
    <row r="9" spans="2:10" ht="17.25" x14ac:dyDescent="0.25">
      <c r="B9" s="50">
        <v>3</v>
      </c>
      <c r="C9" s="2" t="s">
        <v>45</v>
      </c>
      <c r="D9" s="33" t="s">
        <v>23</v>
      </c>
      <c r="E9" s="50" t="s">
        <v>37</v>
      </c>
      <c r="F9" s="115">
        <v>15</v>
      </c>
      <c r="G9" s="12"/>
      <c r="H9" s="87"/>
      <c r="I9" s="88">
        <v>15</v>
      </c>
      <c r="J9" s="89">
        <f>I9*F9</f>
        <v>225</v>
      </c>
    </row>
    <row r="10" spans="2:10" ht="45" x14ac:dyDescent="0.25">
      <c r="B10" s="50">
        <v>4</v>
      </c>
      <c r="C10" s="2" t="s">
        <v>44</v>
      </c>
      <c r="D10" s="49" t="s">
        <v>6</v>
      </c>
      <c r="E10" s="50" t="s">
        <v>37</v>
      </c>
      <c r="F10" s="17">
        <v>250</v>
      </c>
      <c r="G10" s="17"/>
      <c r="H10" s="17"/>
      <c r="I10" s="88">
        <v>40</v>
      </c>
      <c r="J10" s="89">
        <f t="shared" ref="J10:J12" si="0">I10*F10</f>
        <v>10000</v>
      </c>
    </row>
    <row r="11" spans="2:10" ht="30" x14ac:dyDescent="0.25">
      <c r="B11" s="50">
        <v>5</v>
      </c>
      <c r="C11" s="2" t="s">
        <v>44</v>
      </c>
      <c r="D11" s="7" t="s">
        <v>124</v>
      </c>
      <c r="E11" s="50" t="s">
        <v>37</v>
      </c>
      <c r="F11" s="17">
        <v>20</v>
      </c>
      <c r="G11" s="17"/>
      <c r="H11" s="17"/>
      <c r="I11" s="88">
        <v>6</v>
      </c>
      <c r="J11" s="89">
        <f t="shared" si="0"/>
        <v>120</v>
      </c>
    </row>
    <row r="12" spans="2:10" ht="45" x14ac:dyDescent="0.25">
      <c r="B12" s="50">
        <v>6</v>
      </c>
      <c r="C12" s="50" t="s">
        <v>5</v>
      </c>
      <c r="D12" s="49" t="s">
        <v>67</v>
      </c>
      <c r="E12" s="50" t="s">
        <v>68</v>
      </c>
      <c r="F12" s="17">
        <v>10</v>
      </c>
      <c r="G12" s="17"/>
      <c r="H12" s="17"/>
      <c r="I12" s="88">
        <v>300</v>
      </c>
      <c r="J12" s="89">
        <f t="shared" si="0"/>
        <v>3000</v>
      </c>
    </row>
    <row r="13" spans="2:10" ht="18.75" x14ac:dyDescent="0.25">
      <c r="B13" s="128"/>
      <c r="C13" s="129"/>
      <c r="D13" s="130" t="s">
        <v>10</v>
      </c>
      <c r="E13" s="130"/>
      <c r="F13" s="130"/>
      <c r="G13" s="103"/>
      <c r="H13" s="103"/>
      <c r="I13" s="74" t="s">
        <v>61</v>
      </c>
      <c r="J13" s="85">
        <f>SUM(J14:J20)</f>
        <v>59080</v>
      </c>
    </row>
    <row r="14" spans="2:10" ht="45" x14ac:dyDescent="0.25">
      <c r="B14" s="50">
        <v>7</v>
      </c>
      <c r="C14" s="50" t="s">
        <v>95</v>
      </c>
      <c r="D14" s="49" t="s">
        <v>70</v>
      </c>
      <c r="E14" s="50" t="s">
        <v>37</v>
      </c>
      <c r="F14" s="17">
        <v>400</v>
      </c>
      <c r="G14" s="17"/>
      <c r="H14" s="17"/>
      <c r="I14" s="88">
        <v>40</v>
      </c>
      <c r="J14" s="89">
        <f>I14*F14</f>
        <v>16000</v>
      </c>
    </row>
    <row r="15" spans="2:10" ht="45" x14ac:dyDescent="0.25">
      <c r="B15" s="50">
        <v>8</v>
      </c>
      <c r="C15" s="50" t="s">
        <v>95</v>
      </c>
      <c r="D15" s="49" t="s">
        <v>72</v>
      </c>
      <c r="E15" s="50" t="s">
        <v>37</v>
      </c>
      <c r="F15" s="17">
        <v>700</v>
      </c>
      <c r="G15" s="17"/>
      <c r="H15" s="17"/>
      <c r="I15" s="88">
        <v>36</v>
      </c>
      <c r="J15" s="89">
        <f t="shared" ref="J15:J20" si="1">I15*F15</f>
        <v>25200</v>
      </c>
    </row>
    <row r="16" spans="2:10" ht="45" x14ac:dyDescent="0.25">
      <c r="B16" s="50">
        <v>9</v>
      </c>
      <c r="C16" s="50" t="s">
        <v>95</v>
      </c>
      <c r="D16" s="49" t="s">
        <v>118</v>
      </c>
      <c r="E16" s="50" t="s">
        <v>37</v>
      </c>
      <c r="F16" s="17">
        <v>300</v>
      </c>
      <c r="G16" s="17"/>
      <c r="H16" s="17"/>
      <c r="I16" s="88">
        <v>46</v>
      </c>
      <c r="J16" s="89">
        <f t="shared" si="1"/>
        <v>13800</v>
      </c>
    </row>
    <row r="17" spans="2:10" ht="75" x14ac:dyDescent="0.25">
      <c r="B17" s="50">
        <v>10</v>
      </c>
      <c r="C17" s="50" t="s">
        <v>95</v>
      </c>
      <c r="D17" s="56" t="s">
        <v>75</v>
      </c>
      <c r="E17" s="17" t="s">
        <v>76</v>
      </c>
      <c r="F17" s="17">
        <v>50</v>
      </c>
      <c r="G17" s="17"/>
      <c r="H17" s="17"/>
      <c r="I17" s="88">
        <v>50</v>
      </c>
      <c r="J17" s="89">
        <f t="shared" si="1"/>
        <v>2500</v>
      </c>
    </row>
    <row r="18" spans="2:10" ht="30" x14ac:dyDescent="0.25">
      <c r="B18" s="50">
        <v>11</v>
      </c>
      <c r="C18" s="50" t="s">
        <v>95</v>
      </c>
      <c r="D18" s="49" t="s">
        <v>117</v>
      </c>
      <c r="E18" s="50" t="s">
        <v>37</v>
      </c>
      <c r="F18" s="17">
        <v>20</v>
      </c>
      <c r="G18" s="17"/>
      <c r="H18" s="17"/>
      <c r="I18" s="88">
        <v>50</v>
      </c>
      <c r="J18" s="89">
        <f t="shared" si="1"/>
        <v>1000</v>
      </c>
    </row>
    <row r="19" spans="2:10" ht="30" x14ac:dyDescent="0.25">
      <c r="B19" s="50">
        <v>12</v>
      </c>
      <c r="C19" s="50" t="s">
        <v>95</v>
      </c>
      <c r="D19" s="49" t="s">
        <v>121</v>
      </c>
      <c r="E19" s="50" t="s">
        <v>37</v>
      </c>
      <c r="F19" s="17">
        <v>10</v>
      </c>
      <c r="G19" s="17"/>
      <c r="H19" s="17"/>
      <c r="I19" s="88">
        <v>50</v>
      </c>
      <c r="J19" s="89">
        <f t="shared" si="1"/>
        <v>500</v>
      </c>
    </row>
    <row r="20" spans="2:10" ht="45" x14ac:dyDescent="0.25">
      <c r="B20" s="50">
        <v>13</v>
      </c>
      <c r="C20" s="50" t="s">
        <v>95</v>
      </c>
      <c r="D20" s="13" t="s">
        <v>83</v>
      </c>
      <c r="E20" s="17" t="s">
        <v>12</v>
      </c>
      <c r="F20" s="17">
        <v>4</v>
      </c>
      <c r="G20" s="17"/>
      <c r="H20" s="17"/>
      <c r="I20" s="88">
        <v>20</v>
      </c>
      <c r="J20" s="89">
        <f t="shared" si="1"/>
        <v>80</v>
      </c>
    </row>
    <row r="21" spans="2:10" ht="18.75" x14ac:dyDescent="0.25">
      <c r="B21" s="128"/>
      <c r="C21" s="131"/>
      <c r="D21" s="132" t="s">
        <v>11</v>
      </c>
      <c r="E21" s="132"/>
      <c r="F21" s="132"/>
      <c r="G21" s="101"/>
      <c r="H21" s="101"/>
      <c r="I21" s="91" t="s">
        <v>61</v>
      </c>
      <c r="J21" s="92">
        <f>SUM(J22:J27)</f>
        <v>59200</v>
      </c>
    </row>
    <row r="22" spans="2:10" ht="30" x14ac:dyDescent="0.25">
      <c r="B22" s="50">
        <v>14</v>
      </c>
      <c r="C22" s="50" t="s">
        <v>48</v>
      </c>
      <c r="D22" s="49" t="s">
        <v>42</v>
      </c>
      <c r="E22" s="50" t="s">
        <v>37</v>
      </c>
      <c r="F22" s="17">
        <v>150</v>
      </c>
      <c r="G22" s="17"/>
      <c r="H22" s="17"/>
      <c r="I22" s="88">
        <v>50</v>
      </c>
      <c r="J22" s="89">
        <f>I22*F22</f>
        <v>7500</v>
      </c>
    </row>
    <row r="23" spans="2:10" ht="17.25" x14ac:dyDescent="0.25">
      <c r="B23" s="50">
        <v>15</v>
      </c>
      <c r="C23" s="50" t="s">
        <v>38</v>
      </c>
      <c r="D23" s="49" t="s">
        <v>39</v>
      </c>
      <c r="E23" s="50" t="s">
        <v>37</v>
      </c>
      <c r="F23" s="17">
        <v>100</v>
      </c>
      <c r="G23" s="17"/>
      <c r="H23" s="17"/>
      <c r="I23" s="88">
        <v>50</v>
      </c>
      <c r="J23" s="89">
        <f t="shared" ref="J23:J27" si="2">I23*F23</f>
        <v>5000</v>
      </c>
    </row>
    <row r="24" spans="2:10" ht="45" x14ac:dyDescent="0.25">
      <c r="B24" s="50">
        <v>16</v>
      </c>
      <c r="C24" s="50" t="s">
        <v>51</v>
      </c>
      <c r="D24" s="49" t="s">
        <v>36</v>
      </c>
      <c r="E24" s="50" t="s">
        <v>37</v>
      </c>
      <c r="F24" s="17">
        <v>160</v>
      </c>
      <c r="G24" s="17"/>
      <c r="H24" s="17"/>
      <c r="I24" s="88">
        <v>170</v>
      </c>
      <c r="J24" s="89">
        <f t="shared" si="2"/>
        <v>27200</v>
      </c>
    </row>
    <row r="25" spans="2:10" ht="60" x14ac:dyDescent="0.25">
      <c r="B25" s="50">
        <v>17</v>
      </c>
      <c r="C25" s="50" t="s">
        <v>50</v>
      </c>
      <c r="D25" s="49" t="s">
        <v>88</v>
      </c>
      <c r="E25" s="50" t="s">
        <v>37</v>
      </c>
      <c r="F25" s="17">
        <v>110</v>
      </c>
      <c r="G25" s="17"/>
      <c r="H25" s="17"/>
      <c r="I25" s="88">
        <v>150</v>
      </c>
      <c r="J25" s="89">
        <f t="shared" si="2"/>
        <v>16500</v>
      </c>
    </row>
    <row r="26" spans="2:10" x14ac:dyDescent="0.25">
      <c r="B26" s="50">
        <v>18</v>
      </c>
      <c r="C26" s="50" t="s">
        <v>50</v>
      </c>
      <c r="D26" s="13" t="s">
        <v>92</v>
      </c>
      <c r="E26" s="17" t="s">
        <v>12</v>
      </c>
      <c r="F26" s="17">
        <v>50</v>
      </c>
      <c r="G26" s="17"/>
      <c r="H26" s="17"/>
      <c r="I26" s="88">
        <v>40</v>
      </c>
      <c r="J26" s="89">
        <f t="shared" si="2"/>
        <v>2000</v>
      </c>
    </row>
    <row r="27" spans="2:10" x14ac:dyDescent="0.25">
      <c r="B27" s="50">
        <v>19</v>
      </c>
      <c r="C27" s="17" t="s">
        <v>8</v>
      </c>
      <c r="D27" s="13" t="s">
        <v>24</v>
      </c>
      <c r="E27" s="17" t="s">
        <v>13</v>
      </c>
      <c r="F27" s="17">
        <v>20</v>
      </c>
      <c r="G27" s="17"/>
      <c r="H27" s="17"/>
      <c r="I27" s="88">
        <v>50</v>
      </c>
      <c r="J27" s="89">
        <f t="shared" si="2"/>
        <v>1000</v>
      </c>
    </row>
    <row r="28" spans="2:10" ht="18.75" x14ac:dyDescent="0.25">
      <c r="B28" s="133"/>
      <c r="C28" s="134"/>
      <c r="D28" s="135" t="s">
        <v>14</v>
      </c>
      <c r="E28" s="135"/>
      <c r="F28" s="135"/>
      <c r="G28" s="102"/>
      <c r="H28" s="102"/>
      <c r="I28" s="74" t="s">
        <v>61</v>
      </c>
      <c r="J28" s="85">
        <f>SUM(J29:J32)</f>
        <v>4400</v>
      </c>
    </row>
    <row r="29" spans="2:10" ht="17.25" x14ac:dyDescent="0.25">
      <c r="B29" s="90" t="s">
        <v>93</v>
      </c>
      <c r="C29" s="50" t="s">
        <v>45</v>
      </c>
      <c r="D29" s="49" t="s">
        <v>126</v>
      </c>
      <c r="E29" s="50" t="s">
        <v>37</v>
      </c>
      <c r="F29" s="17">
        <v>15</v>
      </c>
      <c r="G29" s="17"/>
      <c r="H29" s="17"/>
      <c r="I29" s="88">
        <v>80</v>
      </c>
      <c r="J29" s="89">
        <f>I29*F29</f>
        <v>1200</v>
      </c>
    </row>
    <row r="30" spans="2:10" ht="45" x14ac:dyDescent="0.25">
      <c r="B30" s="86" t="s">
        <v>90</v>
      </c>
      <c r="C30" s="50" t="s">
        <v>45</v>
      </c>
      <c r="D30" s="13" t="s">
        <v>119</v>
      </c>
      <c r="E30" s="17" t="s">
        <v>94</v>
      </c>
      <c r="F30" s="17">
        <v>4</v>
      </c>
      <c r="G30" s="17"/>
      <c r="H30" s="17"/>
      <c r="I30" s="88">
        <v>50</v>
      </c>
      <c r="J30" s="89">
        <f>I30*F30</f>
        <v>200</v>
      </c>
    </row>
    <row r="31" spans="2:10" ht="30" x14ac:dyDescent="0.25">
      <c r="B31" s="90" t="s">
        <v>96</v>
      </c>
      <c r="C31" s="50" t="s">
        <v>49</v>
      </c>
      <c r="D31" s="49" t="s">
        <v>99</v>
      </c>
      <c r="E31" s="50" t="s">
        <v>37</v>
      </c>
      <c r="F31" s="17">
        <v>10</v>
      </c>
      <c r="G31" s="17"/>
      <c r="H31" s="17"/>
      <c r="I31" s="88">
        <v>150</v>
      </c>
      <c r="J31" s="89">
        <f t="shared" ref="J31:J32" si="3">I31*F31</f>
        <v>1500</v>
      </c>
    </row>
    <row r="32" spans="2:10" ht="17.25" x14ac:dyDescent="0.25">
      <c r="B32" s="90" t="s">
        <v>98</v>
      </c>
      <c r="C32" s="50" t="s">
        <v>49</v>
      </c>
      <c r="D32" s="49" t="s">
        <v>120</v>
      </c>
      <c r="E32" s="50" t="s">
        <v>37</v>
      </c>
      <c r="F32" s="17">
        <v>10</v>
      </c>
      <c r="G32" s="17"/>
      <c r="H32" s="17"/>
      <c r="I32" s="88">
        <v>150</v>
      </c>
      <c r="J32" s="89">
        <f t="shared" si="3"/>
        <v>1500</v>
      </c>
    </row>
    <row r="33" spans="2:15" ht="18.75" x14ac:dyDescent="0.25">
      <c r="B33" s="128"/>
      <c r="C33" s="129"/>
      <c r="D33" s="136"/>
      <c r="E33" s="136"/>
      <c r="F33" s="136"/>
      <c r="G33" s="76"/>
      <c r="H33" s="76"/>
      <c r="I33" s="74" t="s">
        <v>61</v>
      </c>
      <c r="J33" s="85">
        <f>SUM(J34:J40)</f>
        <v>22800</v>
      </c>
    </row>
    <row r="34" spans="2:15" ht="180" x14ac:dyDescent="0.25">
      <c r="B34" s="86" t="s">
        <v>102</v>
      </c>
      <c r="C34" s="17" t="s">
        <v>49</v>
      </c>
      <c r="D34" s="94" t="s">
        <v>100</v>
      </c>
      <c r="E34" s="17" t="s">
        <v>13</v>
      </c>
      <c r="F34" s="17">
        <v>6</v>
      </c>
      <c r="G34" s="95"/>
      <c r="H34" s="95"/>
      <c r="I34" s="88">
        <v>500</v>
      </c>
      <c r="J34" s="89">
        <f>I34*F34</f>
        <v>3000</v>
      </c>
    </row>
    <row r="35" spans="2:15" ht="180" x14ac:dyDescent="0.25">
      <c r="B35" s="86" t="s">
        <v>103</v>
      </c>
      <c r="C35" s="17" t="s">
        <v>49</v>
      </c>
      <c r="D35" s="94" t="s">
        <v>101</v>
      </c>
      <c r="E35" s="17" t="s">
        <v>13</v>
      </c>
      <c r="F35" s="17">
        <v>30</v>
      </c>
      <c r="G35" s="95"/>
      <c r="H35" s="95"/>
      <c r="I35" s="88">
        <v>500</v>
      </c>
      <c r="J35" s="89">
        <f t="shared" ref="J35:J40" si="4">I35*F35</f>
        <v>15000</v>
      </c>
    </row>
    <row r="36" spans="2:15" x14ac:dyDescent="0.25">
      <c r="B36" s="86"/>
      <c r="C36" s="2" t="s">
        <v>51</v>
      </c>
      <c r="D36" s="34" t="s">
        <v>123</v>
      </c>
      <c r="E36" s="5" t="s">
        <v>12</v>
      </c>
      <c r="F36" s="36">
        <v>10</v>
      </c>
      <c r="G36" s="95"/>
      <c r="H36" s="95"/>
      <c r="I36" s="88">
        <v>100</v>
      </c>
      <c r="J36" s="89">
        <f t="shared" si="4"/>
        <v>1000</v>
      </c>
    </row>
    <row r="37" spans="2:15" ht="45" x14ac:dyDescent="0.25">
      <c r="B37" s="86" t="s">
        <v>106</v>
      </c>
      <c r="C37" s="2" t="s">
        <v>51</v>
      </c>
      <c r="D37" s="34" t="s">
        <v>55</v>
      </c>
      <c r="E37" s="17" t="s">
        <v>12</v>
      </c>
      <c r="F37" s="17">
        <v>30</v>
      </c>
      <c r="G37" s="95"/>
      <c r="H37" s="95"/>
      <c r="I37" s="88">
        <v>50</v>
      </c>
      <c r="J37" s="89">
        <f t="shared" si="4"/>
        <v>1500</v>
      </c>
    </row>
    <row r="38" spans="2:15" ht="60" x14ac:dyDescent="0.25">
      <c r="B38" s="86" t="s">
        <v>107</v>
      </c>
      <c r="C38" s="2" t="s">
        <v>51</v>
      </c>
      <c r="D38" s="94" t="s">
        <v>116</v>
      </c>
      <c r="E38" s="17" t="s">
        <v>13</v>
      </c>
      <c r="F38" s="17">
        <v>10</v>
      </c>
      <c r="G38" s="95"/>
      <c r="H38" s="95"/>
      <c r="I38" s="88">
        <v>150</v>
      </c>
      <c r="J38" s="89">
        <f t="shared" si="4"/>
        <v>1500</v>
      </c>
    </row>
    <row r="39" spans="2:15" x14ac:dyDescent="0.25">
      <c r="B39" s="86" t="s">
        <v>112</v>
      </c>
      <c r="C39" s="2" t="s">
        <v>51</v>
      </c>
      <c r="D39" s="94" t="s">
        <v>109</v>
      </c>
      <c r="E39" s="17" t="s">
        <v>13</v>
      </c>
      <c r="F39" s="17">
        <v>8</v>
      </c>
      <c r="G39" s="95"/>
      <c r="H39" s="95"/>
      <c r="I39" s="88">
        <v>50</v>
      </c>
      <c r="J39" s="89">
        <f t="shared" si="4"/>
        <v>400</v>
      </c>
    </row>
    <row r="40" spans="2:15" ht="30" x14ac:dyDescent="0.25">
      <c r="B40" s="86" t="s">
        <v>113</v>
      </c>
      <c r="C40" s="2" t="s">
        <v>51</v>
      </c>
      <c r="D40" s="94" t="s">
        <v>111</v>
      </c>
      <c r="E40" s="17" t="s">
        <v>13</v>
      </c>
      <c r="F40" s="17">
        <v>8</v>
      </c>
      <c r="G40" s="95"/>
      <c r="H40" s="95"/>
      <c r="I40" s="88">
        <v>50</v>
      </c>
      <c r="J40" s="89">
        <f t="shared" si="4"/>
        <v>400</v>
      </c>
    </row>
    <row r="41" spans="2:15" x14ac:dyDescent="0.25">
      <c r="B41" s="77"/>
      <c r="C41" s="78"/>
      <c r="D41" s="77"/>
      <c r="E41" s="78"/>
      <c r="F41" s="79"/>
      <c r="G41" s="79"/>
      <c r="H41" s="79"/>
      <c r="I41" s="80"/>
      <c r="J41" s="81"/>
    </row>
    <row r="42" spans="2:15" ht="18.75" x14ac:dyDescent="0.25">
      <c r="B42" s="77"/>
      <c r="C42" s="78"/>
      <c r="D42" s="77"/>
      <c r="E42" s="71"/>
      <c r="F42" s="82" t="s">
        <v>114</v>
      </c>
      <c r="G42" s="82"/>
      <c r="H42" s="82"/>
      <c r="I42" s="83"/>
      <c r="J42" s="75">
        <f>J33+J28+J21+J13+J6</f>
        <v>161345</v>
      </c>
      <c r="M42" s="60">
        <f>J42/100</f>
        <v>1613.45</v>
      </c>
      <c r="O42" s="60">
        <f>M42*60</f>
        <v>96807</v>
      </c>
    </row>
  </sheetData>
  <mergeCells count="12">
    <mergeCell ref="B21:C21"/>
    <mergeCell ref="D21:F21"/>
    <mergeCell ref="B28:C28"/>
    <mergeCell ref="D28:F28"/>
    <mergeCell ref="B33:C33"/>
    <mergeCell ref="D33:F33"/>
    <mergeCell ref="B2:J2"/>
    <mergeCell ref="B3:J3"/>
    <mergeCell ref="B6:C6"/>
    <mergeCell ref="D6:F6"/>
    <mergeCell ref="B13:C13"/>
    <mergeCell ref="D13:F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5:O38"/>
  <sheetViews>
    <sheetView tabSelected="1" topLeftCell="A7" workbookViewId="0">
      <selection activeCell="B16" sqref="B16:H16"/>
    </sheetView>
  </sheetViews>
  <sheetFormatPr defaultRowHeight="15" x14ac:dyDescent="0.25"/>
  <cols>
    <col min="2" max="2" width="4.85546875" customWidth="1"/>
    <col min="3" max="3" width="10.42578125" hidden="1" customWidth="1"/>
    <col min="4" max="4" width="41.5703125" customWidth="1"/>
    <col min="7" max="7" width="16.7109375" customWidth="1"/>
    <col min="8" max="8" width="22" customWidth="1"/>
  </cols>
  <sheetData>
    <row r="15" spans="2:8" ht="18.75" x14ac:dyDescent="0.25">
      <c r="B15" s="121" t="s">
        <v>52</v>
      </c>
      <c r="C15" s="121"/>
      <c r="D15" s="121"/>
      <c r="E15" s="121"/>
      <c r="F15" s="121"/>
      <c r="G15" s="121"/>
      <c r="H15" s="121"/>
    </row>
    <row r="16" spans="2:8" ht="18.75" x14ac:dyDescent="0.25">
      <c r="B16" s="122" t="s">
        <v>22</v>
      </c>
      <c r="C16" s="122"/>
      <c r="D16" s="122"/>
      <c r="E16" s="122"/>
      <c r="F16" s="122"/>
      <c r="G16" s="122"/>
      <c r="H16" s="122"/>
    </row>
    <row r="17" spans="2:15" x14ac:dyDescent="0.25">
      <c r="F17" s="18"/>
      <c r="G17" s="16"/>
      <c r="H17" s="10"/>
    </row>
    <row r="18" spans="2:15" ht="45" x14ac:dyDescent="0.25">
      <c r="B18" s="2" t="s">
        <v>0</v>
      </c>
      <c r="C18" s="2" t="s">
        <v>16</v>
      </c>
      <c r="D18" s="2" t="s">
        <v>1</v>
      </c>
      <c r="E18" s="2" t="s">
        <v>2</v>
      </c>
      <c r="F18" s="6" t="s">
        <v>15</v>
      </c>
      <c r="G18" s="14" t="s">
        <v>60</v>
      </c>
      <c r="H18" s="8" t="s">
        <v>21</v>
      </c>
    </row>
    <row r="19" spans="2:15" ht="18.75" x14ac:dyDescent="0.25">
      <c r="B19" s="38"/>
      <c r="C19" s="39"/>
      <c r="D19" s="127" t="s">
        <v>3</v>
      </c>
      <c r="E19" s="127"/>
      <c r="F19" s="127"/>
      <c r="G19" s="74" t="s">
        <v>61</v>
      </c>
      <c r="H19" s="85"/>
    </row>
    <row r="20" spans="2:15" ht="60" x14ac:dyDescent="0.25">
      <c r="B20" s="43">
        <v>1</v>
      </c>
      <c r="C20" s="2" t="s">
        <v>44</v>
      </c>
      <c r="D20" s="13" t="s">
        <v>26</v>
      </c>
      <c r="E20" s="5" t="s">
        <v>4</v>
      </c>
      <c r="F20" s="118">
        <v>226</v>
      </c>
      <c r="G20" s="31"/>
      <c r="H20" s="12"/>
    </row>
    <row r="21" spans="2:15" ht="45" x14ac:dyDescent="0.25">
      <c r="B21" s="5">
        <v>2</v>
      </c>
      <c r="C21" s="28" t="s">
        <v>5</v>
      </c>
      <c r="D21" s="7" t="s">
        <v>18</v>
      </c>
      <c r="E21" s="5" t="s">
        <v>7</v>
      </c>
      <c r="F21" s="118">
        <v>3</v>
      </c>
      <c r="G21" s="31"/>
      <c r="H21" s="12"/>
      <c r="O21" t="s">
        <v>134</v>
      </c>
    </row>
    <row r="22" spans="2:15" ht="18.75" x14ac:dyDescent="0.25">
      <c r="B22" s="20"/>
      <c r="C22" s="30"/>
      <c r="D22" s="127" t="s">
        <v>10</v>
      </c>
      <c r="E22" s="127"/>
      <c r="F22" s="127"/>
      <c r="G22" s="74" t="s">
        <v>61</v>
      </c>
      <c r="H22" s="85"/>
    </row>
    <row r="23" spans="2:15" ht="45" x14ac:dyDescent="0.25">
      <c r="B23" s="5">
        <v>3</v>
      </c>
      <c r="C23" s="36" t="s">
        <v>51</v>
      </c>
      <c r="D23" s="13" t="s">
        <v>70</v>
      </c>
      <c r="E23" s="17" t="s">
        <v>37</v>
      </c>
      <c r="F23" s="118">
        <v>706</v>
      </c>
      <c r="G23" s="32"/>
      <c r="H23" s="12"/>
    </row>
    <row r="24" spans="2:15" ht="45" x14ac:dyDescent="0.25">
      <c r="B24" s="5">
        <v>4</v>
      </c>
      <c r="C24" s="36"/>
      <c r="D24" s="13" t="s">
        <v>72</v>
      </c>
      <c r="E24" s="17" t="s">
        <v>37</v>
      </c>
      <c r="F24" s="118">
        <v>398</v>
      </c>
      <c r="G24" s="32"/>
      <c r="H24" s="12"/>
    </row>
    <row r="25" spans="2:15" ht="45" x14ac:dyDescent="0.25">
      <c r="B25" s="5">
        <v>5</v>
      </c>
      <c r="C25" s="36"/>
      <c r="D25" s="13" t="s">
        <v>135</v>
      </c>
      <c r="E25" s="17" t="s">
        <v>37</v>
      </c>
      <c r="F25" s="118">
        <v>92</v>
      </c>
      <c r="G25" s="32"/>
      <c r="H25" s="12"/>
    </row>
    <row r="26" spans="2:15" ht="75" x14ac:dyDescent="0.25">
      <c r="B26" s="5">
        <v>6</v>
      </c>
      <c r="C26" s="36" t="s">
        <v>51</v>
      </c>
      <c r="D26" s="7" t="s">
        <v>136</v>
      </c>
      <c r="E26" s="17" t="s">
        <v>37</v>
      </c>
      <c r="F26" s="118">
        <v>334</v>
      </c>
      <c r="G26" s="32"/>
      <c r="H26" s="12"/>
    </row>
    <row r="27" spans="2:15" x14ac:dyDescent="0.25">
      <c r="F27" s="18"/>
      <c r="G27" s="15"/>
      <c r="H27" s="9"/>
    </row>
    <row r="28" spans="2:15" ht="18.75" x14ac:dyDescent="0.25">
      <c r="B28" s="11"/>
      <c r="D28" s="11"/>
      <c r="E28" s="19"/>
      <c r="F28" s="123" t="s">
        <v>19</v>
      </c>
      <c r="G28" s="123"/>
      <c r="H28" s="35"/>
    </row>
    <row r="29" spans="2:15" x14ac:dyDescent="0.25">
      <c r="B29" s="65"/>
      <c r="C29" s="65"/>
      <c r="D29" s="64"/>
      <c r="E29" s="64"/>
      <c r="F29" s="64"/>
      <c r="G29" s="66"/>
      <c r="H29" s="66"/>
      <c r="I29" s="64"/>
      <c r="J29" s="64"/>
    </row>
    <row r="30" spans="2:15" x14ac:dyDescent="0.25">
      <c r="B30" s="65"/>
      <c r="C30" s="65"/>
      <c r="D30" s="64"/>
      <c r="E30" s="64"/>
      <c r="F30" s="64"/>
      <c r="G30" s="66"/>
      <c r="H30" s="66"/>
      <c r="I30" s="64"/>
      <c r="J30" s="64"/>
    </row>
    <row r="31" spans="2:15" x14ac:dyDescent="0.25">
      <c r="B31" s="65"/>
      <c r="C31" s="65"/>
      <c r="D31" s="64"/>
      <c r="E31" s="64"/>
      <c r="F31" s="64"/>
      <c r="G31" s="66"/>
      <c r="H31" s="66"/>
      <c r="I31" s="64"/>
      <c r="J31" s="64"/>
    </row>
    <row r="32" spans="2:15" x14ac:dyDescent="0.25">
      <c r="B32" s="64"/>
      <c r="C32" s="64"/>
      <c r="D32" s="64"/>
      <c r="E32" s="64"/>
      <c r="F32" s="64"/>
      <c r="G32" s="66"/>
      <c r="H32" s="66"/>
      <c r="I32" s="64"/>
      <c r="J32" s="64"/>
    </row>
    <row r="33" spans="2:10" x14ac:dyDescent="0.25">
      <c r="B33" s="64"/>
      <c r="C33" s="64"/>
      <c r="D33" s="64"/>
      <c r="E33" s="64"/>
      <c r="F33" s="64"/>
      <c r="G33" s="64"/>
      <c r="H33" s="66"/>
      <c r="I33" s="64"/>
      <c r="J33" s="64"/>
    </row>
    <row r="34" spans="2:10" x14ac:dyDescent="0.25">
      <c r="B34" s="64"/>
      <c r="C34" s="64"/>
      <c r="D34" s="64"/>
      <c r="E34" s="64"/>
      <c r="F34" s="64"/>
      <c r="G34" s="64"/>
      <c r="H34" s="64"/>
      <c r="I34" s="64"/>
      <c r="J34" s="64"/>
    </row>
    <row r="35" spans="2:10" x14ac:dyDescent="0.25">
      <c r="B35" s="64"/>
      <c r="C35" s="64"/>
      <c r="D35" s="64"/>
      <c r="E35" s="64"/>
      <c r="F35" s="64"/>
      <c r="G35" s="64"/>
      <c r="H35" s="64"/>
      <c r="I35" s="64"/>
      <c r="J35" s="64"/>
    </row>
    <row r="36" spans="2:10" x14ac:dyDescent="0.25">
      <c r="B36" s="64"/>
      <c r="C36" s="64"/>
      <c r="D36" s="64"/>
      <c r="E36" s="64"/>
      <c r="F36" s="64"/>
      <c r="G36" s="64"/>
      <c r="H36" s="64"/>
      <c r="I36" s="64"/>
      <c r="J36" s="64"/>
    </row>
    <row r="37" spans="2:10" x14ac:dyDescent="0.25">
      <c r="B37" s="64"/>
      <c r="C37" s="64"/>
      <c r="D37" s="64"/>
      <c r="E37" s="64"/>
      <c r="F37" s="64"/>
      <c r="G37" s="64"/>
      <c r="H37" s="64"/>
      <c r="I37" s="64"/>
      <c r="J37" s="64"/>
    </row>
    <row r="38" spans="2:10" x14ac:dyDescent="0.25">
      <c r="B38" s="64"/>
      <c r="C38" s="64"/>
      <c r="D38" s="64"/>
      <c r="E38" s="64"/>
      <c r="F38" s="64"/>
      <c r="G38" s="64"/>
      <c r="H38" s="64"/>
      <c r="I38" s="64"/>
      <c r="J38" s="64"/>
    </row>
  </sheetData>
  <mergeCells count="5">
    <mergeCell ref="B15:H15"/>
    <mergeCell ref="B16:H16"/>
    <mergeCell ref="F28:G28"/>
    <mergeCell ref="D19:F19"/>
    <mergeCell ref="D22:F22"/>
  </mergeCells>
  <phoneticPr fontId="0" type="noConversion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topLeftCell="A31" zoomScale="85" zoomScaleNormal="85" workbookViewId="0">
      <selection activeCell="D38" sqref="D38"/>
    </sheetView>
  </sheetViews>
  <sheetFormatPr defaultRowHeight="15" x14ac:dyDescent="0.25"/>
  <cols>
    <col min="2" max="2" width="4.85546875" customWidth="1"/>
    <col min="3" max="3" width="11.28515625" customWidth="1"/>
    <col min="4" max="4" width="41.5703125" customWidth="1"/>
    <col min="6" max="6" width="10.28515625" customWidth="1"/>
    <col min="7" max="8" width="0" hidden="1" customWidth="1"/>
    <col min="9" max="9" width="13" customWidth="1"/>
    <col min="10" max="10" width="18.42578125" customWidth="1"/>
  </cols>
  <sheetData>
    <row r="2" spans="2:10" ht="18.75" x14ac:dyDescent="0.25">
      <c r="B2" s="121" t="s">
        <v>56</v>
      </c>
      <c r="C2" s="121"/>
      <c r="D2" s="121"/>
      <c r="E2" s="121"/>
      <c r="F2" s="121"/>
      <c r="G2" s="121"/>
      <c r="H2" s="121"/>
      <c r="I2" s="121"/>
      <c r="J2" s="121"/>
    </row>
    <row r="3" spans="2:10" ht="18.75" x14ac:dyDescent="0.25">
      <c r="B3" s="124" t="s">
        <v>115</v>
      </c>
      <c r="C3" s="124"/>
      <c r="D3" s="124"/>
      <c r="E3" s="124"/>
      <c r="F3" s="124"/>
      <c r="G3" s="124"/>
      <c r="H3" s="124"/>
      <c r="I3" s="124"/>
      <c r="J3" s="124"/>
    </row>
    <row r="4" spans="2:10" x14ac:dyDescent="0.25">
      <c r="B4" s="69"/>
      <c r="C4" s="70"/>
      <c r="D4" s="69"/>
      <c r="E4" s="70"/>
      <c r="F4" s="71"/>
      <c r="G4" s="71"/>
      <c r="H4" s="71"/>
      <c r="I4" s="72"/>
      <c r="J4" s="73"/>
    </row>
    <row r="5" spans="2:10" ht="60" x14ac:dyDescent="0.25">
      <c r="B5" s="49" t="s">
        <v>0</v>
      </c>
      <c r="C5" s="43" t="s">
        <v>16</v>
      </c>
      <c r="D5" s="49" t="s">
        <v>1</v>
      </c>
      <c r="E5" s="43" t="s">
        <v>2</v>
      </c>
      <c r="F5" s="36" t="s">
        <v>57</v>
      </c>
      <c r="G5" s="36" t="s">
        <v>58</v>
      </c>
      <c r="H5" s="36" t="s">
        <v>59</v>
      </c>
      <c r="I5" s="14" t="s">
        <v>60</v>
      </c>
      <c r="J5" s="84" t="s">
        <v>21</v>
      </c>
    </row>
    <row r="6" spans="2:10" ht="18.75" x14ac:dyDescent="0.25">
      <c r="B6" s="125"/>
      <c r="C6" s="126"/>
      <c r="D6" s="127" t="s">
        <v>3</v>
      </c>
      <c r="E6" s="127"/>
      <c r="F6" s="127"/>
      <c r="G6" s="100"/>
      <c r="H6" s="100"/>
      <c r="I6" s="74" t="s">
        <v>61</v>
      </c>
      <c r="J6" s="85">
        <f>SUM(J7:J11)</f>
        <v>0</v>
      </c>
    </row>
    <row r="7" spans="2:10" ht="60" x14ac:dyDescent="0.25">
      <c r="B7" s="50">
        <v>1</v>
      </c>
      <c r="C7" s="2" t="s">
        <v>63</v>
      </c>
      <c r="D7" s="49" t="s">
        <v>26</v>
      </c>
      <c r="E7" s="50" t="s">
        <v>37</v>
      </c>
      <c r="F7" s="87">
        <v>100</v>
      </c>
      <c r="G7" s="87"/>
      <c r="H7" s="87"/>
      <c r="I7" s="88"/>
      <c r="J7" s="89">
        <f>I7*F7</f>
        <v>0</v>
      </c>
    </row>
    <row r="8" spans="2:10" ht="17.25" x14ac:dyDescent="0.25">
      <c r="B8" s="50">
        <v>2</v>
      </c>
      <c r="C8" s="2" t="s">
        <v>45</v>
      </c>
      <c r="D8" s="33" t="s">
        <v>23</v>
      </c>
      <c r="E8" s="50" t="s">
        <v>37</v>
      </c>
      <c r="F8" s="115">
        <v>15</v>
      </c>
      <c r="G8" s="87"/>
      <c r="H8" s="87"/>
      <c r="I8" s="88"/>
      <c r="J8" s="89">
        <f>I8*F8</f>
        <v>0</v>
      </c>
    </row>
    <row r="9" spans="2:10" ht="45" x14ac:dyDescent="0.25">
      <c r="B9" s="50">
        <v>3</v>
      </c>
      <c r="C9" s="2" t="s">
        <v>44</v>
      </c>
      <c r="D9" s="49" t="s">
        <v>6</v>
      </c>
      <c r="E9" s="50" t="s">
        <v>37</v>
      </c>
      <c r="F9" s="17">
        <v>50</v>
      </c>
      <c r="G9" s="17"/>
      <c r="H9" s="17"/>
      <c r="I9" s="88"/>
      <c r="J9" s="89">
        <f t="shared" ref="J9:J11" si="0">I9*F9</f>
        <v>0</v>
      </c>
    </row>
    <row r="10" spans="2:10" ht="30" x14ac:dyDescent="0.25">
      <c r="B10" s="50">
        <v>4</v>
      </c>
      <c r="C10" s="2" t="s">
        <v>44</v>
      </c>
      <c r="D10" s="49" t="s">
        <v>122</v>
      </c>
      <c r="E10" s="50" t="s">
        <v>37</v>
      </c>
      <c r="F10" s="17">
        <v>20</v>
      </c>
      <c r="G10" s="17"/>
      <c r="H10" s="17"/>
      <c r="I10" s="88"/>
      <c r="J10" s="89">
        <f t="shared" si="0"/>
        <v>0</v>
      </c>
    </row>
    <row r="11" spans="2:10" ht="45" x14ac:dyDescent="0.25">
      <c r="B11" s="50">
        <v>5</v>
      </c>
      <c r="C11" s="50" t="s">
        <v>5</v>
      </c>
      <c r="D11" s="49" t="s">
        <v>67</v>
      </c>
      <c r="E11" s="50" t="s">
        <v>68</v>
      </c>
      <c r="F11" s="17">
        <v>6</v>
      </c>
      <c r="G11" s="17"/>
      <c r="H11" s="17"/>
      <c r="I11" s="88"/>
      <c r="J11" s="89">
        <f t="shared" si="0"/>
        <v>0</v>
      </c>
    </row>
    <row r="12" spans="2:10" ht="18.75" x14ac:dyDescent="0.25">
      <c r="B12" s="128"/>
      <c r="C12" s="129"/>
      <c r="D12" s="130" t="s">
        <v>10</v>
      </c>
      <c r="E12" s="130"/>
      <c r="F12" s="130"/>
      <c r="G12" s="103"/>
      <c r="H12" s="103"/>
      <c r="I12" s="74" t="s">
        <v>61</v>
      </c>
      <c r="J12" s="85">
        <f>SUM(J13:J21)</f>
        <v>0</v>
      </c>
    </row>
    <row r="13" spans="2:10" ht="45" x14ac:dyDescent="0.25">
      <c r="B13" s="50">
        <v>6</v>
      </c>
      <c r="C13" s="50" t="s">
        <v>95</v>
      </c>
      <c r="D13" s="49" t="s">
        <v>70</v>
      </c>
      <c r="E13" s="50" t="s">
        <v>37</v>
      </c>
      <c r="F13" s="17">
        <v>200</v>
      </c>
      <c r="G13" s="17"/>
      <c r="H13" s="17"/>
      <c r="I13" s="88"/>
      <c r="J13" s="89">
        <f>I13*F13</f>
        <v>0</v>
      </c>
    </row>
    <row r="14" spans="2:10" ht="45" x14ac:dyDescent="0.25">
      <c r="B14" s="50">
        <v>7</v>
      </c>
      <c r="C14" s="50" t="s">
        <v>95</v>
      </c>
      <c r="D14" s="49" t="s">
        <v>72</v>
      </c>
      <c r="E14" s="50" t="s">
        <v>37</v>
      </c>
      <c r="F14" s="17">
        <v>500</v>
      </c>
      <c r="G14" s="17"/>
      <c r="H14" s="17"/>
      <c r="I14" s="88"/>
      <c r="J14" s="89">
        <f t="shared" ref="J14:J21" si="1">I14*F14</f>
        <v>0</v>
      </c>
    </row>
    <row r="15" spans="2:10" ht="45" x14ac:dyDescent="0.25">
      <c r="B15" s="50">
        <v>8</v>
      </c>
      <c r="C15" s="50" t="s">
        <v>95</v>
      </c>
      <c r="D15" s="49" t="s">
        <v>118</v>
      </c>
      <c r="E15" s="50" t="s">
        <v>37</v>
      </c>
      <c r="F15" s="17">
        <v>200</v>
      </c>
      <c r="G15" s="17"/>
      <c r="H15" s="17"/>
      <c r="I15" s="88"/>
      <c r="J15" s="89">
        <f t="shared" si="1"/>
        <v>0</v>
      </c>
    </row>
    <row r="16" spans="2:10" ht="75" x14ac:dyDescent="0.25">
      <c r="B16" s="50">
        <v>9</v>
      </c>
      <c r="C16" s="50" t="s">
        <v>95</v>
      </c>
      <c r="D16" s="56" t="s">
        <v>75</v>
      </c>
      <c r="E16" s="17" t="s">
        <v>76</v>
      </c>
      <c r="F16" s="17">
        <v>10</v>
      </c>
      <c r="G16" s="17"/>
      <c r="H16" s="17"/>
      <c r="I16" s="88"/>
      <c r="J16" s="89">
        <f t="shared" si="1"/>
        <v>0</v>
      </c>
    </row>
    <row r="17" spans="2:10" ht="30" x14ac:dyDescent="0.25">
      <c r="B17" s="50">
        <v>10</v>
      </c>
      <c r="C17" s="50" t="s">
        <v>95</v>
      </c>
      <c r="D17" s="49" t="s">
        <v>117</v>
      </c>
      <c r="E17" s="50" t="s">
        <v>37</v>
      </c>
      <c r="F17" s="17">
        <v>20</v>
      </c>
      <c r="G17" s="17"/>
      <c r="H17" s="17"/>
      <c r="I17" s="88"/>
      <c r="J17" s="89">
        <f t="shared" si="1"/>
        <v>0</v>
      </c>
    </row>
    <row r="18" spans="2:10" ht="30" x14ac:dyDescent="0.25">
      <c r="B18" s="50">
        <v>11</v>
      </c>
      <c r="C18" s="50" t="s">
        <v>95</v>
      </c>
      <c r="D18" s="49" t="s">
        <v>79</v>
      </c>
      <c r="E18" s="50" t="s">
        <v>37</v>
      </c>
      <c r="F18" s="17">
        <v>4</v>
      </c>
      <c r="G18" s="17"/>
      <c r="H18" s="17"/>
      <c r="I18" s="88"/>
      <c r="J18" s="89">
        <f t="shared" si="1"/>
        <v>0</v>
      </c>
    </row>
    <row r="19" spans="2:10" ht="30" x14ac:dyDescent="0.25">
      <c r="B19" s="50">
        <v>12</v>
      </c>
      <c r="C19" s="50" t="s">
        <v>95</v>
      </c>
      <c r="D19" s="49" t="s">
        <v>121</v>
      </c>
      <c r="E19" s="50" t="s">
        <v>37</v>
      </c>
      <c r="F19" s="17">
        <v>10</v>
      </c>
      <c r="G19" s="17"/>
      <c r="H19" s="17"/>
      <c r="I19" s="88"/>
      <c r="J19" s="89"/>
    </row>
    <row r="20" spans="2:10" ht="30" x14ac:dyDescent="0.25">
      <c r="B20" s="50">
        <v>13</v>
      </c>
      <c r="C20" s="50" t="s">
        <v>95</v>
      </c>
      <c r="D20" s="49" t="s">
        <v>81</v>
      </c>
      <c r="E20" s="50" t="s">
        <v>37</v>
      </c>
      <c r="F20" s="17">
        <v>4</v>
      </c>
      <c r="G20" s="17"/>
      <c r="H20" s="17"/>
      <c r="I20" s="88"/>
      <c r="J20" s="89">
        <f t="shared" si="1"/>
        <v>0</v>
      </c>
    </row>
    <row r="21" spans="2:10" ht="45" x14ac:dyDescent="0.25">
      <c r="B21" s="50">
        <v>14</v>
      </c>
      <c r="C21" s="50" t="s">
        <v>95</v>
      </c>
      <c r="D21" s="13" t="s">
        <v>83</v>
      </c>
      <c r="E21" s="17" t="s">
        <v>12</v>
      </c>
      <c r="F21" s="17">
        <v>4</v>
      </c>
      <c r="G21" s="17"/>
      <c r="H21" s="17"/>
      <c r="I21" s="88"/>
      <c r="J21" s="89">
        <f t="shared" si="1"/>
        <v>0</v>
      </c>
    </row>
    <row r="22" spans="2:10" ht="18.75" x14ac:dyDescent="0.25">
      <c r="B22" s="128"/>
      <c r="C22" s="131"/>
      <c r="D22" s="132" t="s">
        <v>11</v>
      </c>
      <c r="E22" s="132"/>
      <c r="F22" s="132"/>
      <c r="G22" s="101"/>
      <c r="H22" s="101"/>
      <c r="I22" s="91" t="s">
        <v>61</v>
      </c>
      <c r="J22" s="92">
        <f>SUM(J23:J28)</f>
        <v>0</v>
      </c>
    </row>
    <row r="23" spans="2:10" ht="30" x14ac:dyDescent="0.25">
      <c r="B23" s="50">
        <v>15</v>
      </c>
      <c r="C23" s="50" t="s">
        <v>48</v>
      </c>
      <c r="D23" s="49" t="s">
        <v>42</v>
      </c>
      <c r="E23" s="50" t="s">
        <v>37</v>
      </c>
      <c r="F23" s="17">
        <v>50</v>
      </c>
      <c r="G23" s="17"/>
      <c r="H23" s="17"/>
      <c r="I23" s="88"/>
      <c r="J23" s="89">
        <f>I23*F23</f>
        <v>0</v>
      </c>
    </row>
    <row r="24" spans="2:10" ht="17.25" x14ac:dyDescent="0.25">
      <c r="B24" s="50">
        <v>16</v>
      </c>
      <c r="C24" s="50" t="s">
        <v>38</v>
      </c>
      <c r="D24" s="49" t="s">
        <v>39</v>
      </c>
      <c r="E24" s="50" t="s">
        <v>37</v>
      </c>
      <c r="F24" s="17">
        <v>50</v>
      </c>
      <c r="G24" s="17"/>
      <c r="H24" s="17"/>
      <c r="I24" s="88"/>
      <c r="J24" s="89">
        <f t="shared" ref="J24:J28" si="2">I24*F24</f>
        <v>0</v>
      </c>
    </row>
    <row r="25" spans="2:10" ht="45" x14ac:dyDescent="0.25">
      <c r="B25" s="50">
        <v>17</v>
      </c>
      <c r="C25" s="50" t="s">
        <v>51</v>
      </c>
      <c r="D25" s="49" t="s">
        <v>36</v>
      </c>
      <c r="E25" s="50" t="s">
        <v>37</v>
      </c>
      <c r="F25" s="17">
        <v>55</v>
      </c>
      <c r="G25" s="17"/>
      <c r="H25" s="17"/>
      <c r="I25" s="88"/>
      <c r="J25" s="89">
        <f t="shared" si="2"/>
        <v>0</v>
      </c>
    </row>
    <row r="26" spans="2:10" ht="60" x14ac:dyDescent="0.25">
      <c r="B26" s="50">
        <v>18</v>
      </c>
      <c r="C26" s="50" t="s">
        <v>50</v>
      </c>
      <c r="D26" s="49" t="s">
        <v>88</v>
      </c>
      <c r="E26" s="50" t="s">
        <v>37</v>
      </c>
      <c r="F26" s="17">
        <v>55</v>
      </c>
      <c r="G26" s="17"/>
      <c r="H26" s="17"/>
      <c r="I26" s="88"/>
      <c r="J26" s="89">
        <f t="shared" si="2"/>
        <v>0</v>
      </c>
    </row>
    <row r="27" spans="2:10" x14ac:dyDescent="0.25">
      <c r="B27" s="50">
        <v>19</v>
      </c>
      <c r="C27" s="50" t="s">
        <v>50</v>
      </c>
      <c r="D27" s="13" t="s">
        <v>92</v>
      </c>
      <c r="E27" s="17" t="s">
        <v>12</v>
      </c>
      <c r="F27" s="17">
        <v>50</v>
      </c>
      <c r="G27" s="17"/>
      <c r="H27" s="17"/>
      <c r="I27" s="88"/>
      <c r="J27" s="89">
        <f t="shared" si="2"/>
        <v>0</v>
      </c>
    </row>
    <row r="28" spans="2:10" x14ac:dyDescent="0.25">
      <c r="B28" s="50">
        <v>20</v>
      </c>
      <c r="C28" s="17" t="s">
        <v>8</v>
      </c>
      <c r="D28" s="13" t="s">
        <v>24</v>
      </c>
      <c r="E28" s="17" t="s">
        <v>13</v>
      </c>
      <c r="F28" s="17">
        <v>8</v>
      </c>
      <c r="G28" s="17"/>
      <c r="H28" s="17"/>
      <c r="I28" s="88"/>
      <c r="J28" s="89">
        <f t="shared" si="2"/>
        <v>0</v>
      </c>
    </row>
    <row r="29" spans="2:10" ht="18.75" x14ac:dyDescent="0.25">
      <c r="B29" s="133"/>
      <c r="C29" s="134"/>
      <c r="D29" s="135" t="s">
        <v>14</v>
      </c>
      <c r="E29" s="135"/>
      <c r="F29" s="135"/>
      <c r="G29" s="102"/>
      <c r="H29" s="102"/>
      <c r="I29" s="74" t="s">
        <v>61</v>
      </c>
      <c r="J29" s="93">
        <f>SUM(J30:J33)</f>
        <v>0</v>
      </c>
    </row>
    <row r="30" spans="2:10" ht="17.25" x14ac:dyDescent="0.25">
      <c r="B30" s="17">
        <v>21</v>
      </c>
      <c r="C30" s="50" t="s">
        <v>45</v>
      </c>
      <c r="D30" s="49" t="s">
        <v>127</v>
      </c>
      <c r="E30" s="50" t="s">
        <v>37</v>
      </c>
      <c r="F30" s="17">
        <v>10</v>
      </c>
      <c r="G30" s="17"/>
      <c r="H30" s="17"/>
      <c r="I30" s="88"/>
      <c r="J30" s="89">
        <f>I30*F30</f>
        <v>0</v>
      </c>
    </row>
    <row r="31" spans="2:10" ht="45" x14ac:dyDescent="0.25">
      <c r="B31" s="50">
        <v>22</v>
      </c>
      <c r="C31" s="50" t="s">
        <v>45</v>
      </c>
      <c r="D31" s="13" t="s">
        <v>119</v>
      </c>
      <c r="E31" s="17" t="s">
        <v>94</v>
      </c>
      <c r="F31" s="17">
        <v>4</v>
      </c>
      <c r="G31" s="17"/>
      <c r="H31" s="17"/>
      <c r="I31" s="88"/>
      <c r="J31" s="89">
        <f>I31*F31</f>
        <v>0</v>
      </c>
    </row>
    <row r="32" spans="2:10" ht="30" x14ac:dyDescent="0.25">
      <c r="B32" s="17">
        <v>23</v>
      </c>
      <c r="C32" s="50" t="s">
        <v>49</v>
      </c>
      <c r="D32" s="49" t="s">
        <v>99</v>
      </c>
      <c r="E32" s="50" t="s">
        <v>37</v>
      </c>
      <c r="F32" s="17">
        <v>10</v>
      </c>
      <c r="G32" s="17"/>
      <c r="H32" s="17"/>
      <c r="I32" s="88"/>
      <c r="J32" s="89">
        <f t="shared" ref="J32:J33" si="3">I32*F32</f>
        <v>0</v>
      </c>
    </row>
    <row r="33" spans="1:11" ht="17.25" x14ac:dyDescent="0.25">
      <c r="B33" s="50">
        <v>24</v>
      </c>
      <c r="C33" s="50" t="s">
        <v>49</v>
      </c>
      <c r="D33" s="49" t="s">
        <v>120</v>
      </c>
      <c r="E33" s="50" t="s">
        <v>37</v>
      </c>
      <c r="F33" s="17">
        <v>10</v>
      </c>
      <c r="G33" s="17"/>
      <c r="H33" s="17"/>
      <c r="I33" s="88"/>
      <c r="J33" s="89">
        <f t="shared" si="3"/>
        <v>0</v>
      </c>
    </row>
    <row r="34" spans="1:11" ht="18.75" x14ac:dyDescent="0.25">
      <c r="B34" s="128"/>
      <c r="C34" s="129"/>
      <c r="D34" s="136"/>
      <c r="E34" s="136"/>
      <c r="F34" s="136"/>
      <c r="G34" s="76"/>
      <c r="H34" s="76"/>
      <c r="I34" s="74" t="s">
        <v>61</v>
      </c>
      <c r="J34" s="93">
        <f>SUM(J35:J40)</f>
        <v>0</v>
      </c>
    </row>
    <row r="35" spans="1:11" ht="180" x14ac:dyDescent="0.25">
      <c r="B35" s="50">
        <v>25</v>
      </c>
      <c r="C35" s="17" t="s">
        <v>46</v>
      </c>
      <c r="D35" s="94" t="s">
        <v>100</v>
      </c>
      <c r="E35" s="17" t="s">
        <v>13</v>
      </c>
      <c r="F35" s="17">
        <v>4</v>
      </c>
      <c r="G35" s="95"/>
      <c r="H35" s="95"/>
      <c r="I35" s="88"/>
      <c r="J35" s="89">
        <f>I35*F35</f>
        <v>0</v>
      </c>
    </row>
    <row r="36" spans="1:11" ht="180" x14ac:dyDescent="0.25">
      <c r="B36" s="50">
        <v>26</v>
      </c>
      <c r="C36" s="17" t="s">
        <v>46</v>
      </c>
      <c r="D36" s="94" t="s">
        <v>101</v>
      </c>
      <c r="E36" s="17" t="s">
        <v>13</v>
      </c>
      <c r="F36" s="17">
        <v>4</v>
      </c>
      <c r="G36" s="95"/>
      <c r="H36" s="95"/>
      <c r="I36" s="88"/>
      <c r="J36" s="89">
        <f t="shared" ref="J36:J40" si="4">I36*F36</f>
        <v>0</v>
      </c>
    </row>
    <row r="37" spans="1:11" ht="45" x14ac:dyDescent="0.25">
      <c r="B37" s="50">
        <v>27</v>
      </c>
      <c r="C37" s="17" t="s">
        <v>46</v>
      </c>
      <c r="D37" s="94" t="s">
        <v>55</v>
      </c>
      <c r="E37" s="17" t="s">
        <v>12</v>
      </c>
      <c r="F37" s="17">
        <v>6</v>
      </c>
      <c r="G37" s="95"/>
      <c r="H37" s="95"/>
      <c r="I37" s="88"/>
      <c r="J37" s="89">
        <f t="shared" si="4"/>
        <v>0</v>
      </c>
    </row>
    <row r="38" spans="1:11" ht="60" x14ac:dyDescent="0.25">
      <c r="B38" s="50">
        <v>28</v>
      </c>
      <c r="C38" s="17" t="s">
        <v>46</v>
      </c>
      <c r="D38" s="94" t="s">
        <v>116</v>
      </c>
      <c r="E38" s="17" t="s">
        <v>13</v>
      </c>
      <c r="F38" s="17">
        <v>2</v>
      </c>
      <c r="G38" s="95"/>
      <c r="H38" s="95"/>
      <c r="I38" s="88"/>
      <c r="J38" s="89">
        <f t="shared" si="4"/>
        <v>0</v>
      </c>
    </row>
    <row r="39" spans="1:11" x14ac:dyDescent="0.25">
      <c r="B39" s="50">
        <v>29</v>
      </c>
      <c r="C39" s="17" t="s">
        <v>46</v>
      </c>
      <c r="D39" s="94" t="s">
        <v>109</v>
      </c>
      <c r="E39" s="17" t="s">
        <v>13</v>
      </c>
      <c r="F39" s="17">
        <v>8</v>
      </c>
      <c r="G39" s="95"/>
      <c r="H39" s="95"/>
      <c r="I39" s="88"/>
      <c r="J39" s="89">
        <f t="shared" si="4"/>
        <v>0</v>
      </c>
    </row>
    <row r="40" spans="1:11" ht="30" x14ac:dyDescent="0.25">
      <c r="B40" s="50">
        <v>30</v>
      </c>
      <c r="C40" s="17" t="s">
        <v>46</v>
      </c>
      <c r="D40" s="94" t="s">
        <v>111</v>
      </c>
      <c r="E40" s="17" t="s">
        <v>13</v>
      </c>
      <c r="F40" s="17">
        <v>8</v>
      </c>
      <c r="G40" s="95"/>
      <c r="H40" s="95"/>
      <c r="I40" s="88"/>
      <c r="J40" s="89">
        <f t="shared" si="4"/>
        <v>0</v>
      </c>
    </row>
    <row r="41" spans="1:11" x14ac:dyDescent="0.25">
      <c r="B41" s="77"/>
      <c r="C41" s="78"/>
      <c r="D41" s="77"/>
      <c r="E41" s="78"/>
      <c r="F41" s="79"/>
      <c r="G41" s="79"/>
      <c r="H41" s="79"/>
      <c r="I41" s="80"/>
      <c r="J41" s="81"/>
    </row>
    <row r="42" spans="1:11" ht="18.75" x14ac:dyDescent="0.25">
      <c r="A42" s="64"/>
      <c r="B42" s="77"/>
      <c r="C42" s="78"/>
      <c r="D42" s="77"/>
      <c r="E42" s="71"/>
      <c r="F42" s="82"/>
      <c r="G42" s="82"/>
      <c r="H42" s="82"/>
      <c r="I42" s="83"/>
      <c r="J42" s="75"/>
      <c r="K42" s="64"/>
    </row>
    <row r="43" spans="1:11" x14ac:dyDescent="0.25">
      <c r="A43" s="64"/>
      <c r="B43" s="73"/>
      <c r="C43" s="70"/>
      <c r="D43" s="104"/>
      <c r="E43" s="70"/>
      <c r="F43" s="71"/>
      <c r="G43" s="71"/>
      <c r="H43" s="71"/>
      <c r="I43" s="72"/>
      <c r="J43" s="105"/>
      <c r="K43" s="64"/>
    </row>
    <row r="44" spans="1:11" x14ac:dyDescent="0.25">
      <c r="A44" s="64"/>
      <c r="B44" s="73"/>
      <c r="C44" s="70"/>
      <c r="D44" s="104"/>
      <c r="E44" s="70"/>
      <c r="F44" s="71"/>
      <c r="G44" s="71"/>
      <c r="H44" s="71"/>
      <c r="I44" s="72"/>
      <c r="J44" s="105"/>
      <c r="K44" s="64"/>
    </row>
    <row r="45" spans="1:11" ht="18.75" x14ac:dyDescent="0.25">
      <c r="A45" s="64"/>
      <c r="B45" s="137"/>
      <c r="C45" s="137"/>
      <c r="D45" s="136"/>
      <c r="E45" s="136"/>
      <c r="F45" s="136"/>
      <c r="G45" s="76"/>
      <c r="H45" s="76"/>
      <c r="I45" s="74"/>
      <c r="J45" s="106"/>
      <c r="K45" s="64"/>
    </row>
    <row r="46" spans="1:11" x14ac:dyDescent="0.25">
      <c r="A46" s="64"/>
      <c r="B46" s="69"/>
      <c r="C46" s="71"/>
      <c r="D46" s="107"/>
      <c r="E46" s="71"/>
      <c r="F46" s="71"/>
      <c r="G46" s="108"/>
      <c r="H46" s="108"/>
      <c r="I46" s="109"/>
      <c r="J46" s="110"/>
      <c r="K46" s="64"/>
    </row>
    <row r="47" spans="1:11" x14ac:dyDescent="0.25">
      <c r="A47" s="64"/>
      <c r="B47" s="69"/>
      <c r="C47" s="71"/>
      <c r="D47" s="107"/>
      <c r="E47" s="71"/>
      <c r="F47" s="71"/>
      <c r="G47" s="108"/>
      <c r="H47" s="108"/>
      <c r="I47" s="109"/>
      <c r="J47" s="110"/>
      <c r="K47" s="64"/>
    </row>
    <row r="48" spans="1:11" x14ac:dyDescent="0.25">
      <c r="A48" s="64"/>
      <c r="B48" s="69"/>
      <c r="C48" s="71"/>
      <c r="D48" s="107"/>
      <c r="E48" s="71"/>
      <c r="F48" s="71"/>
      <c r="G48" s="108"/>
      <c r="H48" s="108"/>
      <c r="I48" s="109"/>
      <c r="J48" s="110"/>
      <c r="K48" s="64"/>
    </row>
    <row r="49" spans="1:11" x14ac:dyDescent="0.25">
      <c r="A49" s="64"/>
      <c r="B49" s="69"/>
      <c r="C49" s="71"/>
      <c r="D49" s="107"/>
      <c r="E49" s="71"/>
      <c r="F49" s="71"/>
      <c r="G49" s="108"/>
      <c r="H49" s="108"/>
      <c r="I49" s="109"/>
      <c r="J49" s="110"/>
      <c r="K49" s="64"/>
    </row>
    <row r="50" spans="1:11" x14ac:dyDescent="0.25">
      <c r="A50" s="64"/>
      <c r="B50" s="69"/>
      <c r="C50" s="71"/>
      <c r="D50" s="107"/>
      <c r="E50" s="71"/>
      <c r="F50" s="71"/>
      <c r="G50" s="108"/>
      <c r="H50" s="108"/>
      <c r="I50" s="109"/>
      <c r="J50" s="110"/>
      <c r="K50" s="64"/>
    </row>
    <row r="51" spans="1:11" x14ac:dyDescent="0.25">
      <c r="A51" s="64"/>
      <c r="B51" s="69"/>
      <c r="C51" s="71"/>
      <c r="D51" s="107"/>
      <c r="E51" s="71"/>
      <c r="F51" s="71"/>
      <c r="G51" s="108"/>
      <c r="H51" s="108"/>
      <c r="I51" s="109"/>
      <c r="J51" s="110"/>
      <c r="K51" s="64"/>
    </row>
    <row r="52" spans="1:11" x14ac:dyDescent="0.25">
      <c r="A52" s="64"/>
      <c r="B52" s="69"/>
      <c r="C52" s="111"/>
      <c r="D52" s="107"/>
      <c r="E52" s="71"/>
      <c r="F52" s="71"/>
      <c r="G52" s="108"/>
      <c r="H52" s="108"/>
      <c r="I52" s="109"/>
      <c r="J52" s="110"/>
      <c r="K52" s="64"/>
    </row>
    <row r="53" spans="1:11" x14ac:dyDescent="0.25">
      <c r="A53" s="64"/>
      <c r="B53" s="69"/>
      <c r="C53" s="111"/>
      <c r="D53" s="107"/>
      <c r="E53" s="71"/>
      <c r="F53" s="71"/>
      <c r="G53" s="108"/>
      <c r="H53" s="108"/>
      <c r="I53" s="109"/>
      <c r="J53" s="110"/>
      <c r="K53" s="64"/>
    </row>
    <row r="54" spans="1:11" x14ac:dyDescent="0.25">
      <c r="A54" s="64"/>
      <c r="B54" s="69"/>
      <c r="C54" s="111"/>
      <c r="D54" s="107"/>
      <c r="E54" s="71"/>
      <c r="F54" s="71"/>
      <c r="G54" s="108"/>
      <c r="H54" s="108"/>
      <c r="I54" s="109"/>
      <c r="J54" s="110"/>
      <c r="K54" s="64"/>
    </row>
    <row r="55" spans="1:11" x14ac:dyDescent="0.25">
      <c r="A55" s="64"/>
      <c r="B55" s="69"/>
      <c r="C55" s="111"/>
      <c r="D55" s="107"/>
      <c r="E55" s="71"/>
      <c r="F55" s="71"/>
      <c r="G55" s="108"/>
      <c r="H55" s="108"/>
      <c r="I55" s="109"/>
      <c r="J55" s="110"/>
      <c r="K55" s="64"/>
    </row>
    <row r="56" spans="1:11" x14ac:dyDescent="0.25">
      <c r="A56" s="64"/>
      <c r="B56" s="69"/>
      <c r="C56" s="111"/>
      <c r="D56" s="107"/>
      <c r="E56" s="71"/>
      <c r="F56" s="71"/>
      <c r="G56" s="108"/>
      <c r="H56" s="108"/>
      <c r="I56" s="109"/>
      <c r="J56" s="110"/>
      <c r="K56" s="64"/>
    </row>
    <row r="57" spans="1:11" x14ac:dyDescent="0.25">
      <c r="A57" s="64"/>
      <c r="B57" s="69"/>
      <c r="C57" s="111"/>
      <c r="D57" s="107"/>
      <c r="E57" s="71"/>
      <c r="F57" s="71"/>
      <c r="G57" s="108"/>
      <c r="H57" s="108"/>
      <c r="I57" s="109"/>
      <c r="J57" s="110"/>
      <c r="K57" s="64"/>
    </row>
    <row r="58" spans="1:11" x14ac:dyDescent="0.25">
      <c r="A58" s="64"/>
      <c r="B58" s="69"/>
      <c r="C58" s="111"/>
      <c r="D58" s="107"/>
      <c r="E58" s="71"/>
      <c r="F58" s="71"/>
      <c r="G58" s="108"/>
      <c r="H58" s="108"/>
      <c r="I58" s="109"/>
      <c r="J58" s="110"/>
      <c r="K58" s="64"/>
    </row>
    <row r="59" spans="1:11" x14ac:dyDescent="0.25">
      <c r="A59" s="64"/>
      <c r="B59" s="69"/>
      <c r="C59" s="111"/>
      <c r="D59" s="107"/>
      <c r="E59" s="71"/>
      <c r="F59" s="71"/>
      <c r="G59" s="108"/>
      <c r="H59" s="108"/>
      <c r="I59" s="109"/>
      <c r="J59" s="110"/>
      <c r="K59" s="64"/>
    </row>
    <row r="60" spans="1:11" x14ac:dyDescent="0.25">
      <c r="A60" s="64"/>
      <c r="B60" s="77"/>
      <c r="C60" s="78"/>
      <c r="D60" s="77"/>
      <c r="E60" s="78"/>
      <c r="F60" s="79"/>
      <c r="G60" s="79"/>
      <c r="H60" s="79"/>
      <c r="I60" s="80"/>
      <c r="J60" s="81"/>
      <c r="K60" s="64"/>
    </row>
    <row r="61" spans="1:11" ht="18.75" x14ac:dyDescent="0.25">
      <c r="A61" s="64"/>
      <c r="B61" s="77"/>
      <c r="C61" s="78"/>
      <c r="D61" s="77"/>
      <c r="E61" s="71"/>
      <c r="F61" s="82"/>
      <c r="G61" s="82"/>
      <c r="H61" s="82"/>
      <c r="I61" s="83"/>
      <c r="J61" s="75"/>
      <c r="K61" s="64"/>
    </row>
    <row r="62" spans="1:11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</sheetData>
  <mergeCells count="14">
    <mergeCell ref="B45:C45"/>
    <mergeCell ref="D45:F45"/>
    <mergeCell ref="B2:J2"/>
    <mergeCell ref="B3:J3"/>
    <mergeCell ref="B6:C6"/>
    <mergeCell ref="D6:F6"/>
    <mergeCell ref="B12:C12"/>
    <mergeCell ref="D12:F12"/>
    <mergeCell ref="B22:C22"/>
    <mergeCell ref="D22:F22"/>
    <mergeCell ref="B29:C29"/>
    <mergeCell ref="D29:F29"/>
    <mergeCell ref="B34:C34"/>
    <mergeCell ref="D34:F34"/>
  </mergeCells>
  <phoneticPr fontId="0" type="noConversion"/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workbookViewId="0">
      <selection activeCell="M15" sqref="M15"/>
    </sheetView>
  </sheetViews>
  <sheetFormatPr defaultRowHeight="15" x14ac:dyDescent="0.25"/>
  <cols>
    <col min="2" max="2" width="4.85546875" customWidth="1"/>
    <col min="3" max="3" width="11.28515625" customWidth="1"/>
    <col min="4" max="4" width="41.5703125" customWidth="1"/>
    <col min="6" max="6" width="10.28515625" customWidth="1"/>
    <col min="7" max="8" width="0" hidden="1" customWidth="1"/>
    <col min="9" max="9" width="13" customWidth="1"/>
    <col min="10" max="10" width="18.42578125" customWidth="1"/>
    <col min="14" max="14" width="9.85546875" bestFit="1" customWidth="1"/>
    <col min="15" max="15" width="12.28515625" bestFit="1" customWidth="1"/>
  </cols>
  <sheetData>
    <row r="2" spans="2:15" ht="18.75" x14ac:dyDescent="0.25">
      <c r="B2" s="121" t="s">
        <v>56</v>
      </c>
      <c r="C2" s="121"/>
      <c r="D2" s="121"/>
      <c r="E2" s="121"/>
      <c r="F2" s="121"/>
      <c r="G2" s="121"/>
      <c r="H2" s="121"/>
      <c r="I2" s="121"/>
      <c r="J2" s="121"/>
    </row>
    <row r="3" spans="2:15" ht="18.75" x14ac:dyDescent="0.25">
      <c r="B3" s="124" t="s">
        <v>115</v>
      </c>
      <c r="C3" s="124"/>
      <c r="D3" s="124"/>
      <c r="E3" s="124"/>
      <c r="F3" s="124"/>
      <c r="G3" s="124"/>
      <c r="H3" s="124"/>
      <c r="I3" s="124"/>
      <c r="J3" s="124"/>
    </row>
    <row r="4" spans="2:15" x14ac:dyDescent="0.25">
      <c r="B4" s="69"/>
      <c r="C4" s="70"/>
      <c r="D4" s="69"/>
      <c r="E4" s="70"/>
      <c r="F4" s="71"/>
      <c r="G4" s="71"/>
      <c r="H4" s="71"/>
      <c r="I4" s="72"/>
      <c r="J4" s="73"/>
    </row>
    <row r="5" spans="2:15" ht="60" x14ac:dyDescent="0.25">
      <c r="B5" s="49" t="s">
        <v>0</v>
      </c>
      <c r="C5" s="43" t="s">
        <v>16</v>
      </c>
      <c r="D5" s="49" t="s">
        <v>1</v>
      </c>
      <c r="E5" s="43" t="s">
        <v>2</v>
      </c>
      <c r="F5" s="36" t="s">
        <v>57</v>
      </c>
      <c r="G5" s="36" t="s">
        <v>58</v>
      </c>
      <c r="H5" s="36" t="s">
        <v>59</v>
      </c>
      <c r="I5" s="14" t="s">
        <v>60</v>
      </c>
      <c r="J5" s="84" t="s">
        <v>21</v>
      </c>
    </row>
    <row r="6" spans="2:15" ht="18.75" x14ac:dyDescent="0.25">
      <c r="B6" s="125"/>
      <c r="C6" s="126"/>
      <c r="D6" s="127" t="s">
        <v>3</v>
      </c>
      <c r="E6" s="127"/>
      <c r="F6" s="127"/>
      <c r="G6" s="96"/>
      <c r="H6" s="96"/>
      <c r="I6" s="74" t="s">
        <v>61</v>
      </c>
      <c r="J6" s="85">
        <f>SUM(J7:J10)</f>
        <v>4420</v>
      </c>
    </row>
    <row r="7" spans="2:15" ht="60" x14ac:dyDescent="0.25">
      <c r="B7" s="86" t="s">
        <v>62</v>
      </c>
      <c r="C7" s="2" t="s">
        <v>63</v>
      </c>
      <c r="D7" s="49" t="s">
        <v>26</v>
      </c>
      <c r="E7" s="50" t="s">
        <v>37</v>
      </c>
      <c r="F7" s="87">
        <v>100</v>
      </c>
      <c r="G7" s="87"/>
      <c r="H7" s="87"/>
      <c r="I7" s="88">
        <v>6</v>
      </c>
      <c r="J7" s="89">
        <f>I7*F7</f>
        <v>600</v>
      </c>
    </row>
    <row r="8" spans="2:15" ht="45" x14ac:dyDescent="0.25">
      <c r="B8" s="86" t="s">
        <v>64</v>
      </c>
      <c r="C8" s="2" t="s">
        <v>44</v>
      </c>
      <c r="D8" s="49" t="s">
        <v>6</v>
      </c>
      <c r="E8" s="50" t="s">
        <v>37</v>
      </c>
      <c r="F8" s="17">
        <v>50</v>
      </c>
      <c r="G8" s="17"/>
      <c r="H8" s="17"/>
      <c r="I8" s="88">
        <v>50</v>
      </c>
      <c r="J8" s="89">
        <f t="shared" ref="J8:J10" si="0">I8*F8</f>
        <v>2500</v>
      </c>
    </row>
    <row r="9" spans="2:15" ht="30" x14ac:dyDescent="0.25">
      <c r="B9" s="86" t="s">
        <v>65</v>
      </c>
      <c r="C9" s="2" t="s">
        <v>44</v>
      </c>
      <c r="D9" s="49" t="s">
        <v>9</v>
      </c>
      <c r="E9" s="50" t="s">
        <v>37</v>
      </c>
      <c r="F9" s="17">
        <v>20</v>
      </c>
      <c r="G9" s="17"/>
      <c r="H9" s="17"/>
      <c r="I9" s="88">
        <v>6</v>
      </c>
      <c r="J9" s="89">
        <f t="shared" si="0"/>
        <v>120</v>
      </c>
    </row>
    <row r="10" spans="2:15" ht="45" x14ac:dyDescent="0.25">
      <c r="B10" s="86" t="s">
        <v>66</v>
      </c>
      <c r="C10" s="50" t="s">
        <v>5</v>
      </c>
      <c r="D10" s="49" t="s">
        <v>67</v>
      </c>
      <c r="E10" s="50" t="s">
        <v>68</v>
      </c>
      <c r="F10" s="17">
        <v>4</v>
      </c>
      <c r="G10" s="17"/>
      <c r="H10" s="17"/>
      <c r="I10" s="88">
        <v>300</v>
      </c>
      <c r="J10" s="89">
        <f t="shared" si="0"/>
        <v>1200</v>
      </c>
    </row>
    <row r="11" spans="2:15" ht="18.75" x14ac:dyDescent="0.25">
      <c r="B11" s="128"/>
      <c r="C11" s="129"/>
      <c r="D11" s="130" t="s">
        <v>10</v>
      </c>
      <c r="E11" s="130"/>
      <c r="F11" s="130"/>
      <c r="G11" s="99"/>
      <c r="H11" s="99"/>
      <c r="I11" s="74" t="s">
        <v>61</v>
      </c>
      <c r="J11" s="85">
        <f>SUM(J12:J20)</f>
        <v>38860</v>
      </c>
    </row>
    <row r="12" spans="2:15" ht="45" x14ac:dyDescent="0.25">
      <c r="B12" s="86" t="s">
        <v>69</v>
      </c>
      <c r="C12" s="50" t="s">
        <v>95</v>
      </c>
      <c r="D12" s="49" t="s">
        <v>70</v>
      </c>
      <c r="E12" s="50" t="s">
        <v>37</v>
      </c>
      <c r="F12" s="17">
        <v>150</v>
      </c>
      <c r="G12" s="17"/>
      <c r="H12" s="17"/>
      <c r="I12" s="88">
        <v>40</v>
      </c>
      <c r="J12" s="89">
        <f>I12*F12</f>
        <v>6000</v>
      </c>
      <c r="N12" t="s">
        <v>129</v>
      </c>
      <c r="O12" t="s">
        <v>130</v>
      </c>
    </row>
    <row r="13" spans="2:15" ht="45" x14ac:dyDescent="0.25">
      <c r="B13" s="86" t="s">
        <v>71</v>
      </c>
      <c r="C13" s="50" t="s">
        <v>95</v>
      </c>
      <c r="D13" s="49" t="s">
        <v>72</v>
      </c>
      <c r="E13" s="50" t="s">
        <v>37</v>
      </c>
      <c r="F13" s="17">
        <v>500</v>
      </c>
      <c r="G13" s="17"/>
      <c r="H13" s="17"/>
      <c r="I13" s="88">
        <v>36</v>
      </c>
      <c r="J13" s="89">
        <f t="shared" ref="J13:J20" si="1">I13*F13</f>
        <v>18000</v>
      </c>
      <c r="N13" t="s">
        <v>131</v>
      </c>
      <c r="O13">
        <f>(4*2+5*2+4)*3*10</f>
        <v>660</v>
      </c>
    </row>
    <row r="14" spans="2:15" ht="45" x14ac:dyDescent="0.25">
      <c r="B14" s="86" t="s">
        <v>73</v>
      </c>
      <c r="C14" s="50" t="s">
        <v>95</v>
      </c>
      <c r="D14" s="49" t="s">
        <v>118</v>
      </c>
      <c r="E14" s="50" t="s">
        <v>37</v>
      </c>
      <c r="F14" s="17">
        <v>200</v>
      </c>
      <c r="G14" s="17"/>
      <c r="H14" s="17"/>
      <c r="I14" s="88">
        <v>46</v>
      </c>
      <c r="J14" s="89">
        <f t="shared" si="1"/>
        <v>9200</v>
      </c>
    </row>
    <row r="15" spans="2:15" ht="60" x14ac:dyDescent="0.25">
      <c r="B15" s="90" t="s">
        <v>74</v>
      </c>
      <c r="C15" s="50" t="s">
        <v>95</v>
      </c>
      <c r="D15" s="56" t="s">
        <v>132</v>
      </c>
      <c r="E15" s="17" t="s">
        <v>76</v>
      </c>
      <c r="F15" s="17">
        <v>60</v>
      </c>
      <c r="G15" s="17"/>
      <c r="H15" s="17"/>
      <c r="I15" s="88">
        <v>50</v>
      </c>
      <c r="J15" s="89">
        <f t="shared" si="1"/>
        <v>3000</v>
      </c>
    </row>
    <row r="16" spans="2:15" ht="30" x14ac:dyDescent="0.25">
      <c r="B16" s="86" t="s">
        <v>77</v>
      </c>
      <c r="C16" s="50" t="s">
        <v>95</v>
      </c>
      <c r="D16" s="49" t="s">
        <v>117</v>
      </c>
      <c r="E16" s="50" t="s">
        <v>37</v>
      </c>
      <c r="F16" s="17">
        <v>20</v>
      </c>
      <c r="G16" s="17"/>
      <c r="H16" s="17"/>
      <c r="I16" s="88">
        <v>50</v>
      </c>
      <c r="J16" s="89">
        <f t="shared" si="1"/>
        <v>1000</v>
      </c>
    </row>
    <row r="17" spans="2:10" ht="30" x14ac:dyDescent="0.25">
      <c r="B17" s="86" t="s">
        <v>78</v>
      </c>
      <c r="C17" s="50" t="s">
        <v>95</v>
      </c>
      <c r="D17" s="49" t="s">
        <v>79</v>
      </c>
      <c r="E17" s="50" t="s">
        <v>37</v>
      </c>
      <c r="F17" s="17">
        <v>4</v>
      </c>
      <c r="G17" s="17"/>
      <c r="H17" s="17"/>
      <c r="I17" s="88">
        <v>120</v>
      </c>
      <c r="J17" s="89">
        <f t="shared" si="1"/>
        <v>480</v>
      </c>
    </row>
    <row r="18" spans="2:10" ht="30" x14ac:dyDescent="0.25">
      <c r="B18" s="86" t="s">
        <v>80</v>
      </c>
      <c r="C18" s="50" t="s">
        <v>95</v>
      </c>
      <c r="D18" s="49" t="s">
        <v>81</v>
      </c>
      <c r="E18" s="50" t="s">
        <v>37</v>
      </c>
      <c r="F18" s="17">
        <v>4</v>
      </c>
      <c r="G18" s="17"/>
      <c r="H18" s="17"/>
      <c r="I18" s="88">
        <v>150</v>
      </c>
      <c r="J18" s="89">
        <f t="shared" si="1"/>
        <v>600</v>
      </c>
    </row>
    <row r="19" spans="2:10" ht="30" x14ac:dyDescent="0.25">
      <c r="B19" s="86">
        <v>14</v>
      </c>
      <c r="C19" s="50" t="s">
        <v>95</v>
      </c>
      <c r="D19" s="49" t="s">
        <v>121</v>
      </c>
      <c r="E19" s="50" t="s">
        <v>37</v>
      </c>
      <c r="F19" s="17">
        <v>10</v>
      </c>
      <c r="G19" s="17"/>
      <c r="H19" s="17"/>
      <c r="I19" s="88">
        <v>50</v>
      </c>
      <c r="J19" s="89">
        <f t="shared" si="1"/>
        <v>500</v>
      </c>
    </row>
    <row r="20" spans="2:10" ht="45" x14ac:dyDescent="0.25">
      <c r="B20" s="90" t="s">
        <v>82</v>
      </c>
      <c r="C20" s="50" t="s">
        <v>95</v>
      </c>
      <c r="D20" s="13" t="s">
        <v>83</v>
      </c>
      <c r="E20" s="17" t="s">
        <v>12</v>
      </c>
      <c r="F20" s="17">
        <v>4</v>
      </c>
      <c r="G20" s="17"/>
      <c r="H20" s="17"/>
      <c r="I20" s="88">
        <v>20</v>
      </c>
      <c r="J20" s="89">
        <f t="shared" si="1"/>
        <v>80</v>
      </c>
    </row>
    <row r="21" spans="2:10" ht="18.75" x14ac:dyDescent="0.25">
      <c r="B21" s="128"/>
      <c r="C21" s="131"/>
      <c r="D21" s="132" t="s">
        <v>11</v>
      </c>
      <c r="E21" s="132"/>
      <c r="F21" s="132"/>
      <c r="G21" s="97"/>
      <c r="H21" s="97"/>
      <c r="I21" s="91" t="s">
        <v>61</v>
      </c>
      <c r="J21" s="92">
        <f>SUM(J22:J27)</f>
        <v>27000</v>
      </c>
    </row>
    <row r="22" spans="2:10" ht="30" x14ac:dyDescent="0.25">
      <c r="B22" s="86" t="s">
        <v>84</v>
      </c>
      <c r="C22" s="50" t="s">
        <v>48</v>
      </c>
      <c r="D22" s="49" t="s">
        <v>42</v>
      </c>
      <c r="E22" s="50" t="s">
        <v>37</v>
      </c>
      <c r="F22" s="17">
        <v>50</v>
      </c>
      <c r="G22" s="17"/>
      <c r="H22" s="17"/>
      <c r="I22" s="88">
        <v>50</v>
      </c>
      <c r="J22" s="89">
        <f>I22*F22</f>
        <v>2500</v>
      </c>
    </row>
    <row r="23" spans="2:10" ht="17.25" x14ac:dyDescent="0.25">
      <c r="B23" s="86" t="s">
        <v>85</v>
      </c>
      <c r="C23" s="50" t="s">
        <v>38</v>
      </c>
      <c r="D23" s="49" t="s">
        <v>39</v>
      </c>
      <c r="E23" s="50" t="s">
        <v>37</v>
      </c>
      <c r="F23" s="17">
        <v>50</v>
      </c>
      <c r="G23" s="17"/>
      <c r="H23" s="17"/>
      <c r="I23" s="88">
        <v>50</v>
      </c>
      <c r="J23" s="89">
        <f t="shared" ref="J23:J27" si="2">I23*F23</f>
        <v>2500</v>
      </c>
    </row>
    <row r="24" spans="2:10" ht="45" x14ac:dyDescent="0.25">
      <c r="B24" s="86" t="s">
        <v>86</v>
      </c>
      <c r="C24" s="50" t="s">
        <v>51</v>
      </c>
      <c r="D24" s="49" t="s">
        <v>36</v>
      </c>
      <c r="E24" s="50" t="s">
        <v>37</v>
      </c>
      <c r="F24" s="17">
        <v>55</v>
      </c>
      <c r="G24" s="17"/>
      <c r="H24" s="17"/>
      <c r="I24" s="88">
        <v>170</v>
      </c>
      <c r="J24" s="89">
        <f t="shared" si="2"/>
        <v>9350</v>
      </c>
    </row>
    <row r="25" spans="2:10" ht="60" x14ac:dyDescent="0.25">
      <c r="B25" s="86" t="s">
        <v>87</v>
      </c>
      <c r="C25" s="50" t="s">
        <v>50</v>
      </c>
      <c r="D25" s="49" t="s">
        <v>88</v>
      </c>
      <c r="E25" s="50" t="s">
        <v>37</v>
      </c>
      <c r="F25" s="17">
        <v>55</v>
      </c>
      <c r="G25" s="17"/>
      <c r="H25" s="17"/>
      <c r="I25" s="88">
        <v>150</v>
      </c>
      <c r="J25" s="89">
        <f t="shared" si="2"/>
        <v>8250</v>
      </c>
    </row>
    <row r="26" spans="2:10" x14ac:dyDescent="0.25">
      <c r="B26" s="86" t="s">
        <v>89</v>
      </c>
      <c r="C26" s="50" t="s">
        <v>50</v>
      </c>
      <c r="D26" s="13" t="s">
        <v>92</v>
      </c>
      <c r="E26" s="17" t="s">
        <v>12</v>
      </c>
      <c r="F26" s="17">
        <v>100</v>
      </c>
      <c r="G26" s="17"/>
      <c r="H26" s="17"/>
      <c r="I26" s="88">
        <v>40</v>
      </c>
      <c r="J26" s="89">
        <f t="shared" si="2"/>
        <v>4000</v>
      </c>
    </row>
    <row r="27" spans="2:10" x14ac:dyDescent="0.25">
      <c r="B27" s="86" t="s">
        <v>91</v>
      </c>
      <c r="C27" s="17" t="s">
        <v>8</v>
      </c>
      <c r="D27" s="13" t="s">
        <v>24</v>
      </c>
      <c r="E27" s="17" t="s">
        <v>13</v>
      </c>
      <c r="F27" s="17">
        <v>8</v>
      </c>
      <c r="G27" s="17"/>
      <c r="H27" s="17"/>
      <c r="I27" s="88">
        <v>50</v>
      </c>
      <c r="J27" s="89">
        <f t="shared" si="2"/>
        <v>400</v>
      </c>
    </row>
    <row r="28" spans="2:10" ht="18" customHeight="1" x14ac:dyDescent="0.25">
      <c r="B28" s="133"/>
      <c r="C28" s="134"/>
      <c r="D28" s="135" t="s">
        <v>14</v>
      </c>
      <c r="E28" s="135"/>
      <c r="F28" s="135"/>
      <c r="G28" s="98"/>
      <c r="H28" s="98"/>
      <c r="I28" s="74" t="s">
        <v>61</v>
      </c>
      <c r="J28" s="85">
        <f>SUM(J29:J32)</f>
        <v>4000</v>
      </c>
    </row>
    <row r="29" spans="2:10" ht="17.25" x14ac:dyDescent="0.25">
      <c r="B29" s="90" t="s">
        <v>93</v>
      </c>
      <c r="C29" s="50" t="s">
        <v>45</v>
      </c>
      <c r="D29" s="49" t="s">
        <v>97</v>
      </c>
      <c r="E29" s="50" t="s">
        <v>68</v>
      </c>
      <c r="F29" s="17">
        <v>10</v>
      </c>
      <c r="G29" s="17"/>
      <c r="H29" s="17"/>
      <c r="I29" s="88">
        <v>80</v>
      </c>
      <c r="J29" s="89">
        <f>I29*F29</f>
        <v>800</v>
      </c>
    </row>
    <row r="30" spans="2:10" ht="45" x14ac:dyDescent="0.25">
      <c r="B30" s="86" t="s">
        <v>90</v>
      </c>
      <c r="C30" s="50" t="s">
        <v>45</v>
      </c>
      <c r="D30" s="13" t="s">
        <v>119</v>
      </c>
      <c r="E30" s="17" t="s">
        <v>94</v>
      </c>
      <c r="F30" s="17">
        <v>4</v>
      </c>
      <c r="G30" s="17"/>
      <c r="H30" s="17"/>
      <c r="I30" s="88">
        <v>50</v>
      </c>
      <c r="J30" s="89">
        <f>I30*F30</f>
        <v>200</v>
      </c>
    </row>
    <row r="31" spans="2:10" ht="30" x14ac:dyDescent="0.25">
      <c r="B31" s="90" t="s">
        <v>96</v>
      </c>
      <c r="C31" s="50" t="s">
        <v>49</v>
      </c>
      <c r="D31" s="49" t="s">
        <v>99</v>
      </c>
      <c r="E31" s="50" t="s">
        <v>37</v>
      </c>
      <c r="F31" s="17">
        <v>10</v>
      </c>
      <c r="G31" s="17"/>
      <c r="H31" s="17"/>
      <c r="I31" s="88">
        <v>150</v>
      </c>
      <c r="J31" s="89">
        <f t="shared" ref="J31:J32" si="3">I31*F31</f>
        <v>1500</v>
      </c>
    </row>
    <row r="32" spans="2:10" ht="17.25" x14ac:dyDescent="0.25">
      <c r="B32" s="90" t="s">
        <v>98</v>
      </c>
      <c r="C32" s="50" t="s">
        <v>49</v>
      </c>
      <c r="D32" s="49" t="s">
        <v>120</v>
      </c>
      <c r="E32" s="50" t="s">
        <v>37</v>
      </c>
      <c r="F32" s="17">
        <v>10</v>
      </c>
      <c r="G32" s="17"/>
      <c r="H32" s="17"/>
      <c r="I32" s="88">
        <v>150</v>
      </c>
      <c r="J32" s="89">
        <f t="shared" si="3"/>
        <v>1500</v>
      </c>
    </row>
    <row r="33" spans="2:15" ht="18.75" x14ac:dyDescent="0.25">
      <c r="B33" s="128"/>
      <c r="C33" s="129"/>
      <c r="D33" s="136"/>
      <c r="E33" s="136"/>
      <c r="F33" s="136"/>
      <c r="G33" s="76"/>
      <c r="H33" s="76"/>
      <c r="I33" s="74" t="s">
        <v>61</v>
      </c>
      <c r="J33" s="85">
        <f>SUM(J34:J39)</f>
        <v>5500</v>
      </c>
    </row>
    <row r="34" spans="2:15" ht="180" x14ac:dyDescent="0.25">
      <c r="B34" s="86" t="s">
        <v>102</v>
      </c>
      <c r="C34" s="17" t="s">
        <v>49</v>
      </c>
      <c r="D34" s="94" t="s">
        <v>100</v>
      </c>
      <c r="E34" s="17" t="s">
        <v>13</v>
      </c>
      <c r="F34" s="17">
        <v>4</v>
      </c>
      <c r="G34" s="95"/>
      <c r="H34" s="95"/>
      <c r="I34" s="88">
        <v>500</v>
      </c>
      <c r="J34" s="89">
        <f>I34*F34</f>
        <v>2000</v>
      </c>
    </row>
    <row r="35" spans="2:15" ht="180" x14ac:dyDescent="0.25">
      <c r="B35" s="86" t="s">
        <v>103</v>
      </c>
      <c r="C35" s="17" t="s">
        <v>49</v>
      </c>
      <c r="D35" s="94" t="s">
        <v>101</v>
      </c>
      <c r="E35" s="17" t="s">
        <v>13</v>
      </c>
      <c r="F35" s="17">
        <v>4</v>
      </c>
      <c r="G35" s="95"/>
      <c r="H35" s="95"/>
      <c r="I35" s="88">
        <v>500</v>
      </c>
      <c r="J35" s="89">
        <f t="shared" ref="J35:J39" si="4">I35*F35</f>
        <v>2000</v>
      </c>
    </row>
    <row r="36" spans="2:15" ht="75" x14ac:dyDescent="0.25">
      <c r="B36" s="86" t="s">
        <v>106</v>
      </c>
      <c r="C36" s="36" t="s">
        <v>104</v>
      </c>
      <c r="D36" s="94" t="s">
        <v>55</v>
      </c>
      <c r="E36" s="17" t="s">
        <v>12</v>
      </c>
      <c r="F36" s="17">
        <v>6</v>
      </c>
      <c r="G36" s="95"/>
      <c r="H36" s="95"/>
      <c r="I36" s="88">
        <v>50</v>
      </c>
      <c r="J36" s="89">
        <f t="shared" si="4"/>
        <v>300</v>
      </c>
    </row>
    <row r="37" spans="2:15" ht="90" x14ac:dyDescent="0.25">
      <c r="B37" s="86" t="s">
        <v>107</v>
      </c>
      <c r="C37" s="36" t="s">
        <v>105</v>
      </c>
      <c r="D37" s="94" t="s">
        <v>116</v>
      </c>
      <c r="E37" s="17" t="s">
        <v>13</v>
      </c>
      <c r="F37" s="17">
        <v>2</v>
      </c>
      <c r="G37" s="95"/>
      <c r="H37" s="95"/>
      <c r="I37" s="88">
        <v>200</v>
      </c>
      <c r="J37" s="89">
        <f t="shared" si="4"/>
        <v>400</v>
      </c>
    </row>
    <row r="38" spans="2:15" ht="30" x14ac:dyDescent="0.25">
      <c r="B38" s="86" t="s">
        <v>112</v>
      </c>
      <c r="C38" s="36" t="s">
        <v>108</v>
      </c>
      <c r="D38" s="94" t="s">
        <v>109</v>
      </c>
      <c r="E38" s="17" t="s">
        <v>13</v>
      </c>
      <c r="F38" s="17">
        <v>8</v>
      </c>
      <c r="G38" s="95"/>
      <c r="H38" s="95"/>
      <c r="I38" s="88">
        <v>50</v>
      </c>
      <c r="J38" s="89">
        <f t="shared" si="4"/>
        <v>400</v>
      </c>
    </row>
    <row r="39" spans="2:15" ht="30" x14ac:dyDescent="0.25">
      <c r="B39" s="86" t="s">
        <v>113</v>
      </c>
      <c r="C39" s="36" t="s">
        <v>110</v>
      </c>
      <c r="D39" s="94" t="s">
        <v>111</v>
      </c>
      <c r="E39" s="17" t="s">
        <v>13</v>
      </c>
      <c r="F39" s="17">
        <v>8</v>
      </c>
      <c r="G39" s="95"/>
      <c r="H39" s="95"/>
      <c r="I39" s="88">
        <v>50</v>
      </c>
      <c r="J39" s="89">
        <f t="shared" si="4"/>
        <v>400</v>
      </c>
    </row>
    <row r="40" spans="2:15" x14ac:dyDescent="0.25">
      <c r="B40" s="77"/>
      <c r="C40" s="78"/>
      <c r="D40" s="77"/>
      <c r="E40" s="78"/>
      <c r="F40" s="79"/>
      <c r="G40" s="79"/>
      <c r="H40" s="79"/>
      <c r="I40" s="80"/>
      <c r="J40" s="81"/>
    </row>
    <row r="41" spans="2:15" ht="18.75" x14ac:dyDescent="0.25">
      <c r="B41" s="77"/>
      <c r="C41" s="78"/>
      <c r="D41" s="77"/>
      <c r="E41" s="71"/>
      <c r="F41" s="82" t="s">
        <v>114</v>
      </c>
      <c r="G41" s="82"/>
      <c r="H41" s="82"/>
      <c r="I41" s="83"/>
      <c r="J41" s="75">
        <f>J33+J28+J21+J11+J6</f>
        <v>79780</v>
      </c>
      <c r="M41" s="116">
        <v>0.6</v>
      </c>
      <c r="N41" s="60">
        <f>J41/100</f>
        <v>797.8</v>
      </c>
      <c r="O41" s="60">
        <f>N41*60</f>
        <v>47868</v>
      </c>
    </row>
    <row r="42" spans="2:15" x14ac:dyDescent="0.25">
      <c r="M42" s="116">
        <v>0.7</v>
      </c>
      <c r="N42" s="60"/>
      <c r="O42" s="60">
        <f>N41*70</f>
        <v>55846</v>
      </c>
    </row>
  </sheetData>
  <mergeCells count="12">
    <mergeCell ref="B21:C21"/>
    <mergeCell ref="D21:F21"/>
    <mergeCell ref="B28:C28"/>
    <mergeCell ref="D28:F28"/>
    <mergeCell ref="B33:C33"/>
    <mergeCell ref="D33:F33"/>
    <mergeCell ref="B2:J2"/>
    <mergeCell ref="B3:J3"/>
    <mergeCell ref="B6:C6"/>
    <mergeCell ref="D6:F6"/>
    <mergeCell ref="B11:C11"/>
    <mergeCell ref="D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Szacunkowy</vt:lpstr>
      <vt:lpstr>Weryfikacja</vt:lpstr>
      <vt:lpstr>Arkusz1</vt:lpstr>
      <vt:lpstr>Do zapytania</vt:lpstr>
      <vt:lpstr>Akademiki</vt:lpstr>
      <vt:lpstr>Akademiki szacun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Waldemar Szymański</cp:lastModifiedBy>
  <cp:lastPrinted>2021-05-12T08:06:15Z</cp:lastPrinted>
  <dcterms:created xsi:type="dcterms:W3CDTF">2016-01-04T11:29:56Z</dcterms:created>
  <dcterms:modified xsi:type="dcterms:W3CDTF">2023-06-07T09:53:49Z</dcterms:modified>
</cp:coreProperties>
</file>