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przetargi-my.sharepoint.com/personal/pk_pkprzetargi_onmicrosoft_com/Documents/Dokumenty/Zamawiający/Ostrzeszowskie Centrum Zdrowia/2025/22 żywienie pozajelitowe/"/>
    </mc:Choice>
  </mc:AlternateContent>
  <xr:revisionPtr revIDLastSave="0" documentId="11_FF4B802D0B743F0BA12721F7D7A239AEF0065CF3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żywienie pakiet 1" sheetId="3" r:id="rId1"/>
    <sheet name="żywienie pakiet 2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10" i="1" s="1"/>
  <c r="I10" i="1"/>
  <c r="G18" i="3" l="1"/>
  <c r="J18" i="3" s="1"/>
  <c r="I18" i="3"/>
  <c r="G4" i="1" l="1"/>
  <c r="J4" i="1" s="1"/>
  <c r="G5" i="1"/>
  <c r="J5" i="1" s="1"/>
  <c r="G6" i="1"/>
  <c r="J6" i="1" s="1"/>
  <c r="G7" i="1"/>
  <c r="J7" i="1" s="1"/>
  <c r="G8" i="1"/>
  <c r="J8" i="1" s="1"/>
  <c r="G9" i="1"/>
  <c r="J9" i="1" s="1"/>
  <c r="G11" i="1"/>
  <c r="J11" i="1" s="1"/>
  <c r="G12" i="1"/>
  <c r="G13" i="1"/>
  <c r="J13" i="1" s="1"/>
  <c r="G14" i="1"/>
  <c r="J14" i="1" s="1"/>
  <c r="G15" i="1"/>
  <c r="J15" i="1" s="1"/>
  <c r="G16" i="1"/>
  <c r="C3" i="3"/>
  <c r="G3" i="3"/>
  <c r="G21" i="3" s="1"/>
  <c r="I3" i="3"/>
  <c r="C4" i="3"/>
  <c r="G4" i="3"/>
  <c r="J4" i="3" s="1"/>
  <c r="I4" i="3"/>
  <c r="G5" i="3"/>
  <c r="I5" i="3"/>
  <c r="G6" i="3"/>
  <c r="J6" i="3" s="1"/>
  <c r="I6" i="3"/>
  <c r="G7" i="3"/>
  <c r="J7" i="3" s="1"/>
  <c r="I7" i="3"/>
  <c r="G8" i="3"/>
  <c r="J8" i="3" s="1"/>
  <c r="I8" i="3"/>
  <c r="G9" i="3"/>
  <c r="J9" i="3" s="1"/>
  <c r="I9" i="3"/>
  <c r="G10" i="3"/>
  <c r="J10" i="3" s="1"/>
  <c r="I10" i="3"/>
  <c r="G11" i="3"/>
  <c r="J11" i="3" s="1"/>
  <c r="I11" i="3"/>
  <c r="G12" i="3"/>
  <c r="J12" i="3" s="1"/>
  <c r="I12" i="3"/>
  <c r="G13" i="3"/>
  <c r="J13" i="3" s="1"/>
  <c r="I13" i="3"/>
  <c r="G14" i="3"/>
  <c r="J14" i="3" s="1"/>
  <c r="I14" i="3"/>
  <c r="G15" i="3"/>
  <c r="J15" i="3" s="1"/>
  <c r="I15" i="3"/>
  <c r="G16" i="3"/>
  <c r="J16" i="3" s="1"/>
  <c r="I16" i="3"/>
  <c r="G17" i="3"/>
  <c r="J17" i="3" s="1"/>
  <c r="I17" i="3"/>
  <c r="G19" i="3"/>
  <c r="J19" i="3" s="1"/>
  <c r="I19" i="3"/>
  <c r="G20" i="3"/>
  <c r="J20" i="3" s="1"/>
  <c r="I20" i="3"/>
  <c r="I15" i="1"/>
  <c r="I14" i="1"/>
  <c r="I13" i="1"/>
  <c r="I12" i="1"/>
  <c r="I11" i="1"/>
  <c r="I9" i="1"/>
  <c r="I8" i="1"/>
  <c r="I7" i="1"/>
  <c r="I6" i="1"/>
  <c r="I5" i="1"/>
  <c r="I4" i="1"/>
  <c r="I3" i="1"/>
  <c r="G3" i="1"/>
  <c r="J16" i="1" l="1"/>
  <c r="G17" i="1"/>
  <c r="G19" i="1" s="1"/>
  <c r="J3" i="3"/>
  <c r="J12" i="1"/>
  <c r="J3" i="1"/>
  <c r="J5" i="3"/>
  <c r="J21" i="3" l="1"/>
  <c r="J17" i="1"/>
</calcChain>
</file>

<file path=xl/sharedStrings.xml><?xml version="1.0" encoding="utf-8"?>
<sst xmlns="http://schemas.openxmlformats.org/spreadsheetml/2006/main" count="87" uniqueCount="54">
  <si>
    <t>op</t>
  </si>
  <si>
    <t>L.P.</t>
  </si>
  <si>
    <t>Pakiet</t>
  </si>
  <si>
    <t>Nazwa</t>
  </si>
  <si>
    <t>J.M.</t>
  </si>
  <si>
    <t>Ilość</t>
  </si>
  <si>
    <t>Cena netto</t>
  </si>
  <si>
    <t>Wartość netto</t>
  </si>
  <si>
    <t>VAT</t>
  </si>
  <si>
    <t>Cena brutto</t>
  </si>
  <si>
    <t>Wartość brutto</t>
  </si>
  <si>
    <t>PAKIET  NR 1 żywienie dojelitowe</t>
  </si>
  <si>
    <t>500 ml</t>
  </si>
  <si>
    <t>1000 ml</t>
  </si>
  <si>
    <r>
      <t xml:space="preserve">Kompletna dieta do żywienia dojelitowego, oligopeptydowa, zawierająca hydrolizat serwatki,ponad 50% tłuszczy MCT i </t>
    </r>
    <r>
      <rPr>
        <sz val="11"/>
        <color theme="1"/>
        <rFont val="Czcionka tekstu podstawowego"/>
        <charset val="238"/>
      </rPr>
      <t>ω</t>
    </r>
    <r>
      <rPr>
        <sz val="9.9"/>
        <color theme="1"/>
        <rFont val="Czcionka tekstu podstawowego"/>
        <family val="2"/>
        <charset val="238"/>
      </rPr>
      <t>-3 kwasy tłuszczowe, normokaloryczna 1 kcal/ml, bezresztkowa, o osmolarności do 300mosmol/l, w worku zabezpieczonym samozasklepiającą się membraną</t>
    </r>
  </si>
  <si>
    <t>Specjalistyczna, kompletna dieta do żywienia dojelitowego, dla pacjentów z niewydolnością wątroby, o smaku neutralnym, zawierająca 44% aminokwasów rozgałęzionych, białko kazeinowe i sojowe, tłuszcze MCT, wysokokaloryczna 1,3 kcal/ml, bogatoresztkowa, niskosodowa, o osmolarności 330 mosmol/l, w worku zabezpieczonym samozasklepiającą się membraną</t>
  </si>
  <si>
    <r>
      <t xml:space="preserve">Kompletna dieta do żywienia dojelitowego, wysokokaloryczna 2 kcal/ml, bogatobiałkowa- 20%energii białkowej, zawierająca białko mleka, tłuszcze MCT/LCT i </t>
    </r>
    <r>
      <rPr>
        <sz val="10"/>
        <rFont val="Czcionka tekstu podstawowego"/>
        <charset val="238"/>
      </rPr>
      <t>ω</t>
    </r>
    <r>
      <rPr>
        <sz val="9"/>
        <rFont val="Arial CE"/>
        <family val="2"/>
        <charset val="238"/>
      </rPr>
      <t>-3 kwasy tłuszczowe, niskosodowa, bezresztkowa, o osmolarności do 395 mosmol/l, w worku zabezpieczonym samozasklepiającą się membraną</t>
    </r>
  </si>
  <si>
    <t>500ml</t>
  </si>
  <si>
    <t xml:space="preserve">Kompletna dieta do żywienia dojelitowego, standardowa, zawierająca białko kazeinowe i sojowe, tłuszcze LCT  i ω-3 kwasy tłuszczowe, normokaloryczna - 1 kcal/ml, bezresztkowa, o osmolarności 220 mosmol/l, w worku zabezpieczonym samozasklepiającą się membraną. </t>
  </si>
  <si>
    <t xml:space="preserve">Kompletna dieta do żywienia dojelitowego, wysokoenergetyczna - 1,5 kcal/ml, normobiałkowa, zawierająca białko kazeinowe i serwatkowe, tłuszcze LCT i ω-3 kwasy tłuszczowe, bezresztkowa, o osmolarności do 330 mosmol/l, w worku zabezpieczonym samozasklepiającą się membraną. </t>
  </si>
  <si>
    <t xml:space="preserve">Kompletna dieta do żywienia dojelitowego, wysokoenergetyczna -2 kcal/ml, bogatobiałkowa - 20% energii białkowej, zawierająca białko mleka, tłuszcze MCT/LCT i ω-3 kwasy tłuszczowe, niskosodowa, bezresztkowa, o osmolarności do 420 mosmol/l, w worku zabezpieczonym samozasklepiającą się membraną. </t>
  </si>
  <si>
    <t xml:space="preserve">Kompletna dieta do żywienia dojelitowego, wysokoenergetyczna - 1,2 kcal/ml, bogatobiałkowa, zawierająca białko kazeinowe, ω-3 kwasy tłuszczowe, bogatoresztkowa, o osmolarności 345 mosmol/l, w worku zabezpieczonym samozasklepiającą się membraną. </t>
  </si>
  <si>
    <t xml:space="preserve">Kompletna dieta do żywienia dojelitowego, standardowa, o wysokiej zawartości błonnika – 1,5g/100ml, zawierająca białko kazeinowe i sojowe, tłuszcze LCT i ω-3 kwasy tłuszczowe, normokaloryczna 1 kcal/ml, izoosmotyczna, o osmolarności 285 mosmol/l, w worku zabezpieczonym samozasklepiającą się membraną. </t>
  </si>
  <si>
    <t xml:space="preserve">Kompletna dieta do żywienia dojelitowego, wysokoenergetyczna 1,2 kcal/ml, bogatobiałkowa, zawierająca białko kazeinowe, ω-3 kwasy tłuszczowe, bogatoresztkowa, o osmolarności 345 mosmol/l, w worku zabezpieczonym samozasklepiającą się membraną. </t>
  </si>
  <si>
    <t>1500 ml</t>
  </si>
  <si>
    <t>RAZEM</t>
  </si>
  <si>
    <t>PAKIET  NR 2 żywienie pozajelitowe</t>
  </si>
  <si>
    <t>3 komorowy worek ze sterylnymi portami do obwodowego żywienia pozajelitowego zawierający aminokwasy z tauryną bez kwasu glutaminowego(6,2 g azotu), 15% olej rybny,olej sojowy, MCTolej z oliwek, węglowodany i elektrolity (700 kcal n.b.). Objętość 1206 ml</t>
  </si>
  <si>
    <t>op. (4 worki)</t>
  </si>
  <si>
    <t>3 komorowy worek ze sterylnymi portami do obwodowego żywienia pozajelitowego zawierający aminokwasy z tauryną bez kwasu glutaminowego(8,1 g azotu), 15% olej rybny,olej sojowy, MCTolej z oliwek, węglowodany i elektrolity (800 kcal n.b.). Objętość 1448 ml</t>
  </si>
  <si>
    <t>3 komorowy worek ze sterylnymi portami do obwodowego żywienia pozajelitowego zawierający aminokwasy z tauryną bez kwasu glutaminowego(9,8 g azotu), 15% olej rybny,olej sojowy, MCTolej z oliwek, węglowodany i elektrolity (1100 kcal n.b.). Objętość 1904 ml</t>
  </si>
  <si>
    <t>3 komorowy worek ze sterylnymiportami do żywienia pozajelitowego zawierający:aminokwasy z tauryną bez kwasu glutaminowego ( 4 g azotu), 15% olej rybny, olej sojowy, MCT, olej z oliwek, węglowodany i elektrolity (450 kcal n.b.). Objętość 493 ml</t>
  </si>
  <si>
    <t>op. (6 worków)</t>
  </si>
  <si>
    <t>3 komorowy worek ze sterylnymiportami do żywienia pozajelitowego zawierający:aminokwasy z tauryną bez kwasu glutaminowego ( 8 g azotu), 15% olej rybny, olej sojowy, MCT, olej z oliwek, węglowodany i elektrolity (900 kcal n.b.). Objętość 986 ml</t>
  </si>
  <si>
    <t>3 komorowy worek ze sterylnymiportami do żywienia pozajelitowego zawierający:aminokwasy z tauryną bez kwasu glutaminowego ( 12 g azotu), 15% olej rybny, olej sojowy, MCT, olej z oliwek, węglowodany i elektrolity (1300 kcal n.b.). Objętość 1477 ml</t>
  </si>
  <si>
    <t>3 komorowy worek ze sterylnymi portami do żywienia pozajelitowego zawierający: aminokwasy z tauryną bez kwasu glutaminowego (21,2 g azotu), 15% olej rybny, olej sojowy, MCT, olej z oliwek, węglowodany bez elektrolitów (1270 kcal n.b.). Objętość 2025ml.</t>
  </si>
  <si>
    <t>Zestaw witamin rozpuszczalnych w wodzie do żywienia pozajelitowego. Fiolka 10ml</t>
  </si>
  <si>
    <t>Zestaw witamin rozpuszczalnych w tłuszczach (z wit. K) do żywienia pozajelitowego. Ampułka 10ml</t>
  </si>
  <si>
    <t>Zestaw pierwiastków śladowych dla pacjentów o wadze równej lub wyższej niż 15 kg, charakteryzującego się zmodyfikowaną ilością selenu, manganu i miedzi oraz cynku w ilości 5 mg/dz.</t>
  </si>
  <si>
    <t>Koncentrat fosforanów organicznych do żywienia pozajelitowego. Ampułka 20ml</t>
  </si>
  <si>
    <t>Koncentrat 20 g/100 ml zawierający 8,2 alaniny i 13,46 glutaminy. Inj i.v. (koncentrat).Fiolka 100ml</t>
  </si>
  <si>
    <t>fiol.</t>
  </si>
  <si>
    <t>Zestawy do żywienia dojelitowego z końcówką typu Enfit, umożliwiające żywienie pacjenta drogą grawitacyjną, kompatybilne z opakowaniem.</t>
  </si>
  <si>
    <t>szt.</t>
  </si>
  <si>
    <t>Zestawy uniwersalne do żywienia dojelitowego z końcówką typu Enfit kompatybilne z pompą (uzyczoną zamawiającemu na czas trwania umowy)</t>
  </si>
  <si>
    <t>Strzykawka Enteralna z końcówką typu Enfit, przeznaczona tylko do obsługi żywienia drogą przewodu pokarmowego. Niezgodnym ze złaczem typu Luer. 60 ml</t>
  </si>
  <si>
    <t>Strzykawka Enteralna z końcówką typu Enfit, przeznaczona tylko do obsługi żywienia drogą przewodu pokarmowego. Niezgodnym ze złaczem typu Luer. 10 ml</t>
  </si>
  <si>
    <t>Dot. Pakietu nr 1. Wykonawca na czas trwania umowy użyczy bezpłatnie 3 pompy do podaży żywienia dojelitowego.</t>
  </si>
  <si>
    <t>Koncentrat 20 g/100 ml zawierający 8,2 alaniny i 13,46 glutaminy. Inj i.v. (koncentrat).Fiolka 50ml</t>
  </si>
  <si>
    <t>op. 10 szt.</t>
  </si>
  <si>
    <t>op.10 szt.</t>
  </si>
  <si>
    <t>op. 20 szt.</t>
  </si>
  <si>
    <t>Strzykawka wypełniona soląfizjologiczną do przepłukiwań 20ml, podwójnie sterylna opakowana po20szt</t>
  </si>
  <si>
    <t>3 komorowy worek ze sterylnymi portami do żywienia pozajelitwoego zawierający aminokwasy 75 g, glukoza 187 g, osmolarność 1300 mOsm/l. Pojemność 1477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</si>
</sst>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[$zł-415];[Red]\-#,##0.00\ [$zł-415]"/>
    <numFmt numFmtId="165" formatCode="#,##0.00&quot; zł&quot;;\-#,##0.00&quot; zł&quot;"/>
  </numFmts>
  <fonts count="33">
    <font>
      <sz val="11"/>
      <color theme="1"/>
      <name val="Czcionka tekstu podstawowego"/>
      <family val="2"/>
      <charset val="238"/>
    </font>
    <font>
      <sz val="11"/>
      <color indexed="8"/>
      <name val="Arial CE"/>
      <charset val="238"/>
    </font>
    <font>
      <b/>
      <i/>
      <u/>
      <sz val="11"/>
      <color indexed="8"/>
      <name val="Arial CE"/>
      <charset val="238"/>
    </font>
    <font>
      <b/>
      <i/>
      <sz val="16"/>
      <color indexed="8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1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11"/>
      <color theme="1"/>
      <name val="Czcionka tekstu podstawowego"/>
      <charset val="238"/>
    </font>
    <font>
      <sz val="9.9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9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12"/>
      <name val="Arial CE"/>
      <family val="2"/>
      <charset val="238"/>
    </font>
    <font>
      <b/>
      <sz val="12"/>
      <color theme="1"/>
      <name val="Czcionka tekstu podstawowego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1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/>
      <bottom style="hair">
        <color indexed="52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hair">
        <color indexed="30"/>
      </bottom>
      <diagonal/>
    </border>
    <border>
      <left/>
      <right/>
      <top style="hair">
        <color indexed="62"/>
      </top>
      <bottom style="hair">
        <color indexed="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4" fillId="2" borderId="0" applyBorder="0" applyProtection="0"/>
    <xf numFmtId="0" fontId="4" fillId="3" borderId="0" applyBorder="0" applyProtection="0"/>
    <xf numFmtId="0" fontId="4" fillId="4" borderId="0" applyBorder="0" applyProtection="0"/>
    <xf numFmtId="0" fontId="4" fillId="5" borderId="0" applyBorder="0" applyProtection="0"/>
    <xf numFmtId="0" fontId="4" fillId="6" borderId="0" applyBorder="0" applyProtection="0"/>
    <xf numFmtId="0" fontId="4" fillId="7" borderId="0" applyBorder="0" applyProtection="0"/>
    <xf numFmtId="0" fontId="4" fillId="8" borderId="0" applyBorder="0" applyProtection="0"/>
    <xf numFmtId="0" fontId="4" fillId="9" borderId="0" applyBorder="0" applyProtection="0"/>
    <xf numFmtId="0" fontId="4" fillId="10" borderId="0" applyBorder="0" applyProtection="0"/>
    <xf numFmtId="0" fontId="4" fillId="5" borderId="0" applyBorder="0" applyProtection="0"/>
    <xf numFmtId="0" fontId="4" fillId="8" borderId="0" applyBorder="0" applyProtection="0"/>
    <xf numFmtId="0" fontId="4" fillId="11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10" borderId="0" applyBorder="0" applyProtection="0"/>
    <xf numFmtId="0" fontId="5" fillId="13" borderId="0" applyBorder="0" applyProtection="0"/>
    <xf numFmtId="0" fontId="5" fillId="14" borderId="0" applyBorder="0" applyProtection="0"/>
    <xf numFmtId="0" fontId="5" fillId="15" borderId="0" applyBorder="0" applyProtection="0"/>
    <xf numFmtId="0" fontId="5" fillId="16" borderId="0" applyBorder="0" applyProtection="0"/>
    <xf numFmtId="0" fontId="5" fillId="17" borderId="0" applyBorder="0" applyProtection="0"/>
    <xf numFmtId="0" fontId="5" fillId="18" borderId="0" applyBorder="0" applyProtection="0"/>
    <xf numFmtId="0" fontId="5" fillId="13" borderId="0" applyBorder="0" applyProtection="0"/>
    <xf numFmtId="0" fontId="5" fillId="14" borderId="0" applyBorder="0" applyProtection="0"/>
    <xf numFmtId="0" fontId="5" fillId="19" borderId="0" applyBorder="0" applyProtection="0"/>
    <xf numFmtId="0" fontId="6" fillId="7" borderId="1" applyProtection="0"/>
    <xf numFmtId="0" fontId="7" fillId="20" borderId="2" applyProtection="0"/>
    <xf numFmtId="0" fontId="8" fillId="4" borderId="0" applyBorder="0" applyProtection="0"/>
    <xf numFmtId="0" fontId="9" fillId="0" borderId="3" applyProtection="0"/>
    <xf numFmtId="0" fontId="10" fillId="21" borderId="2" applyProtection="0"/>
    <xf numFmtId="0" fontId="3" fillId="0" borderId="0" applyBorder="0" applyProtection="0">
      <alignment horizontal="center"/>
    </xf>
    <xf numFmtId="0" fontId="11" fillId="0" borderId="4" applyProtection="0"/>
    <xf numFmtId="0" fontId="12" fillId="0" borderId="5" applyProtection="0"/>
    <xf numFmtId="0" fontId="13" fillId="0" borderId="6" applyProtection="0"/>
    <xf numFmtId="0" fontId="13" fillId="0" borderId="0" applyBorder="0" applyProtection="0"/>
    <xf numFmtId="0" fontId="3" fillId="0" borderId="0" applyBorder="0" applyProtection="0">
      <alignment horizontal="center" textRotation="90"/>
    </xf>
    <xf numFmtId="0" fontId="14" fillId="22" borderId="0" applyBorder="0" applyProtection="0"/>
    <xf numFmtId="0" fontId="15" fillId="20" borderId="1" applyProtection="0"/>
    <xf numFmtId="0" fontId="16" fillId="0" borderId="7" applyProtection="0"/>
    <xf numFmtId="0" fontId="17" fillId="0" borderId="0" applyBorder="0" applyProtection="0"/>
    <xf numFmtId="0" fontId="18" fillId="0" borderId="0" applyBorder="0" applyProtection="0"/>
    <xf numFmtId="0" fontId="19" fillId="0" borderId="0" applyBorder="0" applyProtection="0"/>
    <xf numFmtId="0" fontId="1" fillId="23" borderId="8" applyProtection="0"/>
    <xf numFmtId="0" fontId="2" fillId="0" borderId="0" applyBorder="0" applyProtection="0"/>
    <xf numFmtId="164" fontId="2" fillId="0" borderId="0" applyBorder="0" applyProtection="0"/>
    <xf numFmtId="0" fontId="20" fillId="3" borderId="0" applyBorder="0" applyProtection="0"/>
    <xf numFmtId="0" fontId="21" fillId="0" borderId="0"/>
  </cellStyleXfs>
  <cellXfs count="55">
    <xf numFmtId="0" fontId="0" fillId="0" borderId="0" xfId="0"/>
    <xf numFmtId="0" fontId="22" fillId="25" borderId="9" xfId="47" applyFont="1" applyFill="1" applyBorder="1" applyAlignment="1">
      <alignment horizontal="center" vertical="center"/>
    </xf>
    <xf numFmtId="0" fontId="22" fillId="25" borderId="9" xfId="47" applyFont="1" applyFill="1" applyBorder="1" applyAlignment="1">
      <alignment horizontal="center" vertical="center" wrapText="1"/>
    </xf>
    <xf numFmtId="0" fontId="22" fillId="26" borderId="9" xfId="47" applyFont="1" applyFill="1" applyBorder="1" applyAlignment="1">
      <alignment horizontal="center" vertical="center"/>
    </xf>
    <xf numFmtId="0" fontId="24" fillId="26" borderId="9" xfId="47" applyFont="1" applyFill="1" applyBorder="1" applyAlignment="1">
      <alignment horizontal="center" vertical="center"/>
    </xf>
    <xf numFmtId="165" fontId="22" fillId="25" borderId="9" xfId="47" applyNumberFormat="1" applyFont="1" applyFill="1" applyBorder="1" applyAlignment="1">
      <alignment horizontal="center" vertical="center"/>
    </xf>
    <xf numFmtId="1" fontId="22" fillId="25" borderId="9" xfId="47" applyNumberFormat="1" applyFont="1" applyFill="1" applyBorder="1" applyAlignment="1">
      <alignment horizontal="center" vertical="center"/>
    </xf>
    <xf numFmtId="44" fontId="24" fillId="24" borderId="9" xfId="47" applyNumberFormat="1" applyFont="1" applyFill="1" applyBorder="1" applyAlignment="1">
      <alignment horizontal="center" vertical="center"/>
    </xf>
    <xf numFmtId="0" fontId="21" fillId="0" borderId="10" xfId="47" applyBorder="1"/>
    <xf numFmtId="44" fontId="21" fillId="0" borderId="10" xfId="47" applyNumberFormat="1" applyBorder="1"/>
    <xf numFmtId="8" fontId="21" fillId="0" borderId="10" xfId="47" applyNumberFormat="1" applyBorder="1"/>
    <xf numFmtId="9" fontId="21" fillId="0" borderId="10" xfId="47" applyNumberFormat="1" applyBorder="1"/>
    <xf numFmtId="0" fontId="21" fillId="0" borderId="10" xfId="47" applyBorder="1" applyAlignment="1">
      <alignment wrapText="1"/>
    </xf>
    <xf numFmtId="0" fontId="0" fillId="0" borderId="0" xfId="0" applyAlignment="1">
      <alignment wrapText="1"/>
    </xf>
    <xf numFmtId="9" fontId="21" fillId="0" borderId="10" xfId="47" applyNumberFormat="1" applyBorder="1" applyAlignment="1">
      <alignment wrapText="1"/>
    </xf>
    <xf numFmtId="0" fontId="21" fillId="27" borderId="10" xfId="47" applyFill="1" applyBorder="1"/>
    <xf numFmtId="0" fontId="0" fillId="27" borderId="10" xfId="0" applyFill="1" applyBorder="1" applyAlignment="1">
      <alignment wrapText="1"/>
    </xf>
    <xf numFmtId="8" fontId="21" fillId="27" borderId="10" xfId="47" applyNumberFormat="1" applyFill="1" applyBorder="1"/>
    <xf numFmtId="44" fontId="21" fillId="27" borderId="10" xfId="47" applyNumberFormat="1" applyFill="1" applyBorder="1"/>
    <xf numFmtId="9" fontId="21" fillId="27" borderId="10" xfId="47" applyNumberFormat="1" applyFill="1" applyBorder="1"/>
    <xf numFmtId="44" fontId="0" fillId="0" borderId="0" xfId="0" applyNumberFormat="1"/>
    <xf numFmtId="0" fontId="31" fillId="0" borderId="0" xfId="47" applyFont="1" applyAlignment="1">
      <alignment wrapText="1"/>
    </xf>
    <xf numFmtId="0" fontId="32" fillId="0" borderId="0" xfId="0" applyFont="1" applyAlignment="1">
      <alignment wrapText="1"/>
    </xf>
    <xf numFmtId="4" fontId="0" fillId="0" borderId="0" xfId="0" applyNumberFormat="1"/>
    <xf numFmtId="0" fontId="0" fillId="0" borderId="10" xfId="0" applyBorder="1" applyAlignment="1">
      <alignment horizontal="left" vertical="top" wrapText="1"/>
    </xf>
    <xf numFmtId="0" fontId="29" fillId="0" borderId="10" xfId="0" applyFont="1" applyBorder="1" applyAlignment="1">
      <alignment horizontal="left" vertical="top" wrapText="1"/>
    </xf>
    <xf numFmtId="0" fontId="21" fillId="0" borderId="10" xfId="47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21" fillId="27" borderId="14" xfId="47" applyFill="1" applyBorder="1"/>
    <xf numFmtId="0" fontId="0" fillId="27" borderId="14" xfId="0" applyFill="1" applyBorder="1" applyAlignment="1">
      <alignment wrapText="1"/>
    </xf>
    <xf numFmtId="8" fontId="21" fillId="27" borderId="14" xfId="47" applyNumberFormat="1" applyFill="1" applyBorder="1"/>
    <xf numFmtId="44" fontId="21" fillId="27" borderId="14" xfId="47" applyNumberFormat="1" applyFill="1" applyBorder="1"/>
    <xf numFmtId="9" fontId="21" fillId="27" borderId="14" xfId="47" applyNumberFormat="1" applyFill="1" applyBorder="1"/>
    <xf numFmtId="0" fontId="0" fillId="28" borderId="15" xfId="0" applyFill="1" applyBorder="1"/>
    <xf numFmtId="0" fontId="0" fillId="28" borderId="16" xfId="0" applyFill="1" applyBorder="1"/>
    <xf numFmtId="0" fontId="30" fillId="28" borderId="16" xfId="0" applyFont="1" applyFill="1" applyBorder="1"/>
    <xf numFmtId="44" fontId="0" fillId="28" borderId="16" xfId="0" applyNumberFormat="1" applyFill="1" applyBorder="1"/>
    <xf numFmtId="4" fontId="0" fillId="28" borderId="17" xfId="0" applyNumberFormat="1" applyFill="1" applyBorder="1"/>
    <xf numFmtId="0" fontId="21" fillId="0" borderId="14" xfId="47" applyBorder="1" applyAlignment="1">
      <alignment wrapText="1"/>
    </xf>
    <xf numFmtId="0" fontId="21" fillId="0" borderId="14" xfId="47" applyBorder="1" applyAlignment="1">
      <alignment horizontal="left" vertical="top" wrapText="1"/>
    </xf>
    <xf numFmtId="44" fontId="21" fillId="0" borderId="14" xfId="47" applyNumberFormat="1" applyBorder="1"/>
    <xf numFmtId="9" fontId="21" fillId="0" borderId="14" xfId="47" applyNumberFormat="1" applyBorder="1" applyAlignment="1">
      <alignment wrapText="1"/>
    </xf>
    <xf numFmtId="8" fontId="21" fillId="0" borderId="14" xfId="47" applyNumberFormat="1" applyBorder="1"/>
    <xf numFmtId="0" fontId="31" fillId="28" borderId="15" xfId="47" applyFont="1" applyFill="1" applyBorder="1" applyAlignment="1">
      <alignment wrapText="1"/>
    </xf>
    <xf numFmtId="0" fontId="31" fillId="28" borderId="16" xfId="47" applyFont="1" applyFill="1" applyBorder="1" applyAlignment="1">
      <alignment wrapText="1"/>
    </xf>
    <xf numFmtId="44" fontId="31" fillId="28" borderId="16" xfId="47" applyNumberFormat="1" applyFont="1" applyFill="1" applyBorder="1" applyAlignment="1">
      <alignment wrapText="1"/>
    </xf>
    <xf numFmtId="44" fontId="31" fillId="28" borderId="16" xfId="47" applyNumberFormat="1" applyFont="1" applyFill="1" applyBorder="1"/>
    <xf numFmtId="9" fontId="31" fillId="28" borderId="16" xfId="47" applyNumberFormat="1" applyFont="1" applyFill="1" applyBorder="1" applyAlignment="1">
      <alignment wrapText="1"/>
    </xf>
    <xf numFmtId="44" fontId="31" fillId="28" borderId="17" xfId="47" applyNumberFormat="1" applyFont="1" applyFill="1" applyBorder="1" applyAlignment="1">
      <alignment wrapText="1"/>
    </xf>
    <xf numFmtId="0" fontId="23" fillId="0" borderId="11" xfId="47" applyFont="1" applyBorder="1" applyAlignment="1">
      <alignment horizontal="center"/>
    </xf>
    <xf numFmtId="0" fontId="23" fillId="0" borderId="12" xfId="47" applyFont="1" applyBorder="1" applyAlignment="1">
      <alignment horizontal="center"/>
    </xf>
    <xf numFmtId="0" fontId="23" fillId="0" borderId="13" xfId="47" applyFont="1" applyBorder="1" applyAlignment="1">
      <alignment horizontal="center"/>
    </xf>
    <xf numFmtId="0" fontId="31" fillId="0" borderId="0" xfId="47" applyFont="1" applyAlignment="1">
      <alignment wrapText="1"/>
    </xf>
    <xf numFmtId="0" fontId="23" fillId="0" borderId="10" xfId="47" applyFont="1" applyBorder="1" applyAlignment="1">
      <alignment horizontal="center"/>
    </xf>
  </cellXfs>
  <cellStyles count="48">
    <cellStyle name="20% - akcent 1 2" xfId="2" xr:uid="{00000000-0005-0000-0000-000000000000}"/>
    <cellStyle name="20% - akcent 2 2" xfId="3" xr:uid="{00000000-0005-0000-0000-000001000000}"/>
    <cellStyle name="20% - akcent 3 2" xfId="4" xr:uid="{00000000-0005-0000-0000-000002000000}"/>
    <cellStyle name="20% - akcent 4 2" xfId="5" xr:uid="{00000000-0005-0000-0000-000003000000}"/>
    <cellStyle name="20% - akcent 5 2" xfId="6" xr:uid="{00000000-0005-0000-0000-000004000000}"/>
    <cellStyle name="20% - akcent 6 2" xfId="7" xr:uid="{00000000-0005-0000-0000-000005000000}"/>
    <cellStyle name="40% - akcent 1 2" xfId="8" xr:uid="{00000000-0005-0000-0000-000006000000}"/>
    <cellStyle name="40% - akcent 2 2" xfId="9" xr:uid="{00000000-0005-0000-0000-000007000000}"/>
    <cellStyle name="40% - akcent 3 2" xfId="10" xr:uid="{00000000-0005-0000-0000-000008000000}"/>
    <cellStyle name="40% - akcent 4 2" xfId="11" xr:uid="{00000000-0005-0000-0000-000009000000}"/>
    <cellStyle name="40% - akcent 5 2" xfId="12" xr:uid="{00000000-0005-0000-0000-00000A000000}"/>
    <cellStyle name="40% - akcent 6 2" xfId="13" xr:uid="{00000000-0005-0000-0000-00000B000000}"/>
    <cellStyle name="60% - akcent 1 2" xfId="14" xr:uid="{00000000-0005-0000-0000-00000C000000}"/>
    <cellStyle name="60% - akcent 2 2" xfId="15" xr:uid="{00000000-0005-0000-0000-00000D000000}"/>
    <cellStyle name="60% - akcent 3 2" xfId="16" xr:uid="{00000000-0005-0000-0000-00000E000000}"/>
    <cellStyle name="60% - akcent 4 2" xfId="17" xr:uid="{00000000-0005-0000-0000-00000F000000}"/>
    <cellStyle name="60% - akcent 5 2" xfId="18" xr:uid="{00000000-0005-0000-0000-000010000000}"/>
    <cellStyle name="60% - akcent 6 2" xfId="19" xr:uid="{00000000-0005-0000-0000-000011000000}"/>
    <cellStyle name="Akcent 1 2" xfId="20" xr:uid="{00000000-0005-0000-0000-000012000000}"/>
    <cellStyle name="Akcent 2 2" xfId="21" xr:uid="{00000000-0005-0000-0000-000013000000}"/>
    <cellStyle name="Akcent 3 2" xfId="22" xr:uid="{00000000-0005-0000-0000-000014000000}"/>
    <cellStyle name="Akcent 4 2" xfId="23" xr:uid="{00000000-0005-0000-0000-000015000000}"/>
    <cellStyle name="Akcent 5 2" xfId="24" xr:uid="{00000000-0005-0000-0000-000016000000}"/>
    <cellStyle name="Akcent 6 2" xfId="25" xr:uid="{00000000-0005-0000-0000-000017000000}"/>
    <cellStyle name="Dane wejściowe 2" xfId="26" xr:uid="{00000000-0005-0000-0000-000018000000}"/>
    <cellStyle name="Dane wyjściowe 2" xfId="27" xr:uid="{00000000-0005-0000-0000-000019000000}"/>
    <cellStyle name="Dobre 2" xfId="28" xr:uid="{00000000-0005-0000-0000-00001A000000}"/>
    <cellStyle name="Komórka połączona 2" xfId="29" xr:uid="{00000000-0005-0000-0000-00001B000000}"/>
    <cellStyle name="Komórka zaznaczona 2" xfId="30" xr:uid="{00000000-0005-0000-0000-00001C000000}"/>
    <cellStyle name="Nagłówek" xfId="31" xr:uid="{00000000-0005-0000-0000-00001D000000}"/>
    <cellStyle name="Nagłówek 1 2" xfId="32" xr:uid="{00000000-0005-0000-0000-00001E000000}"/>
    <cellStyle name="Nagłówek 2 2" xfId="33" xr:uid="{00000000-0005-0000-0000-00001F000000}"/>
    <cellStyle name="Nagłówek 3 2" xfId="34" xr:uid="{00000000-0005-0000-0000-000020000000}"/>
    <cellStyle name="Nagłówek 4 2" xfId="35" xr:uid="{00000000-0005-0000-0000-000021000000}"/>
    <cellStyle name="Nagłówek1" xfId="36" xr:uid="{00000000-0005-0000-0000-000022000000}"/>
    <cellStyle name="Neutralne 2" xfId="37" xr:uid="{00000000-0005-0000-0000-000023000000}"/>
    <cellStyle name="Normalny" xfId="0" builtinId="0"/>
    <cellStyle name="Normalny 2" xfId="1" xr:uid="{00000000-0005-0000-0000-000025000000}"/>
    <cellStyle name="Normalny 3" xfId="47" xr:uid="{00000000-0005-0000-0000-000026000000}"/>
    <cellStyle name="Obliczenia 2" xfId="38" xr:uid="{00000000-0005-0000-0000-000027000000}"/>
    <cellStyle name="Suma 2" xfId="39" xr:uid="{00000000-0005-0000-0000-000028000000}"/>
    <cellStyle name="Tekst objaśnienia 2" xfId="40" xr:uid="{00000000-0005-0000-0000-000029000000}"/>
    <cellStyle name="Tekst ostrzeżenia 2" xfId="41" xr:uid="{00000000-0005-0000-0000-00002A000000}"/>
    <cellStyle name="Tytuł 2" xfId="42" xr:uid="{00000000-0005-0000-0000-00002B000000}"/>
    <cellStyle name="Uwaga 2" xfId="43" xr:uid="{00000000-0005-0000-0000-00002C000000}"/>
    <cellStyle name="Wynik" xfId="44" xr:uid="{00000000-0005-0000-0000-00002D000000}"/>
    <cellStyle name="Wynik2" xfId="45" xr:uid="{00000000-0005-0000-0000-00002E000000}"/>
    <cellStyle name="Złe 2" xfId="46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korzewska/AppData/Local/Microsoft/Windows/INetCache/Content.Outlook/D1R1RVF3/Definicje%20E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 podaży przez zgłębnik"/>
      <sheetName val="do podaży doustnej"/>
      <sheetName val="sprzęt "/>
    </sheetNames>
    <sheetDataSet>
      <sheetData sheetId="0" refreshError="1">
        <row r="8">
          <cell r="B8" t="str">
            <v>Fresubin 2 kcal HP</v>
          </cell>
        </row>
        <row r="12">
          <cell r="C12" t="str">
            <v xml:space="preserve">Kompletna dieta do żywienia dojelitowego, przeznaczona dla pacjentów chorych na cukrzycę, o niskiej zawartości węglowodanów (skrobia i fruktoza) 9,25 g /100ml, o dużej  zawartości błonnika, zawierająca białka mleka, ω-3 kwasy tłuszczowe, normokaloryczna 1 kcal/ml, w worku zabezpieczonym samozasklepiającą się membraną </v>
          </cell>
        </row>
        <row r="13">
          <cell r="C13" t="str">
            <v xml:space="preserve">Kompletna dieta do żywienia dojelitowego, przeznaczona dla pacjentów chorych na cukrzycę, o niskiej zawartości węglowodanów - 35% energiil, bogatobiałkowa, o dużej  zawartości błonnika, zawierająca białka mleka, ω-3 kwasy tłuszczowe, bogatookaloryczna 1,5 kcal/ml, w worku zabezpieczonym samozasklepiającą się membraną 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zoomScale="90" zoomScaleNormal="90" workbookViewId="0">
      <selection activeCell="K15" sqref="K15"/>
    </sheetView>
  </sheetViews>
  <sheetFormatPr defaultRowHeight="14"/>
  <cols>
    <col min="3" max="3" width="54.08203125" customWidth="1"/>
    <col min="4" max="4" width="12.4140625" customWidth="1"/>
    <col min="6" max="6" width="9.08203125" bestFit="1" customWidth="1"/>
    <col min="7" max="7" width="17.58203125" bestFit="1" customWidth="1"/>
    <col min="9" max="9" width="17" customWidth="1"/>
    <col min="10" max="10" width="13.5" bestFit="1" customWidth="1"/>
    <col min="11" max="11" width="17.9140625" customWidth="1"/>
  </cols>
  <sheetData>
    <row r="1" spans="1:10">
      <c r="A1" s="1" t="s">
        <v>1</v>
      </c>
      <c r="B1" s="1" t="s">
        <v>2</v>
      </c>
      <c r="C1" s="2" t="s">
        <v>3</v>
      </c>
      <c r="D1" s="3" t="s">
        <v>4</v>
      </c>
      <c r="E1" s="4" t="s">
        <v>5</v>
      </c>
      <c r="F1" s="1" t="s">
        <v>6</v>
      </c>
      <c r="G1" s="5" t="s">
        <v>7</v>
      </c>
      <c r="H1" s="6" t="s">
        <v>8</v>
      </c>
      <c r="I1" s="7" t="s">
        <v>9</v>
      </c>
      <c r="J1" s="1" t="s">
        <v>10</v>
      </c>
    </row>
    <row r="2" spans="1:10" ht="18">
      <c r="A2" s="50" t="s">
        <v>11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84" customHeight="1">
      <c r="A3" s="8">
        <v>1</v>
      </c>
      <c r="B3" s="8">
        <v>1</v>
      </c>
      <c r="C3" s="24" t="str">
        <f>'[1]Do podaży przez zgłębnik'!$C$12</f>
        <v xml:space="preserve">Kompletna dieta do żywienia dojelitowego, przeznaczona dla pacjentów chorych na cukrzycę, o niskiej zawartości węglowodanów (skrobia i fruktoza) 9,25 g /100ml, o dużej  zawartości błonnika, zawierająca białka mleka, ω-3 kwasy tłuszczowe, normokaloryczna 1 kcal/ml, w worku zabezpieczonym samozasklepiającą się membraną </v>
      </c>
      <c r="D3" s="8" t="s">
        <v>12</v>
      </c>
      <c r="E3" s="8">
        <v>20</v>
      </c>
      <c r="F3" s="10">
        <v>0</v>
      </c>
      <c r="G3" s="9">
        <f>PRODUCT(E3,F3)</f>
        <v>0</v>
      </c>
      <c r="H3" s="11">
        <v>0.08</v>
      </c>
      <c r="I3" s="10">
        <f>ROUND(F3*1.08,2)</f>
        <v>0</v>
      </c>
      <c r="J3" s="9">
        <f>ROUND(G3+(G3*0.08),2)</f>
        <v>0</v>
      </c>
    </row>
    <row r="4" spans="1:10" ht="84">
      <c r="A4" s="8">
        <v>2</v>
      </c>
      <c r="B4" s="8">
        <v>1</v>
      </c>
      <c r="C4" s="24" t="str">
        <f>'[1]Do podaży przez zgłębnik'!$C$13</f>
        <v xml:space="preserve">Kompletna dieta do żywienia dojelitowego, przeznaczona dla pacjentów chorych na cukrzycę, o niskiej zawartości węglowodanów - 35% energiil, bogatobiałkowa, o dużej  zawartości błonnika, zawierająca białka mleka, ω-3 kwasy tłuszczowe, bogatookaloryczna 1,5 kcal/ml, w worku zabezpieczonym samozasklepiającą się membraną </v>
      </c>
      <c r="D4" s="8" t="s">
        <v>12</v>
      </c>
      <c r="E4" s="8">
        <v>20</v>
      </c>
      <c r="F4" s="10">
        <v>0</v>
      </c>
      <c r="G4" s="9">
        <f>PRODUCT(E4,F4)</f>
        <v>0</v>
      </c>
      <c r="H4" s="11">
        <v>0.08</v>
      </c>
      <c r="I4" s="10">
        <f t="shared" ref="I4:I19" si="0">ROUND(F4*1.08,2)</f>
        <v>0</v>
      </c>
      <c r="J4" s="9">
        <f t="shared" ref="J4:J20" si="1">ROUND(G4+(G4*0.08),2)</f>
        <v>0</v>
      </c>
    </row>
    <row r="5" spans="1:10" ht="65.5">
      <c r="A5" s="8">
        <v>3</v>
      </c>
      <c r="B5" s="8">
        <v>1</v>
      </c>
      <c r="C5" s="24" t="s">
        <v>14</v>
      </c>
      <c r="D5" s="8" t="s">
        <v>12</v>
      </c>
      <c r="E5" s="8">
        <v>30</v>
      </c>
      <c r="F5" s="10">
        <v>0</v>
      </c>
      <c r="G5" s="9">
        <f t="shared" ref="G5:G20" si="2">PRODUCT(E5,F5)</f>
        <v>0</v>
      </c>
      <c r="H5" s="11">
        <v>0.08</v>
      </c>
      <c r="I5" s="10">
        <f t="shared" si="0"/>
        <v>0</v>
      </c>
      <c r="J5" s="9">
        <f t="shared" si="1"/>
        <v>0</v>
      </c>
    </row>
    <row r="6" spans="1:10" ht="65.5">
      <c r="A6" s="8">
        <v>4</v>
      </c>
      <c r="B6" s="8">
        <v>1</v>
      </c>
      <c r="C6" s="24" t="s">
        <v>14</v>
      </c>
      <c r="D6" s="8" t="s">
        <v>13</v>
      </c>
      <c r="E6" s="8">
        <v>30</v>
      </c>
      <c r="F6" s="10">
        <v>0</v>
      </c>
      <c r="G6" s="9">
        <f t="shared" si="2"/>
        <v>0</v>
      </c>
      <c r="H6" s="11">
        <v>0.08</v>
      </c>
      <c r="I6" s="10">
        <f t="shared" si="0"/>
        <v>0</v>
      </c>
      <c r="J6" s="9">
        <f t="shared" si="1"/>
        <v>0</v>
      </c>
    </row>
    <row r="7" spans="1:10" ht="84">
      <c r="A7" s="8">
        <v>5</v>
      </c>
      <c r="B7" s="8">
        <v>1</v>
      </c>
      <c r="C7" s="24" t="s">
        <v>15</v>
      </c>
      <c r="D7" s="8" t="s">
        <v>12</v>
      </c>
      <c r="E7" s="8">
        <v>25</v>
      </c>
      <c r="F7" s="10">
        <v>0</v>
      </c>
      <c r="G7" s="9">
        <f t="shared" si="2"/>
        <v>0</v>
      </c>
      <c r="H7" s="11">
        <v>0.08</v>
      </c>
      <c r="I7" s="10">
        <f t="shared" si="0"/>
        <v>0</v>
      </c>
      <c r="J7" s="9">
        <f t="shared" si="1"/>
        <v>0</v>
      </c>
    </row>
    <row r="8" spans="1:10" ht="72.5">
      <c r="A8" s="8">
        <v>6</v>
      </c>
      <c r="B8" s="8">
        <v>1</v>
      </c>
      <c r="C8" s="25" t="s">
        <v>18</v>
      </c>
      <c r="D8" s="8" t="s">
        <v>12</v>
      </c>
      <c r="E8" s="8">
        <v>20</v>
      </c>
      <c r="F8" s="10">
        <v>0</v>
      </c>
      <c r="G8" s="9">
        <f t="shared" si="2"/>
        <v>0</v>
      </c>
      <c r="H8" s="11">
        <v>0.08</v>
      </c>
      <c r="I8" s="10">
        <f t="shared" si="0"/>
        <v>0</v>
      </c>
      <c r="J8" s="9">
        <f t="shared" si="1"/>
        <v>0</v>
      </c>
    </row>
    <row r="9" spans="1:10" ht="70">
      <c r="A9" s="8">
        <v>7</v>
      </c>
      <c r="B9" s="8">
        <v>1</v>
      </c>
      <c r="C9" s="24" t="s">
        <v>18</v>
      </c>
      <c r="D9" s="8" t="s">
        <v>13</v>
      </c>
      <c r="E9" s="8">
        <v>20</v>
      </c>
      <c r="F9" s="10">
        <v>0</v>
      </c>
      <c r="G9" s="9">
        <f t="shared" si="2"/>
        <v>0</v>
      </c>
      <c r="H9" s="11">
        <v>0.08</v>
      </c>
      <c r="I9" s="10">
        <f t="shared" si="0"/>
        <v>0</v>
      </c>
      <c r="J9" s="9">
        <f t="shared" si="1"/>
        <v>0</v>
      </c>
    </row>
    <row r="10" spans="1:10" ht="70">
      <c r="A10" s="8">
        <v>8</v>
      </c>
      <c r="B10" s="8">
        <v>1</v>
      </c>
      <c r="C10" s="24" t="s">
        <v>19</v>
      </c>
      <c r="D10" s="8" t="s">
        <v>12</v>
      </c>
      <c r="E10" s="8">
        <v>30</v>
      </c>
      <c r="F10" s="10">
        <v>0</v>
      </c>
      <c r="G10" s="9">
        <f t="shared" si="2"/>
        <v>0</v>
      </c>
      <c r="H10" s="11">
        <v>0.08</v>
      </c>
      <c r="I10" s="10">
        <f t="shared" si="0"/>
        <v>0</v>
      </c>
      <c r="J10" s="9">
        <f t="shared" si="1"/>
        <v>0</v>
      </c>
    </row>
    <row r="11" spans="1:10" s="13" customFormat="1" ht="72" customHeight="1">
      <c r="A11" s="12">
        <v>9</v>
      </c>
      <c r="B11" s="12">
        <v>1</v>
      </c>
      <c r="C11" s="26" t="s">
        <v>16</v>
      </c>
      <c r="D11" s="12" t="s">
        <v>17</v>
      </c>
      <c r="E11" s="12">
        <v>30</v>
      </c>
      <c r="F11" s="10">
        <v>0</v>
      </c>
      <c r="G11" s="9">
        <f t="shared" si="2"/>
        <v>0</v>
      </c>
      <c r="H11" s="14">
        <v>0.08</v>
      </c>
      <c r="I11" s="10">
        <f t="shared" si="0"/>
        <v>0</v>
      </c>
      <c r="J11" s="9">
        <f t="shared" si="1"/>
        <v>0</v>
      </c>
    </row>
    <row r="12" spans="1:10" s="13" customFormat="1" ht="62.5">
      <c r="A12" s="12">
        <v>10</v>
      </c>
      <c r="B12" s="12">
        <v>1</v>
      </c>
      <c r="C12" s="26" t="s">
        <v>20</v>
      </c>
      <c r="D12" s="12" t="s">
        <v>13</v>
      </c>
      <c r="E12" s="12">
        <v>30</v>
      </c>
      <c r="F12" s="10">
        <v>0</v>
      </c>
      <c r="G12" s="9">
        <f t="shared" si="2"/>
        <v>0</v>
      </c>
      <c r="H12" s="14">
        <v>0.08</v>
      </c>
      <c r="I12" s="10">
        <f t="shared" si="0"/>
        <v>0</v>
      </c>
      <c r="J12" s="9">
        <f t="shared" si="1"/>
        <v>0</v>
      </c>
    </row>
    <row r="13" spans="1:10" s="13" customFormat="1" ht="70.5" customHeight="1">
      <c r="A13" s="12">
        <v>11</v>
      </c>
      <c r="B13" s="12">
        <v>1</v>
      </c>
      <c r="C13" s="27" t="s">
        <v>21</v>
      </c>
      <c r="D13" s="12" t="s">
        <v>13</v>
      </c>
      <c r="E13" s="12">
        <v>25</v>
      </c>
      <c r="F13" s="10">
        <v>0</v>
      </c>
      <c r="G13" s="9">
        <f t="shared" si="2"/>
        <v>0</v>
      </c>
      <c r="H13" s="14">
        <v>0.08</v>
      </c>
      <c r="I13" s="10">
        <f t="shared" si="0"/>
        <v>0</v>
      </c>
      <c r="J13" s="9">
        <f t="shared" si="1"/>
        <v>0</v>
      </c>
    </row>
    <row r="14" spans="1:10" s="13" customFormat="1" ht="62.5">
      <c r="A14" s="12">
        <v>12</v>
      </c>
      <c r="B14" s="12">
        <v>1</v>
      </c>
      <c r="C14" s="26" t="s">
        <v>22</v>
      </c>
      <c r="D14" s="12" t="s">
        <v>24</v>
      </c>
      <c r="E14" s="12">
        <v>25</v>
      </c>
      <c r="F14" s="10">
        <v>0</v>
      </c>
      <c r="G14" s="9">
        <f t="shared" si="2"/>
        <v>0</v>
      </c>
      <c r="H14" s="14">
        <v>0.08</v>
      </c>
      <c r="I14" s="10">
        <f t="shared" si="0"/>
        <v>0</v>
      </c>
      <c r="J14" s="9">
        <f t="shared" si="1"/>
        <v>0</v>
      </c>
    </row>
    <row r="15" spans="1:10" s="13" customFormat="1" ht="66" customHeight="1">
      <c r="A15" s="12">
        <v>13</v>
      </c>
      <c r="B15" s="12">
        <v>1</v>
      </c>
      <c r="C15" s="26" t="s">
        <v>23</v>
      </c>
      <c r="D15" s="12" t="s">
        <v>24</v>
      </c>
      <c r="E15" s="12">
        <v>30</v>
      </c>
      <c r="F15" s="10">
        <v>0</v>
      </c>
      <c r="G15" s="9">
        <f t="shared" si="2"/>
        <v>0</v>
      </c>
      <c r="H15" s="14">
        <v>0.08</v>
      </c>
      <c r="I15" s="10">
        <f t="shared" si="0"/>
        <v>0</v>
      </c>
      <c r="J15" s="9">
        <f t="shared" si="1"/>
        <v>0</v>
      </c>
    </row>
    <row r="16" spans="1:10" s="13" customFormat="1" ht="66" customHeight="1">
      <c r="A16" s="12">
        <v>14</v>
      </c>
      <c r="B16" s="12">
        <v>1</v>
      </c>
      <c r="C16" s="26" t="s">
        <v>42</v>
      </c>
      <c r="D16" s="12" t="s">
        <v>43</v>
      </c>
      <c r="E16" s="12">
        <v>100</v>
      </c>
      <c r="F16" s="10">
        <v>0</v>
      </c>
      <c r="G16" s="9">
        <f t="shared" si="2"/>
        <v>0</v>
      </c>
      <c r="H16" s="14">
        <v>0.08</v>
      </c>
      <c r="I16" s="10">
        <f t="shared" si="0"/>
        <v>0</v>
      </c>
      <c r="J16" s="9">
        <f t="shared" si="1"/>
        <v>0</v>
      </c>
    </row>
    <row r="17" spans="1:10" s="13" customFormat="1" ht="66" customHeight="1">
      <c r="A17" s="12">
        <v>15</v>
      </c>
      <c r="B17" s="12">
        <v>1</v>
      </c>
      <c r="C17" s="26" t="s">
        <v>44</v>
      </c>
      <c r="D17" s="12" t="s">
        <v>43</v>
      </c>
      <c r="E17" s="12">
        <v>250</v>
      </c>
      <c r="F17" s="10">
        <v>0</v>
      </c>
      <c r="G17" s="9">
        <f t="shared" si="2"/>
        <v>0</v>
      </c>
      <c r="H17" s="14">
        <v>0.08</v>
      </c>
      <c r="I17" s="10">
        <f t="shared" si="0"/>
        <v>0</v>
      </c>
      <c r="J17" s="9">
        <f t="shared" si="1"/>
        <v>0</v>
      </c>
    </row>
    <row r="18" spans="1:10" s="13" customFormat="1" ht="66" customHeight="1">
      <c r="A18" s="12">
        <v>16</v>
      </c>
      <c r="B18" s="12">
        <v>1</v>
      </c>
      <c r="C18" s="26" t="s">
        <v>52</v>
      </c>
      <c r="D18" s="12" t="s">
        <v>0</v>
      </c>
      <c r="E18" s="12">
        <v>4</v>
      </c>
      <c r="F18" s="10">
        <v>0</v>
      </c>
      <c r="G18" s="9">
        <f t="shared" si="2"/>
        <v>0</v>
      </c>
      <c r="H18" s="14">
        <v>0.08</v>
      </c>
      <c r="I18" s="10">
        <f t="shared" si="0"/>
        <v>0</v>
      </c>
      <c r="J18" s="9">
        <f t="shared" si="1"/>
        <v>0</v>
      </c>
    </row>
    <row r="19" spans="1:10" s="13" customFormat="1" ht="66" customHeight="1">
      <c r="A19" s="12">
        <v>17</v>
      </c>
      <c r="B19" s="12">
        <v>1</v>
      </c>
      <c r="C19" s="26" t="s">
        <v>45</v>
      </c>
      <c r="D19" s="12" t="s">
        <v>43</v>
      </c>
      <c r="E19" s="12">
        <v>150</v>
      </c>
      <c r="F19" s="10">
        <v>0</v>
      </c>
      <c r="G19" s="9">
        <f t="shared" si="2"/>
        <v>0</v>
      </c>
      <c r="H19" s="14">
        <v>0.08</v>
      </c>
      <c r="I19" s="10">
        <f t="shared" si="0"/>
        <v>0</v>
      </c>
      <c r="J19" s="9">
        <f t="shared" si="1"/>
        <v>0</v>
      </c>
    </row>
    <row r="20" spans="1:10" s="13" customFormat="1" ht="66" customHeight="1" thickBot="1">
      <c r="A20" s="39">
        <v>18</v>
      </c>
      <c r="B20" s="39">
        <v>1</v>
      </c>
      <c r="C20" s="40" t="s">
        <v>46</v>
      </c>
      <c r="D20" s="39" t="s">
        <v>43</v>
      </c>
      <c r="E20" s="39">
        <v>250</v>
      </c>
      <c r="F20" s="10">
        <v>0</v>
      </c>
      <c r="G20" s="41">
        <f t="shared" si="2"/>
        <v>0</v>
      </c>
      <c r="H20" s="42">
        <v>0.08</v>
      </c>
      <c r="I20" s="43" t="e">
        <f>ROUND(#REF!*1.08,2)</f>
        <v>#REF!</v>
      </c>
      <c r="J20" s="41">
        <f t="shared" si="1"/>
        <v>0</v>
      </c>
    </row>
    <row r="21" spans="1:10" s="22" customFormat="1" ht="66" customHeight="1" thickBot="1">
      <c r="A21" s="44"/>
      <c r="B21" s="45"/>
      <c r="C21" s="45" t="s">
        <v>25</v>
      </c>
      <c r="D21" s="45"/>
      <c r="E21" s="45"/>
      <c r="F21" s="46"/>
      <c r="G21" s="47">
        <f>SUM(G3:G20)</f>
        <v>0</v>
      </c>
      <c r="H21" s="48"/>
      <c r="I21" s="46"/>
      <c r="J21" s="49">
        <f>SUM(J3:J20)</f>
        <v>0</v>
      </c>
    </row>
    <row r="22" spans="1:10" s="22" customFormat="1" ht="66" customHeight="1">
      <c r="A22" s="53" t="s">
        <v>47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s="22" customFormat="1" ht="66" customHeight="1">
      <c r="A23" s="21"/>
      <c r="B23"/>
      <c r="C23"/>
      <c r="D23"/>
      <c r="E23"/>
      <c r="F23"/>
      <c r="G23"/>
      <c r="H23"/>
      <c r="I23"/>
      <c r="J23"/>
    </row>
  </sheetData>
  <mergeCells count="2">
    <mergeCell ref="A2:J2"/>
    <mergeCell ref="A22:J22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9"/>
  <sheetViews>
    <sheetView topLeftCell="A7" zoomScale="70" zoomScaleNormal="70" workbookViewId="0">
      <selection activeCell="K10" sqref="K10"/>
    </sheetView>
  </sheetViews>
  <sheetFormatPr defaultRowHeight="53.25" customHeight="1"/>
  <cols>
    <col min="3" max="3" width="67" customWidth="1"/>
    <col min="4" max="4" width="17.83203125" customWidth="1"/>
    <col min="6" max="6" width="17.6640625" customWidth="1"/>
    <col min="7" max="7" width="18.6640625" customWidth="1"/>
    <col min="8" max="8" width="10.58203125" bestFit="1" customWidth="1"/>
    <col min="9" max="9" width="17.6640625" customWidth="1"/>
    <col min="10" max="10" width="19.4140625" customWidth="1"/>
    <col min="11" max="11" width="28.5" customWidth="1"/>
  </cols>
  <sheetData>
    <row r="1" spans="1:11" ht="53.25" customHeight="1">
      <c r="A1" s="1" t="s">
        <v>1</v>
      </c>
      <c r="B1" s="1" t="s">
        <v>2</v>
      </c>
      <c r="C1" s="2" t="s">
        <v>3</v>
      </c>
      <c r="D1" s="3" t="s">
        <v>4</v>
      </c>
      <c r="E1" s="4" t="s">
        <v>5</v>
      </c>
      <c r="F1" s="1" t="s">
        <v>6</v>
      </c>
      <c r="G1" s="5" t="s">
        <v>7</v>
      </c>
      <c r="H1" s="6" t="s">
        <v>8</v>
      </c>
      <c r="I1" s="7" t="s">
        <v>9</v>
      </c>
      <c r="J1" s="1" t="s">
        <v>10</v>
      </c>
    </row>
    <row r="2" spans="1:11" ht="53.25" customHeight="1">
      <c r="A2" s="54" t="s">
        <v>26</v>
      </c>
      <c r="B2" s="54"/>
      <c r="C2" s="54"/>
      <c r="D2" s="54"/>
      <c r="E2" s="54"/>
      <c r="F2" s="54"/>
      <c r="G2" s="54"/>
      <c r="H2" s="54"/>
      <c r="I2" s="54"/>
      <c r="J2" s="54"/>
    </row>
    <row r="3" spans="1:11" ht="53.25" customHeight="1">
      <c r="A3" s="15">
        <v>1</v>
      </c>
      <c r="B3" s="15">
        <v>2</v>
      </c>
      <c r="C3" s="16" t="s">
        <v>27</v>
      </c>
      <c r="D3" s="15" t="s">
        <v>28</v>
      </c>
      <c r="E3" s="15">
        <v>60</v>
      </c>
      <c r="F3" s="17">
        <v>0</v>
      </c>
      <c r="G3" s="18">
        <f>PRODUCT(E3,F3)</f>
        <v>0</v>
      </c>
      <c r="H3" s="19">
        <v>0.08</v>
      </c>
      <c r="I3" s="17">
        <f>ROUND(F3*1.08,2)</f>
        <v>0</v>
      </c>
      <c r="J3" s="18">
        <f>ROUND(G3+(G3*0.08),2)</f>
        <v>0</v>
      </c>
      <c r="K3" s="28"/>
    </row>
    <row r="4" spans="1:11" ht="53.25" customHeight="1">
      <c r="A4" s="15">
        <v>2</v>
      </c>
      <c r="B4" s="15">
        <v>2</v>
      </c>
      <c r="C4" s="16" t="s">
        <v>29</v>
      </c>
      <c r="D4" s="15" t="s">
        <v>28</v>
      </c>
      <c r="E4" s="15">
        <v>20</v>
      </c>
      <c r="F4" s="17">
        <v>0</v>
      </c>
      <c r="G4" s="18">
        <f t="shared" ref="G4:G16" si="0">PRODUCT(E4,F4)</f>
        <v>0</v>
      </c>
      <c r="H4" s="19">
        <v>0.08</v>
      </c>
      <c r="I4" s="17">
        <f t="shared" ref="I4:I15" si="1">ROUND(F4*1.08,2)</f>
        <v>0</v>
      </c>
      <c r="J4" s="18">
        <f t="shared" ref="J4:J16" si="2">ROUND(G4+(G4*0.08),2)</f>
        <v>0</v>
      </c>
      <c r="K4" s="28"/>
    </row>
    <row r="5" spans="1:11" ht="53.25" customHeight="1">
      <c r="A5" s="15">
        <v>3</v>
      </c>
      <c r="B5" s="15">
        <v>2</v>
      </c>
      <c r="C5" s="16" t="s">
        <v>30</v>
      </c>
      <c r="D5" s="15" t="s">
        <v>28</v>
      </c>
      <c r="E5" s="15">
        <v>10</v>
      </c>
      <c r="F5" s="17">
        <v>0</v>
      </c>
      <c r="G5" s="18">
        <f t="shared" si="0"/>
        <v>0</v>
      </c>
      <c r="H5" s="19">
        <v>0.08</v>
      </c>
      <c r="I5" s="17">
        <f t="shared" si="1"/>
        <v>0</v>
      </c>
      <c r="J5" s="18">
        <f t="shared" si="2"/>
        <v>0</v>
      </c>
      <c r="K5" s="28"/>
    </row>
    <row r="6" spans="1:11" ht="53.25" customHeight="1">
      <c r="A6" s="15">
        <v>4</v>
      </c>
      <c r="B6" s="15">
        <v>2</v>
      </c>
      <c r="C6" s="16" t="s">
        <v>31</v>
      </c>
      <c r="D6" s="15" t="s">
        <v>32</v>
      </c>
      <c r="E6" s="15">
        <v>10</v>
      </c>
      <c r="F6" s="17">
        <v>0</v>
      </c>
      <c r="G6" s="18">
        <f t="shared" si="0"/>
        <v>0</v>
      </c>
      <c r="H6" s="19">
        <v>0.08</v>
      </c>
      <c r="I6" s="17">
        <f t="shared" si="1"/>
        <v>0</v>
      </c>
      <c r="J6" s="18">
        <f t="shared" si="2"/>
        <v>0</v>
      </c>
      <c r="K6" s="28"/>
    </row>
    <row r="7" spans="1:11" ht="53.25" customHeight="1">
      <c r="A7" s="15">
        <v>5</v>
      </c>
      <c r="B7" s="15">
        <v>2</v>
      </c>
      <c r="C7" s="16" t="s">
        <v>33</v>
      </c>
      <c r="D7" s="15" t="s">
        <v>28</v>
      </c>
      <c r="E7" s="15">
        <v>15</v>
      </c>
      <c r="F7" s="17">
        <v>0</v>
      </c>
      <c r="G7" s="18">
        <f t="shared" si="0"/>
        <v>0</v>
      </c>
      <c r="H7" s="19">
        <v>0.08</v>
      </c>
      <c r="I7" s="17">
        <f t="shared" si="1"/>
        <v>0</v>
      </c>
      <c r="J7" s="18">
        <f t="shared" si="2"/>
        <v>0</v>
      </c>
      <c r="K7" s="28"/>
    </row>
    <row r="8" spans="1:11" ht="53.25" customHeight="1">
      <c r="A8" s="15">
        <v>6</v>
      </c>
      <c r="B8" s="15">
        <v>2</v>
      </c>
      <c r="C8" s="16" t="s">
        <v>34</v>
      </c>
      <c r="D8" s="15" t="s">
        <v>28</v>
      </c>
      <c r="E8" s="15">
        <v>30</v>
      </c>
      <c r="F8" s="17">
        <v>0</v>
      </c>
      <c r="G8" s="18">
        <f t="shared" si="0"/>
        <v>0</v>
      </c>
      <c r="H8" s="19">
        <v>0.08</v>
      </c>
      <c r="I8" s="17">
        <f t="shared" si="1"/>
        <v>0</v>
      </c>
      <c r="J8" s="18">
        <f t="shared" si="2"/>
        <v>0</v>
      </c>
      <c r="K8" s="28"/>
    </row>
    <row r="9" spans="1:11" ht="53.25" customHeight="1">
      <c r="A9" s="15">
        <v>7</v>
      </c>
      <c r="B9" s="15">
        <v>2</v>
      </c>
      <c r="C9" s="16" t="s">
        <v>35</v>
      </c>
      <c r="D9" s="15" t="s">
        <v>28</v>
      </c>
      <c r="E9" s="15">
        <v>15</v>
      </c>
      <c r="F9" s="17">
        <v>0</v>
      </c>
      <c r="G9" s="18">
        <f t="shared" si="0"/>
        <v>0</v>
      </c>
      <c r="H9" s="19">
        <v>0.08</v>
      </c>
      <c r="I9" s="17">
        <f t="shared" si="1"/>
        <v>0</v>
      </c>
      <c r="J9" s="18">
        <f t="shared" si="2"/>
        <v>0</v>
      </c>
      <c r="K9" s="28"/>
    </row>
    <row r="10" spans="1:11" ht="73.25" customHeight="1">
      <c r="A10" s="15">
        <v>8</v>
      </c>
      <c r="B10" s="15">
        <v>2</v>
      </c>
      <c r="C10" s="16" t="s">
        <v>53</v>
      </c>
      <c r="D10" s="15" t="s">
        <v>28</v>
      </c>
      <c r="E10" s="15">
        <v>10</v>
      </c>
      <c r="F10" s="17">
        <v>0</v>
      </c>
      <c r="G10" s="18">
        <f t="shared" si="0"/>
        <v>0</v>
      </c>
      <c r="H10" s="19">
        <v>0.08</v>
      </c>
      <c r="I10" s="17">
        <f t="shared" si="1"/>
        <v>0</v>
      </c>
      <c r="J10" s="18">
        <f t="shared" si="2"/>
        <v>0</v>
      </c>
      <c r="K10" s="28"/>
    </row>
    <row r="11" spans="1:11" ht="53.25" customHeight="1">
      <c r="A11" s="15">
        <v>11</v>
      </c>
      <c r="B11" s="15">
        <v>2</v>
      </c>
      <c r="C11" s="16" t="s">
        <v>36</v>
      </c>
      <c r="D11" s="15" t="s">
        <v>49</v>
      </c>
      <c r="E11" s="15">
        <v>10</v>
      </c>
      <c r="F11" s="17">
        <v>0</v>
      </c>
      <c r="G11" s="18">
        <f t="shared" si="0"/>
        <v>0</v>
      </c>
      <c r="H11" s="19">
        <v>0.08</v>
      </c>
      <c r="I11" s="17">
        <f t="shared" si="1"/>
        <v>0</v>
      </c>
      <c r="J11" s="18">
        <f t="shared" si="2"/>
        <v>0</v>
      </c>
    </row>
    <row r="12" spans="1:11" ht="53.25" customHeight="1">
      <c r="A12" s="15">
        <v>12</v>
      </c>
      <c r="B12" s="15">
        <v>2</v>
      </c>
      <c r="C12" s="16" t="s">
        <v>37</v>
      </c>
      <c r="D12" s="15" t="s">
        <v>50</v>
      </c>
      <c r="E12" s="15">
        <v>25</v>
      </c>
      <c r="F12" s="17">
        <v>0</v>
      </c>
      <c r="G12" s="18">
        <f t="shared" si="0"/>
        <v>0</v>
      </c>
      <c r="H12" s="19">
        <v>0.08</v>
      </c>
      <c r="I12" s="17">
        <f t="shared" si="1"/>
        <v>0</v>
      </c>
      <c r="J12" s="18">
        <f t="shared" si="2"/>
        <v>0</v>
      </c>
    </row>
    <row r="13" spans="1:11" ht="53.25" customHeight="1">
      <c r="A13" s="15">
        <v>13</v>
      </c>
      <c r="B13" s="15">
        <v>2</v>
      </c>
      <c r="C13" s="16" t="s">
        <v>38</v>
      </c>
      <c r="D13" s="15" t="s">
        <v>51</v>
      </c>
      <c r="E13" s="15">
        <v>15</v>
      </c>
      <c r="F13" s="17">
        <v>0</v>
      </c>
      <c r="G13" s="18">
        <f t="shared" si="0"/>
        <v>0</v>
      </c>
      <c r="H13" s="19">
        <v>0.08</v>
      </c>
      <c r="I13" s="17">
        <f t="shared" si="1"/>
        <v>0</v>
      </c>
      <c r="J13" s="18">
        <f t="shared" si="2"/>
        <v>0</v>
      </c>
    </row>
    <row r="14" spans="1:11" ht="53.25" customHeight="1">
      <c r="A14" s="15">
        <v>14</v>
      </c>
      <c r="B14" s="15">
        <v>2</v>
      </c>
      <c r="C14" s="16" t="s">
        <v>39</v>
      </c>
      <c r="D14" s="15" t="s">
        <v>51</v>
      </c>
      <c r="E14" s="15">
        <v>15</v>
      </c>
      <c r="F14" s="17">
        <v>0</v>
      </c>
      <c r="G14" s="18">
        <f t="shared" si="0"/>
        <v>0</v>
      </c>
      <c r="H14" s="19">
        <v>0.08</v>
      </c>
      <c r="I14" s="17">
        <f t="shared" si="1"/>
        <v>0</v>
      </c>
      <c r="J14" s="18">
        <f t="shared" si="2"/>
        <v>0</v>
      </c>
    </row>
    <row r="15" spans="1:11" ht="53.25" customHeight="1">
      <c r="A15" s="15">
        <v>15</v>
      </c>
      <c r="B15" s="15">
        <v>2</v>
      </c>
      <c r="C15" s="16" t="s">
        <v>40</v>
      </c>
      <c r="D15" s="15" t="s">
        <v>41</v>
      </c>
      <c r="E15" s="15">
        <v>30</v>
      </c>
      <c r="F15" s="17">
        <v>0</v>
      </c>
      <c r="G15" s="18">
        <f t="shared" si="0"/>
        <v>0</v>
      </c>
      <c r="H15" s="19">
        <v>0.08</v>
      </c>
      <c r="I15" s="17">
        <f t="shared" si="1"/>
        <v>0</v>
      </c>
      <c r="J15" s="18">
        <f t="shared" si="2"/>
        <v>0</v>
      </c>
    </row>
    <row r="16" spans="1:11" ht="53.25" customHeight="1" thickBot="1">
      <c r="A16" s="29">
        <v>16</v>
      </c>
      <c r="B16" s="29">
        <v>2</v>
      </c>
      <c r="C16" s="30" t="s">
        <v>48</v>
      </c>
      <c r="D16" s="29" t="s">
        <v>41</v>
      </c>
      <c r="E16" s="29">
        <v>250</v>
      </c>
      <c r="F16" s="17">
        <v>0</v>
      </c>
      <c r="G16" s="32">
        <f t="shared" si="0"/>
        <v>0</v>
      </c>
      <c r="H16" s="33">
        <v>0.08</v>
      </c>
      <c r="I16" s="31">
        <v>0</v>
      </c>
      <c r="J16" s="32">
        <f t="shared" si="2"/>
        <v>0</v>
      </c>
    </row>
    <row r="17" spans="1:10" ht="53.25" customHeight="1" thickBot="1">
      <c r="A17" s="34"/>
      <c r="B17" s="35"/>
      <c r="C17" s="36" t="s">
        <v>25</v>
      </c>
      <c r="D17" s="35"/>
      <c r="E17" s="35"/>
      <c r="F17" s="35"/>
      <c r="G17" s="37">
        <f>SUM(G3:G16)</f>
        <v>0</v>
      </c>
      <c r="H17" s="35"/>
      <c r="I17" s="35"/>
      <c r="J17" s="38">
        <f>SUM(J3:J16)</f>
        <v>0</v>
      </c>
    </row>
    <row r="19" spans="1:10" ht="53.25" customHeight="1">
      <c r="G19" s="20">
        <f>SUM(G17:G18)</f>
        <v>0</v>
      </c>
      <c r="J19" s="23"/>
    </row>
  </sheetData>
  <mergeCells count="1">
    <mergeCell ref="A2:J2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żywienie pakiet 1</vt:lpstr>
      <vt:lpstr>żywienie pakiet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</dc:creator>
  <cp:lastModifiedBy>Przemysław Krawętkowski</cp:lastModifiedBy>
  <cp:lastPrinted>2024-07-08T12:15:12Z</cp:lastPrinted>
  <dcterms:created xsi:type="dcterms:W3CDTF">2022-02-24T09:13:25Z</dcterms:created>
  <dcterms:modified xsi:type="dcterms:W3CDTF">2025-10-15T19:50:45Z</dcterms:modified>
</cp:coreProperties>
</file>