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zena.lipinska\Documents\zamówienia publiczne\2024\Usługi leśne w 2025 roku\dokumentacja przetargowa\Formularze oferty\wynik(1)\"/>
    </mc:Choice>
  </mc:AlternateContent>
  <xr:revisionPtr revIDLastSave="0" documentId="13_ncr:1_{88C05324-3336-4B07-AD53-BBE5E5C8C8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107" i="3"/>
  <c r="F106" i="3"/>
  <c r="L104" i="3"/>
  <c r="K104" i="3"/>
  <c r="I104" i="3"/>
  <c r="L103" i="3"/>
  <c r="K103" i="3"/>
  <c r="I103" i="3"/>
  <c r="L102" i="3"/>
  <c r="K102" i="3"/>
  <c r="I102" i="3"/>
  <c r="L101" i="3"/>
  <c r="K101" i="3"/>
  <c r="I101" i="3"/>
  <c r="L100" i="3"/>
  <c r="K100" i="3"/>
  <c r="I100" i="3"/>
  <c r="L99" i="3"/>
  <c r="K99" i="3"/>
  <c r="I99" i="3"/>
  <c r="L98" i="3"/>
  <c r="K98" i="3"/>
  <c r="I98" i="3"/>
  <c r="L97" i="3"/>
  <c r="K97" i="3"/>
  <c r="I97" i="3"/>
  <c r="L96" i="3"/>
  <c r="K96" i="3"/>
  <c r="I96" i="3"/>
  <c r="L95" i="3"/>
  <c r="K95" i="3"/>
  <c r="I95" i="3"/>
  <c r="L94" i="3"/>
  <c r="K94" i="3"/>
  <c r="I94" i="3"/>
  <c r="L93" i="3"/>
  <c r="K93" i="3"/>
  <c r="I93" i="3"/>
  <c r="L92" i="3"/>
  <c r="K92" i="3"/>
  <c r="I92" i="3"/>
  <c r="L91" i="3"/>
  <c r="K91" i="3"/>
  <c r="I91" i="3"/>
  <c r="L90" i="3"/>
  <c r="K90" i="3"/>
  <c r="I90" i="3"/>
  <c r="L89" i="3"/>
  <c r="K89" i="3"/>
  <c r="I89" i="3"/>
  <c r="L88" i="3"/>
  <c r="K88" i="3"/>
  <c r="I88" i="3"/>
  <c r="L87" i="3"/>
  <c r="K87" i="3"/>
  <c r="I87" i="3"/>
  <c r="L86" i="3"/>
  <c r="K86" i="3"/>
  <c r="I86" i="3"/>
  <c r="L85" i="3"/>
  <c r="K85" i="3"/>
  <c r="I85" i="3"/>
  <c r="L84" i="3"/>
  <c r="K84" i="3"/>
  <c r="I84" i="3"/>
  <c r="L83" i="3"/>
  <c r="K83" i="3"/>
  <c r="I83" i="3"/>
  <c r="L82" i="3"/>
  <c r="K82" i="3"/>
  <c r="I82" i="3"/>
  <c r="L81" i="3"/>
  <c r="K81" i="3"/>
  <c r="I81" i="3"/>
  <c r="L80" i="3"/>
  <c r="K80" i="3"/>
  <c r="I80" i="3"/>
  <c r="L79" i="3"/>
  <c r="K79" i="3"/>
  <c r="I79" i="3"/>
  <c r="L78" i="3"/>
  <c r="K78" i="3"/>
  <c r="I78" i="3"/>
  <c r="L77" i="3"/>
  <c r="K77" i="3"/>
  <c r="I77" i="3"/>
  <c r="L76" i="3"/>
  <c r="K76" i="3"/>
  <c r="I76" i="3"/>
  <c r="L75" i="3"/>
  <c r="K75" i="3"/>
  <c r="I75" i="3"/>
  <c r="L74" i="3"/>
  <c r="K74" i="3"/>
  <c r="I74" i="3"/>
  <c r="L73" i="3"/>
  <c r="K73" i="3"/>
  <c r="I73" i="3"/>
  <c r="L72" i="3"/>
  <c r="K72" i="3"/>
  <c r="I72" i="3"/>
  <c r="L71" i="3"/>
  <c r="K71" i="3"/>
  <c r="I71" i="3"/>
  <c r="L70" i="3"/>
  <c r="K70" i="3"/>
  <c r="I70" i="3"/>
  <c r="L69" i="3"/>
  <c r="K69" i="3"/>
  <c r="I69" i="3"/>
  <c r="L68" i="3"/>
  <c r="K68" i="3"/>
  <c r="I68" i="3"/>
  <c r="L67" i="3"/>
  <c r="K67" i="3"/>
  <c r="I67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3" i="3"/>
  <c r="K53" i="3"/>
  <c r="I53" i="3"/>
  <c r="L48" i="3"/>
  <c r="K48" i="3"/>
  <c r="I48" i="3"/>
  <c r="L43" i="3"/>
  <c r="K43" i="3"/>
  <c r="I43" i="3"/>
  <c r="L38" i="3"/>
  <c r="K38" i="3"/>
  <c r="I38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<sst xmlns="http://schemas.openxmlformats.org/spreadsheetml/2006/main" count="320" uniqueCount="204">
  <si>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</si>
  <si>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</si>
  <si>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</si>
  <si>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</si>
  <si>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</si>
  <si>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</si>
  <si>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</si>
  <si>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</si>
  <si>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</si>
  <si>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</si>
  <si>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</si>
  <si>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</si>
  <si>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</si>
  <si>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</si>
  <si>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</si>
  <si>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</si>
  <si>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</si>
  <si>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</si>
  <si>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</si>
  <si>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</si>
  <si>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</si>
  <si>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</si>
  <si>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</si>
  <si>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</si>
  <si>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</si>
  <si>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</si>
  <si>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</si>
  <si>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</si>
  <si>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</si>
  <si>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</si>
  <si>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</si>
  <si>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</si>
  <si>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</si>
  <si>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</si>
  <si>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</si>
  <si>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</si>
  <si>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</si>
  <si>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</si>
  <si>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</si>
  <si>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</si>
  <si>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</si>
  <si>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</si>
  <si>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</si>
  <si>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</si>
  <si>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</si>
  <si>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</si>
  <si>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</si>
  <si>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</si>
  <si>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</si>
  <si>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</si>
  <si>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</si>
  <si>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</si>
  <si>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</si>
  <si>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</si>
  <si>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</si>
  <si>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</si>
  <si>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</si>
  <si>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</si>
  <si>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</si>
  <si>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</si>
  <si>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</si>
  <si>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83</t>
  </si>
  <si>
    <t>WYK-FREZ</t>
  </si>
  <si>
    <t>Przygotowanie gleby pługiem aktywnym z pogłębiaczem</t>
  </si>
  <si>
    <t xml:space="preserve"> 84</t>
  </si>
  <si>
    <t>WYK-FREZ2</t>
  </si>
  <si>
    <t>Przygotowanie gleby pługiem aktywnym bez pogłębienia</t>
  </si>
  <si>
    <t xml:space="preserve"> 99</t>
  </si>
  <si>
    <t>GLEB-WT</t>
  </si>
  <si>
    <t>Przygotowanie gleby przy użyciu wału trójzębnego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</si>
  <si>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</si>
  <si>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</si>
  <si>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</si>
  <si>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</si>
  <si>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</si>
  <si>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</si>
  <si>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</si>
  <si>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</si>
  <si>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</si>
  <si>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</si>
  <si>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</si>
  <si>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</si>
  <si>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</si>
  <si>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</si>
  <si>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</si>
  <si>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</si>
  <si>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</si>
  <si>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</si>
  <si>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119</t>
  </si>
  <si>
    <t>MOT-PAS</t>
  </si>
  <si>
    <t>Zniszczenie chwastów (zmotyczenie) wokół sadzonek na pasach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</si>
  <si>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</si>
  <si>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</si>
  <si>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</si>
  <si>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</si>
  <si>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</si>
  <si>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</si>
  <si>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</si>
  <si>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</si>
  <si>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</si>
  <si>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</si>
  <si>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</si>
  <si>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</si>
  <si>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</si>
  <si>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</si>
  <si>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</si>
  <si>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</si>
  <si>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</si>
  <si>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</si>
  <si>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</si>
  <si>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</si>
  <si>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</si>
  <si>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</si>
  <si>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</si>
  <si>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</si>
  <si>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</si>
  <si>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</si>
  <si>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</si>
  <si>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</si>
  <si>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</si>
  <si>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</si>
  <si>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</si>
  <si>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</si>
  <si>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</si>
  <si>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</si>
  <si>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</si>
  <si>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</si>
  <si>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</si>
  <si>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</si>
  <si>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</si>
  <si>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</si>
  <si>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</si>
  <si>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</si>
  <si>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164</t>
  </si>
  <si>
    <t>KOR-PNI</t>
  </si>
  <si>
    <t>Korowanie pniaków w drzewostanach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</si>
  <si>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</si>
  <si>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</si>
  <si>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</si>
  <si>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</si>
  <si>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</si>
  <si>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</si>
  <si>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</si>
  <si>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</si>
  <si>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</si>
  <si>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</si>
  <si>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</si>
  <si>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</si>
  <si>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</si>
  <si>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</si>
  <si>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</si>
  <si>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</si>
  <si>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</si>
  <si>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</si>
  <si>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</si>
  <si>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</si>
  <si>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</si>
  <si>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</si>
  <si>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</si>
  <si>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</si>
  <si>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</si>
  <si>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</si>
  <si>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</si>
  <si>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</si>
  <si>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</si>
  <si>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</si>
  <si>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</si>
  <si>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</si>
  <si>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</si>
  <si>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</si>
  <si>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</si>
  <si>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</si>
  <si>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</si>
  <si>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</si>
  <si>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</si>
  <si>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</si>
  <si>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Lipusz</t>
  </si>
  <si>
    <t xml:space="preserve">83-424 Lipusz; ul. Brzozowa 2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</si>
  <si>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</si>
  <si>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</si>
  <si>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</si>
  <si>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</si>
  <si>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</si>
  <si>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</si>
  <si>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</si>
  <si>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</si>
  <si>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</si>
  <si>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</si>
  <si>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</si>
  <si>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</si>
  <si>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</si>
  <si>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</si>
  <si>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</si>
  <si>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</si>
  <si>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</si>
  <si>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</si>
  <si>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</si>
  <si>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</si>
  <si>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</si>
  <si>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</si>
  <si>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sprawy NZP.270.16.1.2024</t>
  </si>
  <si>
    <t xml:space="preserve">Załącznik nr 1.3 do SWZ </t>
  </si>
  <si>
    <r>
      <t>Odpowiadając na ogłoszenie o przetargu nieograniczonym na „Wykonywanie usług z zakresu gospodarki leśnej na terenie Nadleśnictwa Lipusz w roku 2025” składamy niniejszym ofertę</t>
    </r>
    <r>
      <rPr>
        <b/>
        <sz val="11"/>
        <color rgb="FF333333"/>
        <rFont val="Arial"/>
        <family val="2"/>
        <charset val="238"/>
      </rPr>
      <t xml:space="preserve"> na</t>
    </r>
    <r>
      <rPr>
        <sz val="11"/>
        <color rgb="FF333333"/>
        <rFont val="Arial"/>
        <family val="2"/>
        <charset val="238"/>
      </rPr>
      <t xml:space="preserve"> </t>
    </r>
    <r>
      <rPr>
        <b/>
        <sz val="11"/>
        <color rgb="FF333333"/>
        <rFont val="Arial"/>
        <family val="2"/>
        <charset val="238"/>
      </rPr>
      <t>Pakiet 3 - Leśnictwa: Płociczno, Trawice, Dywan, Głuchy Bór, Zarośle, Wiele</t>
    </r>
    <r>
      <rPr>
        <sz val="11"/>
        <color rgb="FF333333"/>
        <rFont val="Arial"/>
        <family val="2"/>
        <charset val="238"/>
      </rPr>
      <t xml:space="preserve"> tego zamówienia:</t>
    </r>
  </si>
  <si>
    <r>
      <t xml:space="preserve">3. Informujemy, że wybór oferty </t>
    </r>
    <r>
      <rPr>
        <b/>
        <sz val="11"/>
        <color rgb="FF333333"/>
        <rFont val="Arial"/>
        <family val="2"/>
        <charset val="238"/>
      </rPr>
      <t>nie będzie/będzie*</t>
    </r>
    <r>
      <rPr>
        <sz val="11"/>
        <color rgb="FF333333"/>
        <rFont val="Arial"/>
        <family val="2"/>
        <charset val="238"/>
      </rPr>
      <t xml:space="preserve">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</si>
</sst>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top" wrapText="1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wrapText="1"/>
    </xf>
    <xf numFmtId="4" fontId="6" fillId="2" borderId="0" xfId="0" applyNumberFormat="1" applyFont="1" applyFill="1" applyAlignment="1">
      <alignment horizontal="left" vertical="top" wrapText="1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45"/>
  <sheetViews>
    <sheetView tabSelected="1" workbookViewId="0">
      <selection activeCell="E144" sqref="E14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9" t="s">
        <v>200</v>
      </c>
      <c r="C2" s="19"/>
      <c r="D2" s="19"/>
      <c r="E2" s="19"/>
      <c r="I2" s="12" t="s">
        <v>201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7"/>
      <c r="C3" s="17"/>
      <c r="D3" s="17"/>
      <c r="E3" s="17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7"/>
      <c r="C5" s="17"/>
      <c r="D5" s="17"/>
      <c r="E5" s="17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7"/>
      <c r="C7" s="17"/>
      <c r="D7" s="17"/>
      <c r="E7" s="17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3" t="s">
        <v>172</v>
      </c>
      <c r="C10" s="33"/>
      <c r="D10" s="33"/>
    </row>
    <row r="11" spans="2:15" s="1" customFormat="1" ht="12.2" customHeight="1" x14ac:dyDescent="0.2">
      <c r="B11" s="33"/>
      <c r="C11" s="33"/>
      <c r="D11" s="33"/>
      <c r="G11" s="21" t="s">
        <v>173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B14" s="20" t="s">
        <v>188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2:15" s="1" customFormat="1" ht="43.15" customHeight="1" x14ac:dyDescent="0.2"/>
    <row r="16" spans="2:15" s="1" customFormat="1" ht="20.85" customHeight="1" x14ac:dyDescent="0.2">
      <c r="B16" s="16" t="s">
        <v>174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175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176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177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27" t="s">
        <v>202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TEXT(F107,"#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178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2073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6" t="s">
        <v>179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984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4445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3">
        <f>ROUND(I38+ K38,2)</f>
        <v>0</v>
      </c>
      <c r="M38" s="14"/>
    </row>
    <row r="39" spans="2:13" s="1" customFormat="1" ht="3.2" customHeight="1" x14ac:dyDescent="0.2"/>
    <row r="40" spans="2:13" s="1" customFormat="1" ht="18.2" customHeight="1" x14ac:dyDescent="0.2">
      <c r="B40" s="16" t="s">
        <v>180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5" t="s">
        <v>10</v>
      </c>
      <c r="M42" s="1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1702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3">
        <f>ROUND(I43+ K43,2)</f>
        <v>0</v>
      </c>
      <c r="M43" s="14"/>
    </row>
    <row r="44" spans="2:13" s="1" customFormat="1" ht="3.2" customHeight="1" x14ac:dyDescent="0.2"/>
    <row r="45" spans="2:13" s="1" customFormat="1" ht="18.2" customHeight="1" x14ac:dyDescent="0.2">
      <c r="B45" s="16" t="s">
        <v>181</v>
      </c>
      <c r="C45" s="16"/>
      <c r="D45" s="16"/>
      <c r="E45" s="16"/>
      <c r="F45" s="16"/>
      <c r="G45" s="16"/>
      <c r="H45" s="16"/>
      <c r="I45" s="16"/>
      <c r="J45" s="16"/>
      <c r="K45" s="16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5" t="s">
        <v>10</v>
      </c>
      <c r="M47" s="1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1504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3">
        <f>ROUND(I48+ K48,2)</f>
        <v>0</v>
      </c>
      <c r="M48" s="14"/>
    </row>
    <row r="49" spans="2:13" s="1" customFormat="1" ht="3.2" customHeight="1" x14ac:dyDescent="0.2"/>
    <row r="50" spans="2:13" s="1" customFormat="1" ht="18.2" customHeight="1" x14ac:dyDescent="0.2">
      <c r="B50" s="16" t="s">
        <v>182</v>
      </c>
      <c r="C50" s="16"/>
      <c r="D50" s="16"/>
      <c r="E50" s="16"/>
      <c r="F50" s="16"/>
      <c r="G50" s="16"/>
      <c r="H50" s="16"/>
      <c r="I50" s="16"/>
      <c r="J50" s="16"/>
      <c r="K50" s="16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5" t="s">
        <v>10</v>
      </c>
      <c r="M52" s="15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3506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3">
        <f>ROUND(I53+ K53,2)</f>
        <v>0</v>
      </c>
      <c r="M53" s="14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5" t="s">
        <v>10</v>
      </c>
      <c r="M55" s="15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166.2</v>
      </c>
      <c r="H56" s="10">
        <v>0</v>
      </c>
      <c r="I56" s="9">
        <f t="shared" ref="I56:I87" si="0">ROUND(G56* H56,2)</f>
        <v>0</v>
      </c>
      <c r="J56" s="5">
        <v>8</v>
      </c>
      <c r="K56" s="9">
        <f t="shared" ref="K56:K87" si="1">ROUND(I56* J56/100,2)</f>
        <v>0</v>
      </c>
      <c r="L56" s="13">
        <f t="shared" ref="L56:L87" si="2">ROUND(I56+ K56,2)</f>
        <v>0</v>
      </c>
      <c r="M56" s="14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5.99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11.79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38.8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31</v>
      </c>
      <c r="G61" s="8">
        <v>18.190000000000001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31</v>
      </c>
      <c r="G62" s="8">
        <v>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7.28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48</v>
      </c>
      <c r="G64" s="8">
        <v>59.68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44</v>
      </c>
      <c r="G65" s="8">
        <v>18.920000000000002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44</v>
      </c>
      <c r="G66" s="8">
        <v>6.06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44</v>
      </c>
      <c r="G67" s="8">
        <v>21.09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44</v>
      </c>
      <c r="G68" s="8">
        <v>8.5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44</v>
      </c>
      <c r="G69" s="8">
        <v>179.76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44</v>
      </c>
      <c r="G70" s="8">
        <v>46.52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44</v>
      </c>
      <c r="G71" s="8">
        <v>3.02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14</v>
      </c>
      <c r="G72" s="8">
        <v>13.5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48</v>
      </c>
      <c r="G73" s="8">
        <v>131.4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48</v>
      </c>
      <c r="G74" s="8">
        <v>250.18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48</v>
      </c>
      <c r="G75" s="8">
        <v>134.05000000000001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48</v>
      </c>
      <c r="G76" s="8">
        <v>0.64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48</v>
      </c>
      <c r="G77" s="8">
        <v>524.27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3">
        <f t="shared" si="2"/>
        <v>0</v>
      </c>
      <c r="M77" s="14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44</v>
      </c>
      <c r="G78" s="8">
        <v>4.12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3">
        <f t="shared" si="2"/>
        <v>0</v>
      </c>
      <c r="M78" s="14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31</v>
      </c>
      <c r="G79" s="8">
        <v>33.159999999999997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3">
        <f t="shared" si="2"/>
        <v>0</v>
      </c>
      <c r="M79" s="14"/>
    </row>
    <row r="80" spans="2:13" s="1" customFormat="1" ht="28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31</v>
      </c>
      <c r="G80" s="8">
        <v>28.16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3">
        <f t="shared" si="2"/>
        <v>0</v>
      </c>
      <c r="M80" s="14"/>
    </row>
    <row r="81" spans="2:13" s="1" customFormat="1" ht="28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31</v>
      </c>
      <c r="G81" s="8">
        <v>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3">
        <f t="shared" si="2"/>
        <v>0</v>
      </c>
      <c r="M81" s="14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31</v>
      </c>
      <c r="G82" s="8">
        <v>24.28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3">
        <f t="shared" si="2"/>
        <v>0</v>
      </c>
      <c r="M82" s="14"/>
    </row>
    <row r="83" spans="2:13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31</v>
      </c>
      <c r="G83" s="8">
        <v>31.26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3">
        <f t="shared" si="2"/>
        <v>0</v>
      </c>
      <c r="M83" s="14"/>
    </row>
    <row r="84" spans="2:13" s="1" customFormat="1" ht="28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48</v>
      </c>
      <c r="G84" s="8">
        <v>33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3">
        <f t="shared" si="2"/>
        <v>0</v>
      </c>
      <c r="M84" s="14"/>
    </row>
    <row r="85" spans="2:13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112</v>
      </c>
      <c r="G85" s="8">
        <v>67.900000000000006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13">
        <f t="shared" si="2"/>
        <v>0</v>
      </c>
      <c r="M85" s="14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112</v>
      </c>
      <c r="G86" s="8">
        <v>83.88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3">
        <f t="shared" si="2"/>
        <v>0</v>
      </c>
      <c r="M86" s="14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119</v>
      </c>
      <c r="G87" s="8">
        <v>450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3">
        <f t="shared" si="2"/>
        <v>0</v>
      </c>
      <c r="M87" s="14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123</v>
      </c>
      <c r="G88" s="8">
        <v>26</v>
      </c>
      <c r="H88" s="10">
        <v>0</v>
      </c>
      <c r="I88" s="9">
        <f t="shared" ref="I88:I119" si="3">ROUND(G88* H88,2)</f>
        <v>0</v>
      </c>
      <c r="J88" s="5">
        <v>8</v>
      </c>
      <c r="K88" s="9">
        <f t="shared" ref="K88:K119" si="4">ROUND(I88* J88/100,2)</f>
        <v>0</v>
      </c>
      <c r="L88" s="13">
        <f t="shared" ref="L88:L119" si="5">ROUND(I88+ K88,2)</f>
        <v>0</v>
      </c>
      <c r="M88" s="14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14</v>
      </c>
      <c r="G89" s="8">
        <v>26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3">
        <f t="shared" si="5"/>
        <v>0</v>
      </c>
      <c r="M89" s="14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123</v>
      </c>
      <c r="G90" s="8">
        <v>226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3">
        <f t="shared" si="5"/>
        <v>0</v>
      </c>
      <c r="M90" s="14"/>
    </row>
    <row r="91" spans="2:13" s="1" customFormat="1" ht="28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123</v>
      </c>
      <c r="G91" s="8">
        <v>44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3">
        <f t="shared" si="5"/>
        <v>0</v>
      </c>
      <c r="M91" s="14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31</v>
      </c>
      <c r="G92" s="8">
        <v>2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3">
        <f t="shared" si="5"/>
        <v>0</v>
      </c>
      <c r="M92" s="14"/>
    </row>
    <row r="93" spans="2:13" s="1" customFormat="1" ht="28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123</v>
      </c>
      <c r="G93" s="8">
        <v>85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3">
        <f t="shared" si="5"/>
        <v>0</v>
      </c>
      <c r="M93" s="14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123</v>
      </c>
      <c r="G94" s="8">
        <v>756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3">
        <f t="shared" si="5"/>
        <v>0</v>
      </c>
      <c r="M94" s="14"/>
    </row>
    <row r="95" spans="2:13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31</v>
      </c>
      <c r="G95" s="8">
        <v>4.42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3">
        <f t="shared" si="5"/>
        <v>0</v>
      </c>
      <c r="M95" s="14"/>
    </row>
    <row r="96" spans="2:13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44</v>
      </c>
      <c r="G96" s="8">
        <v>0.6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3">
        <f t="shared" si="5"/>
        <v>0</v>
      </c>
      <c r="M96" s="14"/>
    </row>
    <row r="97" spans="2:14" s="1" customFormat="1" ht="19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44</v>
      </c>
      <c r="G97" s="8">
        <v>22.86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3">
        <f t="shared" si="5"/>
        <v>0</v>
      </c>
      <c r="M97" s="14"/>
    </row>
    <row r="98" spans="2:14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153</v>
      </c>
      <c r="F98" s="6" t="s">
        <v>119</v>
      </c>
      <c r="G98" s="8">
        <v>1483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3">
        <f t="shared" si="5"/>
        <v>0</v>
      </c>
      <c r="M98" s="14"/>
    </row>
    <row r="99" spans="2:14" s="1" customFormat="1" ht="19.7" customHeight="1" x14ac:dyDescent="0.2">
      <c r="B99" s="5">
        <v>50</v>
      </c>
      <c r="C99" s="6" t="s">
        <v>154</v>
      </c>
      <c r="D99" s="6" t="s">
        <v>155</v>
      </c>
      <c r="E99" s="7" t="s">
        <v>153</v>
      </c>
      <c r="F99" s="6" t="s">
        <v>119</v>
      </c>
      <c r="G99" s="8">
        <v>63</v>
      </c>
      <c r="H99" s="10">
        <v>0</v>
      </c>
      <c r="I99" s="9">
        <f t="shared" si="3"/>
        <v>0</v>
      </c>
      <c r="J99" s="5">
        <v>23</v>
      </c>
      <c r="K99" s="9">
        <f t="shared" si="4"/>
        <v>0</v>
      </c>
      <c r="L99" s="13">
        <f t="shared" si="5"/>
        <v>0</v>
      </c>
      <c r="M99" s="14"/>
    </row>
    <row r="100" spans="2:14" s="1" customFormat="1" ht="19.7" customHeight="1" x14ac:dyDescent="0.2">
      <c r="B100" s="5">
        <v>51</v>
      </c>
      <c r="C100" s="6" t="s">
        <v>156</v>
      </c>
      <c r="D100" s="6" t="s">
        <v>157</v>
      </c>
      <c r="E100" s="7" t="s">
        <v>158</v>
      </c>
      <c r="F100" s="6" t="s">
        <v>119</v>
      </c>
      <c r="G100" s="8">
        <v>480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3">
        <f t="shared" si="5"/>
        <v>0</v>
      </c>
      <c r="M100" s="14"/>
    </row>
    <row r="101" spans="2:14" s="1" customFormat="1" ht="19.7" customHeight="1" x14ac:dyDescent="0.2">
      <c r="B101" s="5">
        <v>52</v>
      </c>
      <c r="C101" s="6" t="s">
        <v>159</v>
      </c>
      <c r="D101" s="6" t="s">
        <v>160</v>
      </c>
      <c r="E101" s="7" t="s">
        <v>161</v>
      </c>
      <c r="F101" s="6" t="s">
        <v>119</v>
      </c>
      <c r="G101" s="8">
        <v>72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3">
        <f t="shared" si="5"/>
        <v>0</v>
      </c>
      <c r="M101" s="14"/>
    </row>
    <row r="102" spans="2:14" s="1" customFormat="1" ht="19.7" customHeight="1" x14ac:dyDescent="0.2">
      <c r="B102" s="5">
        <v>53</v>
      </c>
      <c r="C102" s="6" t="s">
        <v>162</v>
      </c>
      <c r="D102" s="6" t="s">
        <v>163</v>
      </c>
      <c r="E102" s="7" t="s">
        <v>164</v>
      </c>
      <c r="F102" s="6" t="s">
        <v>119</v>
      </c>
      <c r="G102" s="8">
        <v>30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3">
        <f t="shared" si="5"/>
        <v>0</v>
      </c>
      <c r="M102" s="14"/>
    </row>
    <row r="103" spans="2:14" s="1" customFormat="1" ht="19.7" customHeight="1" x14ac:dyDescent="0.2">
      <c r="B103" s="5">
        <v>54</v>
      </c>
      <c r="C103" s="6" t="s">
        <v>165</v>
      </c>
      <c r="D103" s="6" t="s">
        <v>166</v>
      </c>
      <c r="E103" s="7" t="s">
        <v>167</v>
      </c>
      <c r="F103" s="6" t="s">
        <v>119</v>
      </c>
      <c r="G103" s="8">
        <v>327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3">
        <f t="shared" si="5"/>
        <v>0</v>
      </c>
      <c r="M103" s="14"/>
    </row>
    <row r="104" spans="2:14" s="1" customFormat="1" ht="19.7" customHeight="1" x14ac:dyDescent="0.2">
      <c r="B104" s="5">
        <v>55</v>
      </c>
      <c r="C104" s="6" t="s">
        <v>168</v>
      </c>
      <c r="D104" s="6" t="s">
        <v>169</v>
      </c>
      <c r="E104" s="7" t="s">
        <v>167</v>
      </c>
      <c r="F104" s="6" t="s">
        <v>119</v>
      </c>
      <c r="G104" s="8">
        <v>29</v>
      </c>
      <c r="H104" s="10">
        <v>0</v>
      </c>
      <c r="I104" s="9">
        <f t="shared" si="3"/>
        <v>0</v>
      </c>
      <c r="J104" s="5">
        <v>23</v>
      </c>
      <c r="K104" s="9">
        <f t="shared" si="4"/>
        <v>0</v>
      </c>
      <c r="L104" s="13">
        <f t="shared" si="5"/>
        <v>0</v>
      </c>
      <c r="M104" s="14"/>
    </row>
    <row r="105" spans="2:14" s="1" customFormat="1" ht="55.9" customHeight="1" x14ac:dyDescent="0.2"/>
    <row r="106" spans="2:14" s="1" customFormat="1" ht="21.4" customHeight="1" x14ac:dyDescent="0.2">
      <c r="B106" s="34" t="s">
        <v>170</v>
      </c>
      <c r="C106" s="34"/>
      <c r="D106" s="34"/>
      <c r="E106" s="34"/>
      <c r="F106" s="36">
        <f>ROUND(I32+I37+I38+I43+I48+I53+I56+I57+I58+I59+I60+I61+I62+I63+I64+I65+I66+I67+I68+I69+I70+I71+I72+I73+I74+I75+I76+I77+I78+I79+I80+I81+I82+I83+I84+I85+I86+I87+I88+I89+I90+I91+I92+I93+I94+I95+I96+I97+I98+I99+I100+I101+I102+I103+I104,2)</f>
        <v>0</v>
      </c>
      <c r="G106" s="37"/>
      <c r="H106" s="37"/>
      <c r="I106" s="37"/>
      <c r="J106" s="37"/>
      <c r="K106" s="37"/>
      <c r="L106" s="37"/>
      <c r="M106" s="38"/>
    </row>
    <row r="107" spans="2:14" s="1" customFormat="1" ht="21.4" customHeight="1" x14ac:dyDescent="0.2">
      <c r="B107" s="34" t="s">
        <v>171</v>
      </c>
      <c r="C107" s="34"/>
      <c r="D107" s="34"/>
      <c r="E107" s="34"/>
      <c r="F107" s="39">
        <f>ROUND(L32+L37+L38+L43+L48+L53+L56+L57+L58+L59+L60+L61+L62+L63+L64+L65+L66+L67+L68+L69+L70+L71+L72+L73+L74+L75+L76+L77+L78+L79+L80+L81+L82+L83+L84+L85+L86+L87+L88+L89+L90+L91+L92+L93+L94+L95+L96+L97+L98+L99+L100+L101+L102+L103+L104,2)</f>
        <v>0</v>
      </c>
      <c r="G107" s="40"/>
      <c r="H107" s="40"/>
      <c r="I107" s="40"/>
      <c r="J107" s="40"/>
      <c r="K107" s="40"/>
      <c r="L107" s="40"/>
      <c r="M107" s="41"/>
    </row>
    <row r="108" spans="2:14" s="1" customFormat="1" ht="11.1" customHeight="1" x14ac:dyDescent="0.2"/>
    <row r="109" spans="2:14" s="1" customFormat="1" ht="80.099999999999994" customHeight="1" x14ac:dyDescent="0.2">
      <c r="B109" s="22" t="s">
        <v>203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 s="1" customFormat="1" ht="2.65" customHeight="1" x14ac:dyDescent="0.2"/>
    <row r="111" spans="2:14" s="1" customFormat="1" ht="110.1" customHeight="1" x14ac:dyDescent="0.2">
      <c r="B111" s="23" t="s">
        <v>189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5.25" customHeight="1" x14ac:dyDescent="0.2"/>
    <row r="113" spans="2:14" s="1" customFormat="1" ht="110.1" customHeight="1" x14ac:dyDescent="0.2">
      <c r="B113" s="24" t="s">
        <v>190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</row>
    <row r="114" spans="2:14" s="1" customFormat="1" ht="5.25" customHeight="1" x14ac:dyDescent="0.2"/>
    <row r="115" spans="2:14" s="1" customFormat="1" ht="37.9" customHeight="1" x14ac:dyDescent="0.2">
      <c r="B115" s="35" t="s">
        <v>184</v>
      </c>
      <c r="C115" s="35"/>
      <c r="D115" s="35"/>
      <c r="E115" s="35"/>
      <c r="F115" s="29" t="s">
        <v>185</v>
      </c>
      <c r="G115" s="29"/>
      <c r="H115" s="29"/>
      <c r="I115" s="29"/>
      <c r="J115" s="29"/>
      <c r="K115" s="29"/>
      <c r="L115" s="29"/>
    </row>
    <row r="116" spans="2:14" s="1" customFormat="1" ht="28.7" customHeight="1" x14ac:dyDescent="0.2"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</row>
    <row r="117" spans="2:14" s="1" customFormat="1" ht="28.7" customHeight="1" x14ac:dyDescent="0.2"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</row>
    <row r="118" spans="2:14" s="1" customFormat="1" ht="28.7" customHeight="1" x14ac:dyDescent="0.2"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</row>
    <row r="119" spans="2:14" s="1" customFormat="1" ht="28.7" customHeight="1" x14ac:dyDescent="0.2"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</row>
    <row r="120" spans="2:14" s="1" customFormat="1" ht="2.65" customHeight="1" x14ac:dyDescent="0.2"/>
    <row r="121" spans="2:14" s="1" customFormat="1" ht="203.1" customHeight="1" x14ac:dyDescent="0.2">
      <c r="B121" s="23" t="s">
        <v>191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</row>
    <row r="122" spans="2:14" s="1" customFormat="1" ht="2.65" customHeight="1" x14ac:dyDescent="0.2"/>
    <row r="123" spans="2:14" s="1" customFormat="1" ht="36.950000000000003" customHeight="1" x14ac:dyDescent="0.2">
      <c r="B123" s="32" t="s">
        <v>192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</row>
    <row r="124" spans="2:14" s="1" customFormat="1" ht="2.65" customHeight="1" x14ac:dyDescent="0.2"/>
    <row r="125" spans="2:14" s="1" customFormat="1" ht="37.9" customHeight="1" x14ac:dyDescent="0.2">
      <c r="B125" s="35" t="s">
        <v>186</v>
      </c>
      <c r="C125" s="35"/>
      <c r="D125" s="35"/>
      <c r="E125" s="35"/>
      <c r="F125" s="31" t="s">
        <v>187</v>
      </c>
      <c r="G125" s="31"/>
      <c r="H125" s="31"/>
      <c r="I125" s="31"/>
      <c r="J125" s="31"/>
      <c r="K125" s="31"/>
      <c r="L125" s="31"/>
    </row>
    <row r="126" spans="2:14" s="1" customFormat="1" ht="28.7" customHeight="1" x14ac:dyDescent="0.2"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</row>
    <row r="127" spans="2:14" s="1" customFormat="1" ht="28.7" customHeight="1" x14ac:dyDescent="0.2"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</row>
    <row r="128" spans="2:14" s="1" customFormat="1" ht="28.7" customHeight="1" x14ac:dyDescent="0.2"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</row>
    <row r="129" spans="2:14" s="1" customFormat="1" ht="28.7" customHeight="1" x14ac:dyDescent="0.2"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</row>
    <row r="130" spans="2:14" s="1" customFormat="1" ht="2.65" customHeight="1" x14ac:dyDescent="0.2"/>
    <row r="131" spans="2:14" s="1" customFormat="1" ht="159.94999999999999" customHeight="1" x14ac:dyDescent="0.2">
      <c r="B131" s="22" t="s">
        <v>193</v>
      </c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</row>
    <row r="132" spans="2:14" s="1" customFormat="1" ht="2.65" customHeight="1" x14ac:dyDescent="0.2"/>
    <row r="133" spans="2:14" s="1" customFormat="1" ht="54.95" customHeight="1" x14ac:dyDescent="0.2">
      <c r="B133" s="23" t="s">
        <v>194</v>
      </c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</row>
    <row r="134" spans="2:14" s="1" customFormat="1" ht="2.65" customHeight="1" x14ac:dyDescent="0.2"/>
    <row r="135" spans="2:14" s="1" customFormat="1" ht="60" customHeight="1" x14ac:dyDescent="0.2">
      <c r="B135" s="24" t="s">
        <v>195</v>
      </c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</row>
    <row r="136" spans="2:14" s="1" customFormat="1" ht="2.65" customHeight="1" x14ac:dyDescent="0.2"/>
    <row r="137" spans="2:14" s="1" customFormat="1" ht="48" customHeight="1" x14ac:dyDescent="0.2">
      <c r="B137" s="25" t="s">
        <v>196</v>
      </c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</row>
    <row r="138" spans="2:14" s="1" customFormat="1" ht="2.65" customHeight="1" x14ac:dyDescent="0.2"/>
    <row r="139" spans="2:14" s="1" customFormat="1" ht="125.1" customHeight="1" x14ac:dyDescent="0.2">
      <c r="B139" s="22" t="s">
        <v>197</v>
      </c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</row>
    <row r="140" spans="2:14" s="1" customFormat="1" ht="2.65" customHeight="1" x14ac:dyDescent="0.2"/>
    <row r="141" spans="2:14" s="1" customFormat="1" ht="84.95" customHeight="1" x14ac:dyDescent="0.2">
      <c r="B141" s="23" t="s">
        <v>198</v>
      </c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</row>
    <row r="142" spans="2:14" s="1" customFormat="1" ht="86.85" customHeight="1" x14ac:dyDescent="0.2"/>
    <row r="143" spans="2:14" s="1" customFormat="1" ht="17.649999999999999" customHeight="1" x14ac:dyDescent="0.2">
      <c r="I143" s="11" t="s">
        <v>183</v>
      </c>
      <c r="J143" s="11"/>
    </row>
    <row r="144" spans="2:14" s="1" customFormat="1" ht="60" customHeight="1" x14ac:dyDescent="0.2"/>
    <row r="145" spans="2:10" s="1" customFormat="1" ht="99.95" customHeight="1" x14ac:dyDescent="0.2">
      <c r="B145" s="26" t="s">
        <v>199</v>
      </c>
      <c r="C145" s="26"/>
      <c r="D145" s="26"/>
      <c r="E145" s="26"/>
      <c r="F145" s="26"/>
      <c r="G145" s="26"/>
      <c r="H145" s="26"/>
      <c r="I145" s="26"/>
      <c r="J145" s="26"/>
    </row>
  </sheetData>
  <mergeCells count="120">
    <mergeCell ref="B127:E127"/>
    <mergeCell ref="L92:M92"/>
    <mergeCell ref="L93:M93"/>
    <mergeCell ref="L94:M94"/>
    <mergeCell ref="L95:M95"/>
    <mergeCell ref="L96:M96"/>
    <mergeCell ref="L97:M97"/>
    <mergeCell ref="L98:M98"/>
    <mergeCell ref="F106:M106"/>
    <mergeCell ref="F107:M107"/>
    <mergeCell ref="F129:L129"/>
    <mergeCell ref="B10:D11"/>
    <mergeCell ref="B106:E106"/>
    <mergeCell ref="B107:E107"/>
    <mergeCell ref="B109:N109"/>
    <mergeCell ref="B111:N111"/>
    <mergeCell ref="B113:N113"/>
    <mergeCell ref="B115:E115"/>
    <mergeCell ref="B116:E116"/>
    <mergeCell ref="B117:E117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99:M99"/>
    <mergeCell ref="L90:M90"/>
    <mergeCell ref="L91:M91"/>
    <mergeCell ref="B125:E125"/>
    <mergeCell ref="B126:E126"/>
    <mergeCell ref="L67:M67"/>
    <mergeCell ref="L68:M68"/>
    <mergeCell ref="B131:N131"/>
    <mergeCell ref="B133:N133"/>
    <mergeCell ref="B135:N135"/>
    <mergeCell ref="B137:N137"/>
    <mergeCell ref="B139:N139"/>
    <mergeCell ref="B141:N141"/>
    <mergeCell ref="B145:J145"/>
    <mergeCell ref="F115:L115"/>
    <mergeCell ref="F116:L116"/>
    <mergeCell ref="F117:L117"/>
    <mergeCell ref="F118:L118"/>
    <mergeCell ref="F119:L119"/>
    <mergeCell ref="F125:L125"/>
    <mergeCell ref="F126:L126"/>
    <mergeCell ref="F127:L127"/>
    <mergeCell ref="F128:L128"/>
    <mergeCell ref="B118:E118"/>
    <mergeCell ref="B119:E119"/>
    <mergeCell ref="B121:N121"/>
    <mergeCell ref="B123:N123"/>
    <mergeCell ref="B128:E128"/>
    <mergeCell ref="B129:E129"/>
    <mergeCell ref="L87:M87"/>
    <mergeCell ref="L88:M88"/>
    <mergeCell ref="L89:M89"/>
    <mergeCell ref="L55:M55"/>
    <mergeCell ref="L56:M56"/>
    <mergeCell ref="L57:M57"/>
    <mergeCell ref="L58:M58"/>
    <mergeCell ref="L59:M59"/>
    <mergeCell ref="L60:M60"/>
    <mergeCell ref="L69:M69"/>
    <mergeCell ref="L70:M70"/>
    <mergeCell ref="L71:M71"/>
    <mergeCell ref="L72:M72"/>
    <mergeCell ref="L73:M73"/>
    <mergeCell ref="L74:M74"/>
    <mergeCell ref="L84:M84"/>
    <mergeCell ref="L85:M85"/>
    <mergeCell ref="L86:M86"/>
    <mergeCell ref="L61:M61"/>
    <mergeCell ref="L62:M62"/>
    <mergeCell ref="L63:M63"/>
    <mergeCell ref="L64:M64"/>
    <mergeCell ref="L65:M65"/>
    <mergeCell ref="L66:M66"/>
    <mergeCell ref="B4:D4"/>
    <mergeCell ref="B40:K40"/>
    <mergeCell ref="B45:K45"/>
    <mergeCell ref="B50:K50"/>
    <mergeCell ref="B6:D6"/>
    <mergeCell ref="B8:D8"/>
    <mergeCell ref="B2:E2"/>
    <mergeCell ref="B14:M14"/>
    <mergeCell ref="B7:E7"/>
    <mergeCell ref="G11:N12"/>
    <mergeCell ref="B24:L24"/>
    <mergeCell ref="B26:L26"/>
    <mergeCell ref="B29:K29"/>
    <mergeCell ref="B34:K34"/>
    <mergeCell ref="I143:J143"/>
    <mergeCell ref="I2:O2"/>
    <mergeCell ref="L100:M100"/>
    <mergeCell ref="L101:M101"/>
    <mergeCell ref="L102:M102"/>
    <mergeCell ref="L103:M103"/>
    <mergeCell ref="L104:M104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2:M52"/>
    <mergeCell ref="L53:M53"/>
    <mergeCell ref="B16:I16"/>
    <mergeCell ref="B18:I18"/>
    <mergeCell ref="B20:I20"/>
    <mergeCell ref="B22:I22"/>
    <mergeCell ref="B3:E3"/>
    <mergeCell ref="B5:E5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Bożena Suchy Lipińska - Nadleśnictwo Lipusz</cp:lastModifiedBy>
  <cp:lastPrinted>2024-10-23T05:47:49Z</cp:lastPrinted>
  <dcterms:created xsi:type="dcterms:W3CDTF">2024-10-09T12:05:51Z</dcterms:created>
  <dcterms:modified xsi:type="dcterms:W3CDTF">2024-10-27T16:01:45Z</dcterms:modified>
</cp:coreProperties>
</file>