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Z:\_Kasia\2024\PN\41_PN_ZP_D_2024 implanty dla ortopedii\02_SWZ\na stronę\"/>
    </mc:Choice>
  </mc:AlternateContent>
  <xr:revisionPtr revIDLastSave="0" documentId="13_ncr:1_{005A34E4-14A8-43E8-A50D-63E1F41902BE}" xr6:coauthVersionLast="36" xr6:coauthVersionMax="36" xr10:uidLastSave="{00000000-0000-0000-0000-000000000000}"/>
  <bookViews>
    <workbookView xWindow="0" yWindow="0" windowWidth="17256" windowHeight="5784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N17" i="1" s="1"/>
  <c r="D17" i="1"/>
  <c r="M75" i="1" l="1"/>
  <c r="M76" i="1" s="1"/>
  <c r="K80" i="1" s="1"/>
  <c r="D75" i="1"/>
  <c r="M58" i="1"/>
  <c r="N58" i="1" s="1"/>
  <c r="D58" i="1"/>
  <c r="M57" i="1"/>
  <c r="N57" i="1" s="1"/>
  <c r="D57" i="1"/>
  <c r="M55" i="1"/>
  <c r="N55" i="1" s="1"/>
  <c r="D55" i="1"/>
  <c r="M54" i="1"/>
  <c r="N54" i="1" s="1"/>
  <c r="D54" i="1"/>
  <c r="M53" i="1"/>
  <c r="N53" i="1" s="1"/>
  <c r="D53" i="1"/>
  <c r="M51" i="1"/>
  <c r="N51" i="1" s="1"/>
  <c r="D51" i="1"/>
  <c r="M50" i="1"/>
  <c r="N50" i="1" s="1"/>
  <c r="D50" i="1"/>
  <c r="M49" i="1"/>
  <c r="N49" i="1" s="1"/>
  <c r="D49" i="1"/>
  <c r="M48" i="1"/>
  <c r="N48" i="1" s="1"/>
  <c r="D48" i="1"/>
  <c r="M47" i="1"/>
  <c r="N47" i="1" s="1"/>
  <c r="D47" i="1"/>
  <c r="M46" i="1"/>
  <c r="N46" i="1" s="1"/>
  <c r="D46" i="1"/>
  <c r="M45" i="1"/>
  <c r="N45" i="1" s="1"/>
  <c r="D45" i="1"/>
  <c r="N43" i="1"/>
  <c r="M43" i="1"/>
  <c r="D43" i="1"/>
  <c r="M42" i="1"/>
  <c r="N42" i="1" s="1"/>
  <c r="D42" i="1"/>
  <c r="M41" i="1"/>
  <c r="N41" i="1" s="1"/>
  <c r="D41" i="1"/>
  <c r="M40" i="1"/>
  <c r="N40" i="1" s="1"/>
  <c r="D40" i="1"/>
  <c r="M39" i="1"/>
  <c r="N39" i="1" s="1"/>
  <c r="D39" i="1"/>
  <c r="M38" i="1"/>
  <c r="N38" i="1" s="1"/>
  <c r="D38" i="1"/>
  <c r="M37" i="1"/>
  <c r="N37" i="1" s="1"/>
  <c r="D37" i="1"/>
  <c r="M36" i="1"/>
  <c r="N36" i="1" s="1"/>
  <c r="D36" i="1"/>
  <c r="N16" i="1"/>
  <c r="M16" i="1"/>
  <c r="D16" i="1"/>
  <c r="M15" i="1"/>
  <c r="D15" i="1"/>
  <c r="M18" i="1" l="1"/>
  <c r="K22" i="1" s="1"/>
  <c r="N22" i="1" s="1"/>
  <c r="P22" i="1" s="1"/>
  <c r="N75" i="1"/>
  <c r="N76" i="1" s="1"/>
  <c r="L80" i="1" s="1"/>
  <c r="O80" i="1" s="1"/>
  <c r="Q80" i="1" s="1"/>
  <c r="N80" i="1"/>
  <c r="P80" i="1" s="1"/>
  <c r="N59" i="1"/>
  <c r="L63" i="1" s="1"/>
  <c r="N15" i="1"/>
  <c r="M59" i="1"/>
  <c r="K63" i="1" s="1"/>
  <c r="N18" i="1" l="1"/>
  <c r="L22" i="1" s="1"/>
  <c r="O22" i="1" s="1"/>
  <c r="Q22" i="1" s="1"/>
  <c r="N63" i="1"/>
  <c r="P63" i="1" s="1"/>
  <c r="O63" i="1"/>
  <c r="Q63" i="1" s="1"/>
</calcChain>
</file>

<file path=xl/sharedStrings.xml><?xml version="1.0" encoding="utf-8"?>
<sst xmlns="http://schemas.openxmlformats.org/spreadsheetml/2006/main" count="188" uniqueCount="100">
  <si>
    <t>FORMULARZ ASORTYMENTOWO - CENOWY postępowanie nr 41/PN/ZP/D/2024</t>
  </si>
  <si>
    <t>Załącznik nr 2</t>
  </si>
  <si>
    <t>Uwaga ! Należy należy zapoznać się z poniższymi uwagami przed wypełnieniem Formularza asortymentowo-cenowego</t>
  </si>
  <si>
    <t>1. Zamawiający zaleca sprawdzenie poprawności wyliczeń zgodnie z zasadami określonymi w rozdziale XV. pkt. 5 SWZ.</t>
  </si>
  <si>
    <t>2. Formuły wpisane w Formularzu mają jedynie charakter pomocniczy. Wykonawca jest w pełni odpowiedzialny za prawidłowe wypełnienie Formularza asortymentowo-cenowego.</t>
  </si>
  <si>
    <t xml:space="preserve">3. RAZEM - obliczyć wartość netto/brutto pakietu poprzez zsumowanie wartości netto/brutto poszczególnych pozycji w ramach danego pakietu (o ile dotyczy). </t>
  </si>
  <si>
    <t>4. Odpowiednio dla każdego pakietu obliczyć wartość całkowitą zamówienia netto i brutto wg tabeli zamieszczonej w każdym pakiecie.</t>
  </si>
  <si>
    <t>5. Określenie właściwej stawki VAT należy do Wykonawcy. Należy podać stawkę VAT obowiązującą na dzień składania ofert.</t>
  </si>
  <si>
    <t>6. Niewycenione pakiety, dla czytelności, prosimy usunąć!!!</t>
  </si>
  <si>
    <t>Lp.</t>
  </si>
  <si>
    <t>Opis przedmiotu zamówienia</t>
  </si>
  <si>
    <t>j. m.</t>
  </si>
  <si>
    <t>Min. wykorzy-stanie</t>
  </si>
  <si>
    <t>Ilość</t>
  </si>
  <si>
    <t>Nazwa producenta</t>
  </si>
  <si>
    <t>Nazwa handlowa</t>
  </si>
  <si>
    <t>Nr katalogowy oferowanego towaru</t>
  </si>
  <si>
    <t>Nazwa i nr dokumentu dopuszczającego do obrotu i używania</t>
  </si>
  <si>
    <t>Klasa wyrobu medycznego</t>
  </si>
  <si>
    <t>Cena netto (zł) za j.m</t>
  </si>
  <si>
    <t>VAT %</t>
  </si>
  <si>
    <t>Wartość podstawowa netto (zł)</t>
  </si>
  <si>
    <t>Wartość brutto (zł)</t>
  </si>
  <si>
    <t>Ilośc minimalna w Banku</t>
  </si>
  <si>
    <t>Wartość netto Banku</t>
  </si>
  <si>
    <t>Wartość brutto Banku</t>
  </si>
  <si>
    <t>13=5x11</t>
  </si>
  <si>
    <t>14=13+13x12</t>
  </si>
  <si>
    <t>Pakiet 1</t>
  </si>
  <si>
    <t>1.</t>
  </si>
  <si>
    <t xml:space="preserve">Silikonowa proteza stawu śródstopno-paliczkowego. Implant mocowany śródszpikowo, wykonany z silikonowego elastomeru najnowszej generacji, z dwoma tytanowymi pierścieniami ochronnymi, zapobiegającymi migracji implantu, w przynajmniej 6 rozmiarach standardowych. Opcjonalnie implant dostępny w 6 rozmiarach małych dedykowanych do promienia 2-5. Części śródkostne implantu o prostokątnym kształcie zapewniającym jego stabilność rotacyjną. Implant sterylnie zapakowany wraz z pierścieniami ochronnymi dostarczany w fabrycznym opakowaniu.                                          </t>
  </si>
  <si>
    <t>szt.</t>
  </si>
  <si>
    <t>1 typoszereg</t>
  </si>
  <si>
    <t>2.</t>
  </si>
  <si>
    <t>Specjalny implant dedykowany do korekcji deformacji pierwszego stawu międzypaliczkowego, tzw. „palca młotkowatego”, wykonany z NiTinolu (stop wykonany w około 50% niklu i 50% tytanu), prosty lub z 10 stopniowym zagięciem w każdym rozmiarze, dostępny w przynajmniej 6 różnych rozmiarach. Implant dostarczany jest sterylnie zapakowany.</t>
  </si>
  <si>
    <t>RAZEM:</t>
  </si>
  <si>
    <t>PAKIET 1</t>
  </si>
  <si>
    <t xml:space="preserve">Wartość podstawowa netto (zł) </t>
  </si>
  <si>
    <t>Wartość podstawowa  brutto (zł)</t>
  </si>
  <si>
    <t>Prawo opcji</t>
  </si>
  <si>
    <t>Wartość prawa opcji netto (zł)</t>
  </si>
  <si>
    <t xml:space="preserve">Wartość prawa opcji brutto (zł) </t>
  </si>
  <si>
    <t>Wartość całkowita zamówienia netto (zł)</t>
  </si>
  <si>
    <t>Wartość całkowita zamówienia brutto (zł)</t>
  </si>
  <si>
    <t>1. Dostawca zapewni instrumentarium oraz kasety do sterylizacji. Proszę o wpisanie wartości netto i brutto towaru użyczonego:</t>
  </si>
  <si>
    <t>2. Ze względu na tożsamość produktów Zamawiający zastrzega sobie prawo do zmiany ilości zamawianych pozycji w ramach wartości pakietu bez zgody Wykonawcy.</t>
  </si>
  <si>
    <t>3. Zamawiajacy zastrzega sobie prawo do zwiększenia wartości pakietu o 30% w ramach prawa opcji.</t>
  </si>
  <si>
    <t>Pakiet 2</t>
  </si>
  <si>
    <t>IMPLANTY ORTOPEDYCZNE I ENDOPROTEZY  DO OPERACJI STOPY</t>
  </si>
  <si>
    <t>1.1</t>
  </si>
  <si>
    <t xml:space="preserve">Klamry stalowe waryzujące do osteotomii podstawy o szerokości 8 i 10 mm z katem pochylenia ramion 26 stopni oraz  90 stopni </t>
  </si>
  <si>
    <t>1.2</t>
  </si>
  <si>
    <t>Tytanowe śruby kompresyjne typu Herberta, samotnące, samowiercące kaniulowane o średnicy 2,3mm i długościach od 10 do 30 mm. Minimum 11 rozmiarów. Średnica główki z gwintem 3,5mm, średnica rdzenia 1,75mm. Kaniulacja śruby pod drut prowadzący Ø 0,9mm. Gniazdo łba śruby typu torx.</t>
  </si>
  <si>
    <t>1.3</t>
  </si>
  <si>
    <t>Tytanowe śruby kompresyjne typu Herberta, samotnące, samowiercące kaniulowane o średnicy 2,9mm i długościach od 10 do 34 mm w minimum 13 rozmiarach. Średnica główki z gwintem 3,9mm, średnica rdzenia 1.85mm. Kaniulacja śruby pod drut prowadzący Ø 1,0mm. Gniazdo łba śruby typu torx.</t>
  </si>
  <si>
    <t>1.4</t>
  </si>
  <si>
    <t>Tytanowe śruby typu "snap-off",  do ostetotomii Weil'a o średnicy 2mm, w minimum 6 długościch. Długość od 11 do 16mm. Średnica wałeczka uchwytowego 1,6mm i  długości min. 22mm</t>
  </si>
  <si>
    <t>1.5</t>
  </si>
  <si>
    <t>Tytanowe śruby kompresyjne typu Herberta, kaniulowane o średnicy 5.0 mm i minimum 20 długościach od 30 do 100 mm. Skok co 2 mm dla długości od 30 do 50 oraz co 5 mm od długości 55mm do 100mm.</t>
  </si>
  <si>
    <t>1.6</t>
  </si>
  <si>
    <t>Tytanowe śruby kompresyjne typu Herberta, kaniulowane o średnicy 7.0 mm i minimum 17 długościach od 40 do 120 mm. Skok co 5 mm</t>
  </si>
  <si>
    <t>1.7</t>
  </si>
  <si>
    <t xml:space="preserve">Kompresyjne klamry niklowo-tytanowe  z  tzw. pamięcią kształtu,  o symetrycznych i niesymetrycznych ramionach. Szerokość od 8 do 25mm. Klamry wyposażone w ząbkowane wcięcia ramion zapobiegające migracji.   </t>
  </si>
  <si>
    <t>1.8</t>
  </si>
  <si>
    <t>Silikonowa, jednoczęściowa proteza stawu śródstopno-paliczkowego. Dostępne  protezy do pierwszego stawu śródstopno-paliczkowego w minimum  4 rozmiarach, zabezpieczone pierścieniami tytanowymi. Protezy posiadają wcięcia w miejscu zgięcia w części grzbietowej i podeszwowej.  Komplet zawiera jednorazowe sterylne instrumentarium dedykowane do implantacji protezy pierwszego stawu śródstopno-paliczkowego, składające się z: wiertła, przymiarów, dobijaka i celowników, oraz jednorazowy sterylny przymiar -do oceny wielkości implantu. Cena zawiera komplet</t>
  </si>
  <si>
    <t>kpl.</t>
  </si>
  <si>
    <t>PŁYTKI DO OPERACJI STOPY</t>
  </si>
  <si>
    <t>2.1</t>
  </si>
  <si>
    <t xml:space="preserve">Tytanowe płytki do  artrodezy pierwszego stawu śródstopno-paliczkowego o grubości nie większej niż  1,4 mm. Płytki anatomiczne: lewe i prawe posiadające min. 4  uniwersalne otwory na śruby kompresyjne i kątowo-stabilne. Długości płytek od 34mm do 41mm. </t>
  </si>
  <si>
    <t>2.2</t>
  </si>
  <si>
    <t xml:space="preserve">Tytanowe płytki długie do  artrodezy pierwszego stawu śródstopno-paliczkowego o grubości od 1.3 do  1,6 mm. Płytki anatomiczne: lewe i prawe posiadające min. 7 uniwersalnych otworów na śruby kompresyjne i kątowo-stabilne. Długości płytek min 53mm. </t>
  </si>
  <si>
    <t>2.3</t>
  </si>
  <si>
    <t>Tytanowa płytka prosta, dwuotworowa, do  artrodezy międzystawowej o  grubości nie większej niż  1,6 mm. Płytki posiadające uniwersalny otwór, pozwalacjący na kompresję w 1 fazie a następnie zablokowanie śruby. Płytki o długości  od 25mm do 32 mm w min 3 rozmiarach.</t>
  </si>
  <si>
    <t>2.4</t>
  </si>
  <si>
    <t>Tytanowa płytka typu H, czterootworowa, do  artrodezy międzystawowej o  grubości nie większej niż  1,6 mm. Płytki posiadające  2 uniwersalne otwory, pozwalacjące na kompresję w 1 fazie a następnie zablokowanie śruby. Płytki o długości  od 25mm do 32 mm w min 3 rozmiarach.</t>
  </si>
  <si>
    <t>2.5</t>
  </si>
  <si>
    <t>Tytanowa płytka dedykowana do operacji Lapidusa, 4 i 5 otworowa, o  grubości min. 1,3 mm. Płytki wyposażone w otwór Presslock który zwiększa  grubość płytki do 1.6mm. Płytka anatomiczna -  prawa i lewa o długości min. 41mm.</t>
  </si>
  <si>
    <t>2.6</t>
  </si>
  <si>
    <t>Tytanowe płytki przeznaczone do operacji uszkodzeń stawu Lisfranca. Płytki długie , któtkie typu T  i  H,  min. 4-otworowe o długości od 31 do 39 mm. Wyposarzone w otwór kompresyjny. Grubość płytki min. 1.5mm</t>
  </si>
  <si>
    <t>2.7</t>
  </si>
  <si>
    <t xml:space="preserve">Śruby kompresyjne i kątowo-stabilne, tytanowe o średnicy 3.0 i 3.5 mm w minimum 10 długościach od 10-40mm </t>
  </si>
  <si>
    <t>3.</t>
  </si>
  <si>
    <t>STABILIZACJA OSTEOTOMII KOŚCI PISZCZELOWEJ</t>
  </si>
  <si>
    <t>3.1</t>
  </si>
  <si>
    <t xml:space="preserve">Biowchłanialne, osteokondukcyjne kliny do wypełnienia szczeliny, wykonane z trójfosforanu wapnia. Dostępne w min. 10 rozmiarach/kątach (od 6 mm do 15 mm) </t>
  </si>
  <si>
    <t>3.2</t>
  </si>
  <si>
    <t xml:space="preserve">Płytka stalowa do stabilizacji osteotomii piszczelowej , umożliwiająca dostęp małoinwazyjny. Anatomiczny kształt (w kształcie litery C, płytka prawa i lewa), z możliwością dogięcia, grubość 3,5 mm. 4 blokowane otwory na śruby kątowo stabilne o średnicy 6,5mm. </t>
  </si>
  <si>
    <t>3.3</t>
  </si>
  <si>
    <t>Śruby o średnicy 6.5mm – umożliwiające jedno lub dwukorowe mocowanie</t>
  </si>
  <si>
    <t>4.</t>
  </si>
  <si>
    <t>IMPALNTY DO ZATOKI STĘPU</t>
  </si>
  <si>
    <t>4.1</t>
  </si>
  <si>
    <t>Implanty tytanowe do korekcji koślawości podskokowej, w kształcie nagwintowanego stożka, kaniulowane z tępym gwintem, minimum 6 rozmiarów. Srednice od 7 do 12mm i długości odpowiednio od 13 do 18mm. Implanty sterylne, pakowane pojedynczo.</t>
  </si>
  <si>
    <t>4.2</t>
  </si>
  <si>
    <t>Implant do zatoki stępu wykonany z elastycznego, biokompatybilnego polimeru, kaniulowany; w minimum 7 rozmiarach od 10 do 17mm. W celu identyfikacji i kontroli umiejscowienia, implant musi posiadać  2 znaczniki RTG. Produkt  w wersji sterylnej.</t>
  </si>
  <si>
    <t>PAKIET 2</t>
  </si>
  <si>
    <t>Pakiet 3</t>
  </si>
  <si>
    <t>Endoproteza stawu śródstopno- paliczkowego dużego palca stopy  Totalna. Składająca się z komponentu śródstopnego bezcementowanego, tytanowego pokrytego Hydroksyapatytem, w 4  rozmiarach i wysokościach 13mm, 14mm, 15,5 mm, 16,5mm. Głowa śródstopia CoCrMo, w 3 romiarach 15mm, 16mm, 17 mm. Wkładka paliczkowa Total UHMWPE w 3 rozmiarach, 11mm, 13mm, 14mm, Komponent paliczkowy tytanowy pokryty Hydroskyapatytem, w 4 rozmiarach i wysokościach 11 mm, 12 mm, 12,5 mm, 14,5 mm .</t>
  </si>
  <si>
    <t>PAKIET 3</t>
  </si>
  <si>
    <t>Prowadnica sterylna do dojścia nadrzepkowego dla gwoździa piszczelowego o średnicach 8-11, 8-13.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</si>
</sst>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\ &quot;zł&quot;"/>
    <numFmt numFmtId="165" formatCode="[$-415]General"/>
    <numFmt numFmtId="166" formatCode="[$-415]0.00"/>
    <numFmt numFmtId="167" formatCode="_-* #,##0.00\ [$zł-415]_-;\-* #,##0.00\ [$zł-415]_-;_-* &quot;-&quot;??\ [$zł-415]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164" fontId="2" fillId="0" borderId="0" xfId="0" applyNumberFormat="1" applyFont="1"/>
    <xf numFmtId="0" fontId="7" fillId="0" borderId="0" xfId="0" applyFont="1"/>
    <xf numFmtId="0" fontId="8" fillId="0" borderId="0" xfId="0" applyFont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 applyProtection="1">
      <alignment horizontal="center" vertical="center" wrapText="1"/>
    </xf>
    <xf numFmtId="9" fontId="9" fillId="2" borderId="1" xfId="2" applyFont="1" applyFill="1" applyBorder="1" applyAlignment="1" applyProtection="1">
      <alignment horizontal="center" vertical="center" wrapText="1"/>
    </xf>
    <xf numFmtId="164" fontId="10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 applyProtection="1">
      <alignment horizontal="center" vertical="center" wrapText="1"/>
    </xf>
    <xf numFmtId="1" fontId="9" fillId="2" borderId="1" xfId="2" applyNumberFormat="1" applyFont="1" applyFill="1" applyBorder="1" applyAlignment="1" applyProtection="1">
      <alignment horizontal="center" vertical="center" wrapText="1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64" fontId="12" fillId="0" borderId="5" xfId="3" applyNumberFormat="1" applyFont="1" applyBorder="1" applyAlignment="1">
      <alignment horizontal="center" vertical="center" wrapText="1"/>
    </xf>
    <xf numFmtId="9" fontId="14" fillId="0" borderId="5" xfId="2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164" fontId="15" fillId="0" borderId="5" xfId="1" applyNumberFormat="1" applyFont="1" applyFill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64" fontId="12" fillId="0" borderId="6" xfId="3" applyNumberFormat="1" applyFont="1" applyBorder="1" applyAlignment="1">
      <alignment horizontal="center" vertical="center" wrapText="1"/>
    </xf>
    <xf numFmtId="9" fontId="14" fillId="0" borderId="1" xfId="2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0" fontId="13" fillId="0" borderId="0" xfId="0" applyFont="1"/>
    <xf numFmtId="0" fontId="15" fillId="0" borderId="0" xfId="0" applyFont="1" applyAlignment="1">
      <alignment vertical="center"/>
    </xf>
    <xf numFmtId="164" fontId="13" fillId="0" borderId="0" xfId="0" applyNumberFormat="1" applyFont="1"/>
    <xf numFmtId="0" fontId="11" fillId="0" borderId="7" xfId="0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64" fontId="10" fillId="0" borderId="6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 wrapText="1"/>
    </xf>
    <xf numFmtId="167" fontId="11" fillId="0" borderId="15" xfId="0" applyNumberFormat="1" applyFont="1" applyFill="1" applyBorder="1" applyAlignment="1">
      <alignment horizontal="center" vertical="center" wrapText="1"/>
    </xf>
    <xf numFmtId="167" fontId="11" fillId="0" borderId="16" xfId="0" applyNumberFormat="1" applyFont="1" applyFill="1" applyBorder="1" applyAlignment="1">
      <alignment horizontal="center" vertical="center" wrapText="1"/>
    </xf>
    <xf numFmtId="9" fontId="10" fillId="0" borderId="16" xfId="2" applyNumberFormat="1" applyFont="1" applyFill="1" applyBorder="1" applyAlignment="1">
      <alignment horizontal="center" vertical="center" wrapText="1"/>
    </xf>
    <xf numFmtId="167" fontId="11" fillId="0" borderId="17" xfId="0" applyNumberFormat="1" applyFont="1" applyFill="1" applyBorder="1" applyAlignment="1">
      <alignment horizontal="center" vertical="center" wrapText="1"/>
    </xf>
    <xf numFmtId="0" fontId="11" fillId="0" borderId="0" xfId="0" applyFont="1"/>
    <xf numFmtId="167" fontId="11" fillId="0" borderId="0" xfId="0" applyNumberFormat="1" applyFont="1" applyFill="1" applyBorder="1" applyAlignment="1">
      <alignment horizontal="center" vertical="center" wrapText="1"/>
    </xf>
    <xf numFmtId="9" fontId="10" fillId="0" borderId="0" xfId="2" applyNumberFormat="1" applyFont="1" applyFill="1" applyBorder="1" applyAlignment="1">
      <alignment horizontal="center" vertical="center" wrapText="1"/>
    </xf>
    <xf numFmtId="0" fontId="13" fillId="0" borderId="6" xfId="0" applyFont="1" applyBorder="1"/>
    <xf numFmtId="0" fontId="10" fillId="0" borderId="0" xfId="0" applyFont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/>
    </xf>
    <xf numFmtId="164" fontId="13" fillId="0" borderId="18" xfId="0" applyNumberFormat="1" applyFont="1" applyBorder="1"/>
    <xf numFmtId="49" fontId="15" fillId="0" borderId="6" xfId="0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44" fontId="15" fillId="0" borderId="6" xfId="3" applyFont="1" applyBorder="1" applyAlignment="1">
      <alignment horizontal="center" vertical="center"/>
    </xf>
    <xf numFmtId="164" fontId="15" fillId="0" borderId="6" xfId="3" applyNumberFormat="1" applyFont="1" applyBorder="1" applyAlignment="1">
      <alignment horizontal="center" vertical="center"/>
    </xf>
    <xf numFmtId="9" fontId="15" fillId="0" borderId="6" xfId="3" applyNumberFormat="1" applyFont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164" fontId="15" fillId="0" borderId="1" xfId="1" applyNumberFormat="1" applyFont="1" applyFill="1" applyBorder="1" applyAlignment="1">
      <alignment horizontal="center" vertical="center"/>
    </xf>
    <xf numFmtId="1" fontId="15" fillId="0" borderId="19" xfId="3" applyNumberFormat="1" applyFont="1" applyBorder="1" applyAlignment="1">
      <alignment horizontal="center" vertical="center"/>
    </xf>
    <xf numFmtId="3" fontId="15" fillId="0" borderId="19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4" fontId="15" fillId="0" borderId="1" xfId="3" applyFont="1" applyBorder="1" applyAlignment="1">
      <alignment horizontal="center" vertical="center"/>
    </xf>
    <xf numFmtId="164" fontId="15" fillId="0" borderId="1" xfId="3" applyNumberFormat="1" applyFont="1" applyBorder="1" applyAlignment="1">
      <alignment horizontal="center" vertical="center"/>
    </xf>
    <xf numFmtId="9" fontId="15" fillId="0" borderId="1" xfId="3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3" fontId="15" fillId="0" borderId="20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164" fontId="13" fillId="0" borderId="21" xfId="0" applyNumberFormat="1" applyFont="1" applyBorder="1"/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164" fontId="15" fillId="0" borderId="6" xfId="1" applyNumberFormat="1" applyFont="1" applyFill="1" applyBorder="1" applyAlignment="1">
      <alignment horizontal="center" vertical="center"/>
    </xf>
    <xf numFmtId="3" fontId="15" fillId="0" borderId="6" xfId="0" applyNumberFormat="1" applyFont="1" applyFill="1" applyBorder="1" applyAlignment="1">
      <alignment horizontal="center" vertical="center" wrapText="1"/>
    </xf>
    <xf numFmtId="44" fontId="10" fillId="0" borderId="7" xfId="3" applyFont="1" applyBorder="1" applyAlignment="1">
      <alignment horizontal="center" vertical="center"/>
    </xf>
    <xf numFmtId="164" fontId="10" fillId="0" borderId="8" xfId="3" applyNumberFormat="1" applyFont="1" applyBorder="1" applyAlignment="1">
      <alignment horizontal="center" vertical="center"/>
    </xf>
    <xf numFmtId="164" fontId="10" fillId="0" borderId="9" xfId="3" applyNumberFormat="1" applyFont="1" applyBorder="1" applyAlignment="1">
      <alignment horizontal="center" vertical="center"/>
    </xf>
    <xf numFmtId="44" fontId="10" fillId="0" borderId="0" xfId="3" applyFont="1" applyBorder="1" applyAlignment="1">
      <alignment vertical="center"/>
    </xf>
    <xf numFmtId="0" fontId="13" fillId="0" borderId="6" xfId="0" applyFont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64" fontId="12" fillId="0" borderId="6" xfId="3" applyNumberFormat="1" applyFont="1" applyFill="1" applyBorder="1" applyAlignment="1">
      <alignment horizontal="center" vertical="center" wrapText="1"/>
    </xf>
    <xf numFmtId="9" fontId="14" fillId="0" borderId="1" xfId="2" applyFont="1" applyFill="1" applyBorder="1" applyAlignment="1">
      <alignment horizontal="center" vertical="center"/>
    </xf>
    <xf numFmtId="164" fontId="14" fillId="0" borderId="22" xfId="0" applyNumberFormat="1" applyFont="1" applyFill="1" applyBorder="1" applyAlignment="1">
      <alignment horizontal="center" vertical="center"/>
    </xf>
    <xf numFmtId="164" fontId="15" fillId="0" borderId="23" xfId="1" applyNumberFormat="1" applyFont="1" applyFill="1" applyBorder="1" applyAlignment="1">
      <alignment horizontal="center" vertical="center"/>
    </xf>
    <xf numFmtId="164" fontId="13" fillId="0" borderId="6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12" fillId="3" borderId="6" xfId="0" applyFont="1" applyFill="1" applyBorder="1" applyAlignment="1">
      <alignment horizontal="center" vertical="center"/>
    </xf>
  </cellXfs>
  <cellStyles count="4">
    <cellStyle name="Normalny" xfId="0" builtinId="0"/>
    <cellStyle name="Procentowy" xfId="2" builtinId="5"/>
    <cellStyle name="Walutowy" xfId="1" builtinId="4"/>
    <cellStyle name="Walutowy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2"/>
  <sheetViews>
    <sheetView tabSelected="1" topLeftCell="C1" zoomScale="80" zoomScaleNormal="80" workbookViewId="0">
      <selection activeCell="D16" sqref="D16"/>
    </sheetView>
  </sheetViews>
  <sheetFormatPr defaultColWidth="9.109375" defaultRowHeight="11.4" x14ac:dyDescent="0.2"/>
  <cols>
    <col min="1" max="1" width="4" style="1" customWidth="1"/>
    <col min="2" max="2" width="51.33203125" style="1" customWidth="1"/>
    <col min="3" max="3" width="5.5546875" style="1" bestFit="1" customWidth="1"/>
    <col min="4" max="4" width="8" style="1" customWidth="1"/>
    <col min="5" max="5" width="4.44140625" style="1" customWidth="1"/>
    <col min="6" max="6" width="9.88671875" style="1" customWidth="1"/>
    <col min="7" max="7" width="9.44140625" style="1" customWidth="1"/>
    <col min="8" max="8" width="12.6640625" style="1" customWidth="1"/>
    <col min="9" max="9" width="19.5546875" style="1" bestFit="1" customWidth="1"/>
    <col min="10" max="10" width="9.77734375" style="1" customWidth="1"/>
    <col min="11" max="11" width="13.44140625" style="4" customWidth="1"/>
    <col min="12" max="12" width="14.6640625" style="1" customWidth="1"/>
    <col min="13" max="13" width="14" style="4" customWidth="1"/>
    <col min="14" max="14" width="12.6640625" style="4" customWidth="1"/>
    <col min="15" max="15" width="12.88671875" style="1" customWidth="1"/>
    <col min="16" max="16" width="14.109375" style="4" customWidth="1"/>
    <col min="17" max="17" width="14.33203125" style="4" customWidth="1"/>
    <col min="18" max="18" width="9.109375" style="1"/>
    <col min="19" max="19" width="9.21875" style="1" bestFit="1" customWidth="1"/>
    <col min="20" max="16384" width="9.109375" style="1"/>
  </cols>
  <sheetData>
    <row r="1" spans="1:17" ht="13.8" x14ac:dyDescent="0.3">
      <c r="B1" s="113" t="s">
        <v>0</v>
      </c>
      <c r="C1" s="114"/>
      <c r="D1" s="114"/>
      <c r="E1" s="114"/>
      <c r="F1" s="2"/>
      <c r="G1" s="2"/>
      <c r="H1" s="2"/>
      <c r="I1" s="3" t="s">
        <v>1</v>
      </c>
    </row>
    <row r="2" spans="1:17" ht="12" x14ac:dyDescent="0.25">
      <c r="C2" s="5"/>
      <c r="D2" s="5"/>
      <c r="E2" s="5"/>
    </row>
    <row r="3" spans="1:17" ht="12" x14ac:dyDescent="0.25">
      <c r="B3" s="6" t="s">
        <v>2</v>
      </c>
      <c r="C3" s="5"/>
      <c r="D3" s="5"/>
      <c r="E3" s="5"/>
    </row>
    <row r="4" spans="1:17" ht="12" x14ac:dyDescent="0.25">
      <c r="B4" s="1" t="s">
        <v>3</v>
      </c>
      <c r="C4" s="5"/>
      <c r="D4" s="5"/>
      <c r="E4" s="5"/>
    </row>
    <row r="5" spans="1:17" ht="12" x14ac:dyDescent="0.25">
      <c r="B5" s="1" t="s">
        <v>4</v>
      </c>
      <c r="C5" s="5"/>
      <c r="D5" s="5"/>
      <c r="E5" s="5"/>
    </row>
    <row r="6" spans="1:17" ht="12" x14ac:dyDescent="0.25">
      <c r="B6" s="1" t="s">
        <v>5</v>
      </c>
      <c r="C6" s="5"/>
      <c r="D6" s="5"/>
      <c r="E6" s="5"/>
    </row>
    <row r="7" spans="1:17" ht="12" x14ac:dyDescent="0.25">
      <c r="B7" s="1" t="s">
        <v>6</v>
      </c>
      <c r="C7" s="5"/>
      <c r="D7" s="5"/>
      <c r="E7" s="5"/>
    </row>
    <row r="8" spans="1:17" ht="12" x14ac:dyDescent="0.25">
      <c r="B8" s="1" t="s">
        <v>7</v>
      </c>
      <c r="C8" s="5"/>
      <c r="D8" s="5"/>
      <c r="E8" s="5"/>
    </row>
    <row r="9" spans="1:17" ht="12" x14ac:dyDescent="0.25">
      <c r="B9" s="6" t="s">
        <v>8</v>
      </c>
      <c r="C9" s="5"/>
      <c r="D9" s="5"/>
      <c r="E9" s="5"/>
    </row>
    <row r="12" spans="1:17" ht="30.6" x14ac:dyDescent="0.2">
      <c r="A12" s="7" t="s">
        <v>9</v>
      </c>
      <c r="B12" s="8" t="s">
        <v>10</v>
      </c>
      <c r="C12" s="8" t="s">
        <v>11</v>
      </c>
      <c r="D12" s="8" t="s">
        <v>12</v>
      </c>
      <c r="E12" s="8" t="s">
        <v>13</v>
      </c>
      <c r="F12" s="8" t="s">
        <v>14</v>
      </c>
      <c r="G12" s="8" t="s">
        <v>15</v>
      </c>
      <c r="H12" s="9" t="s">
        <v>16</v>
      </c>
      <c r="I12" s="10" t="s">
        <v>17</v>
      </c>
      <c r="J12" s="10" t="s">
        <v>18</v>
      </c>
      <c r="K12" s="11" t="s">
        <v>19</v>
      </c>
      <c r="L12" s="12" t="s">
        <v>20</v>
      </c>
      <c r="M12" s="11" t="s">
        <v>21</v>
      </c>
      <c r="N12" s="13" t="s">
        <v>22</v>
      </c>
      <c r="O12" s="14" t="s">
        <v>23</v>
      </c>
      <c r="P12" s="15" t="s">
        <v>24</v>
      </c>
      <c r="Q12" s="15" t="s">
        <v>25</v>
      </c>
    </row>
    <row r="13" spans="1:17" ht="12" thickBot="1" x14ac:dyDescent="0.25">
      <c r="A13" s="16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17">
        <v>10</v>
      </c>
      <c r="K13" s="18">
        <v>11</v>
      </c>
      <c r="L13" s="19">
        <v>0.12</v>
      </c>
      <c r="M13" s="18" t="s">
        <v>26</v>
      </c>
      <c r="N13" s="20" t="s">
        <v>27</v>
      </c>
      <c r="O13" s="21">
        <v>15</v>
      </c>
      <c r="P13" s="22">
        <v>16</v>
      </c>
      <c r="Q13" s="22">
        <v>17</v>
      </c>
    </row>
    <row r="14" spans="1:17" ht="12" thickBot="1" x14ac:dyDescent="0.25">
      <c r="A14" s="115" t="s">
        <v>28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7"/>
    </row>
    <row r="15" spans="1:17" ht="98.25" customHeight="1" x14ac:dyDescent="0.2">
      <c r="A15" s="23" t="s">
        <v>29</v>
      </c>
      <c r="B15" s="24" t="s">
        <v>30</v>
      </c>
      <c r="C15" s="25" t="s">
        <v>31</v>
      </c>
      <c r="D15" s="25">
        <f>ROUNDUP(E15*0.3,0)</f>
        <v>36</v>
      </c>
      <c r="E15" s="26">
        <v>120</v>
      </c>
      <c r="F15" s="26"/>
      <c r="G15" s="26"/>
      <c r="H15" s="25"/>
      <c r="I15" s="25"/>
      <c r="J15" s="25"/>
      <c r="K15" s="27"/>
      <c r="L15" s="28"/>
      <c r="M15" s="29">
        <f>K15*E15</f>
        <v>0</v>
      </c>
      <c r="N15" s="30">
        <f>ROUND(M15+M15*L15,2)</f>
        <v>0</v>
      </c>
      <c r="O15" s="25" t="s">
        <v>32</v>
      </c>
      <c r="P15" s="31"/>
      <c r="Q15" s="31"/>
    </row>
    <row r="16" spans="1:17" ht="76.2" customHeight="1" x14ac:dyDescent="0.2">
      <c r="A16" s="32" t="s">
        <v>33</v>
      </c>
      <c r="B16" s="33" t="s">
        <v>34</v>
      </c>
      <c r="C16" s="34" t="s">
        <v>31</v>
      </c>
      <c r="D16" s="25">
        <f>ROUNDUP(E16*0.3,0)</f>
        <v>18</v>
      </c>
      <c r="E16" s="35">
        <v>60</v>
      </c>
      <c r="F16" s="35"/>
      <c r="G16" s="35"/>
      <c r="H16" s="34"/>
      <c r="I16" s="34"/>
      <c r="J16" s="34"/>
      <c r="K16" s="36"/>
      <c r="L16" s="37"/>
      <c r="M16" s="29">
        <f>K16*E16</f>
        <v>0</v>
      </c>
      <c r="N16" s="30">
        <f>ROUND(M16+M16*L16,2)</f>
        <v>0</v>
      </c>
      <c r="O16" s="34">
        <v>5</v>
      </c>
      <c r="P16" s="38"/>
      <c r="Q16" s="38"/>
    </row>
    <row r="17" spans="1:17" ht="76.2" customHeight="1" thickBot="1" x14ac:dyDescent="0.25">
      <c r="A17" s="123" t="s">
        <v>81</v>
      </c>
      <c r="B17" s="103" t="s">
        <v>99</v>
      </c>
      <c r="C17" s="104" t="s">
        <v>31</v>
      </c>
      <c r="D17" s="105">
        <f>ROUNDUP(E17*0.3,0)</f>
        <v>6</v>
      </c>
      <c r="E17" s="106">
        <v>20</v>
      </c>
      <c r="F17" s="106"/>
      <c r="G17" s="106"/>
      <c r="H17" s="104"/>
      <c r="I17" s="104"/>
      <c r="J17" s="104"/>
      <c r="K17" s="107"/>
      <c r="L17" s="108"/>
      <c r="M17" s="109">
        <f>K17*E17</f>
        <v>0</v>
      </c>
      <c r="N17" s="110">
        <f>ROUND(M17+M17*L17,2)</f>
        <v>0</v>
      </c>
      <c r="O17" s="104">
        <v>2</v>
      </c>
      <c r="P17" s="111"/>
      <c r="Q17" s="111"/>
    </row>
    <row r="18" spans="1:17" ht="12" thickBot="1" x14ac:dyDescent="0.25">
      <c r="A18" s="39"/>
      <c r="B18" s="40"/>
      <c r="C18" s="39"/>
      <c r="D18" s="39"/>
      <c r="E18" s="39"/>
      <c r="F18" s="39"/>
      <c r="G18" s="39"/>
      <c r="H18" s="39"/>
      <c r="I18" s="39"/>
      <c r="J18" s="39"/>
      <c r="K18" s="41"/>
      <c r="L18" s="42" t="s">
        <v>35</v>
      </c>
      <c r="M18" s="43">
        <f>SUM(M15:M17)</f>
        <v>0</v>
      </c>
      <c r="N18" s="44">
        <f>SUM(N15:N17)</f>
        <v>0</v>
      </c>
      <c r="O18" s="39"/>
      <c r="P18" s="41"/>
      <c r="Q18" s="41"/>
    </row>
    <row r="19" spans="1:17" ht="12" customHeight="1" thickBot="1" x14ac:dyDescent="0.25">
      <c r="A19" s="39"/>
      <c r="B19" s="118"/>
      <c r="C19" s="118"/>
      <c r="D19" s="118"/>
      <c r="E19" s="118"/>
      <c r="F19" s="118"/>
      <c r="G19" s="118"/>
      <c r="H19" s="118"/>
      <c r="I19" s="118"/>
      <c r="J19" s="39"/>
      <c r="K19" s="41"/>
      <c r="L19" s="39"/>
      <c r="M19" s="41"/>
      <c r="N19" s="41"/>
      <c r="O19" s="39"/>
      <c r="P19" s="41"/>
      <c r="Q19" s="41"/>
    </row>
    <row r="20" spans="1:17" x14ac:dyDescent="0.2">
      <c r="A20" s="39"/>
      <c r="B20" s="118"/>
      <c r="C20" s="118"/>
      <c r="D20" s="118"/>
      <c r="E20" s="118"/>
      <c r="F20" s="118"/>
      <c r="G20" s="118"/>
      <c r="H20" s="118"/>
      <c r="I20" s="118"/>
      <c r="J20" s="39"/>
      <c r="K20" s="119" t="s">
        <v>36</v>
      </c>
      <c r="L20" s="120"/>
      <c r="M20" s="120"/>
      <c r="N20" s="120"/>
      <c r="O20" s="120"/>
      <c r="P20" s="120"/>
      <c r="Q20" s="121"/>
    </row>
    <row r="21" spans="1:17" ht="46.8" customHeight="1" x14ac:dyDescent="0.2">
      <c r="A21" s="39"/>
      <c r="B21" s="118"/>
      <c r="C21" s="118"/>
      <c r="D21" s="118"/>
      <c r="E21" s="118"/>
      <c r="F21" s="118"/>
      <c r="G21" s="118"/>
      <c r="H21" s="118"/>
      <c r="I21" s="118"/>
      <c r="J21" s="39"/>
      <c r="K21" s="45" t="s">
        <v>37</v>
      </c>
      <c r="L21" s="46" t="s">
        <v>38</v>
      </c>
      <c r="M21" s="47" t="s">
        <v>39</v>
      </c>
      <c r="N21" s="48" t="s">
        <v>40</v>
      </c>
      <c r="O21" s="46" t="s">
        <v>41</v>
      </c>
      <c r="P21" s="48" t="s">
        <v>42</v>
      </c>
      <c r="Q21" s="49" t="s">
        <v>43</v>
      </c>
    </row>
    <row r="22" spans="1:17" ht="17.399999999999999" customHeight="1" thickBot="1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50">
        <f>M18</f>
        <v>0</v>
      </c>
      <c r="L22" s="51">
        <f>N18</f>
        <v>0</v>
      </c>
      <c r="M22" s="52">
        <v>0.3</v>
      </c>
      <c r="N22" s="51">
        <f>ROUND(K22*M22,2)</f>
        <v>0</v>
      </c>
      <c r="O22" s="51">
        <f>ROUND(L22*M22,2)</f>
        <v>0</v>
      </c>
      <c r="P22" s="51">
        <f>ROUND(K22+N22,2)</f>
        <v>0</v>
      </c>
      <c r="Q22" s="53">
        <f>ROUND(L22+O22,2)</f>
        <v>0</v>
      </c>
    </row>
    <row r="23" spans="1:17" x14ac:dyDescent="0.2">
      <c r="A23" s="39"/>
      <c r="B23" s="54" t="s">
        <v>44</v>
      </c>
      <c r="C23" s="39"/>
      <c r="D23" s="39"/>
      <c r="E23" s="39"/>
      <c r="F23" s="39"/>
      <c r="G23" s="39"/>
      <c r="H23" s="39"/>
      <c r="I23" s="39"/>
      <c r="J23" s="39"/>
      <c r="K23" s="55"/>
      <c r="L23" s="55"/>
      <c r="M23" s="56"/>
      <c r="N23" s="55"/>
      <c r="O23" s="55"/>
      <c r="P23" s="55"/>
      <c r="Q23" s="55"/>
    </row>
    <row r="24" spans="1:17" ht="23.4" customHeight="1" x14ac:dyDescent="0.2">
      <c r="A24" s="39"/>
      <c r="B24" s="57"/>
      <c r="C24" s="39"/>
      <c r="D24" s="39"/>
      <c r="E24" s="39"/>
      <c r="F24" s="39"/>
      <c r="G24" s="39"/>
      <c r="H24" s="39"/>
      <c r="I24" s="39"/>
      <c r="J24" s="39"/>
      <c r="K24" s="55"/>
      <c r="L24" s="55"/>
      <c r="M24" s="56"/>
      <c r="N24" s="55"/>
      <c r="O24" s="55"/>
      <c r="P24" s="55"/>
      <c r="Q24" s="55"/>
    </row>
    <row r="25" spans="1:17" ht="15" customHeight="1" x14ac:dyDescent="0.2">
      <c r="A25" s="39"/>
      <c r="B25" s="39" t="s">
        <v>45</v>
      </c>
      <c r="C25" s="39"/>
      <c r="D25" s="39"/>
      <c r="E25" s="39"/>
      <c r="F25" s="39"/>
      <c r="G25" s="39"/>
      <c r="H25" s="39"/>
      <c r="I25" s="39"/>
      <c r="J25" s="39"/>
      <c r="K25" s="55"/>
      <c r="L25" s="55"/>
      <c r="M25" s="56"/>
      <c r="N25" s="55"/>
      <c r="O25" s="55"/>
      <c r="P25" s="55"/>
      <c r="Q25" s="55"/>
    </row>
    <row r="26" spans="1:17" x14ac:dyDescent="0.2">
      <c r="A26" s="39"/>
      <c r="B26" s="39" t="s">
        <v>46</v>
      </c>
      <c r="C26" s="39"/>
      <c r="D26" s="39"/>
      <c r="E26" s="39"/>
      <c r="F26" s="39"/>
      <c r="G26" s="39"/>
      <c r="H26" s="39"/>
      <c r="I26" s="39"/>
      <c r="J26" s="39"/>
      <c r="K26" s="55"/>
      <c r="L26" s="55"/>
      <c r="M26" s="56"/>
      <c r="N26" s="55"/>
      <c r="O26" s="55"/>
      <c r="P26" s="55"/>
      <c r="Q26" s="55"/>
    </row>
    <row r="27" spans="1:17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55"/>
      <c r="L27" s="55"/>
      <c r="M27" s="56"/>
      <c r="N27" s="55"/>
      <c r="O27" s="55"/>
      <c r="P27" s="55"/>
      <c r="Q27" s="55"/>
    </row>
    <row r="28" spans="1:17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55"/>
      <c r="L28" s="55"/>
      <c r="M28" s="56"/>
      <c r="N28" s="55"/>
      <c r="O28" s="55"/>
      <c r="P28" s="55"/>
      <c r="Q28" s="55"/>
    </row>
    <row r="29" spans="1:17" ht="13.8" customHeight="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41"/>
      <c r="L29" s="39"/>
      <c r="M29" s="41"/>
      <c r="N29" s="41"/>
      <c r="O29" s="39"/>
      <c r="P29" s="41"/>
      <c r="Q29" s="41"/>
    </row>
    <row r="30" spans="1:17" x14ac:dyDescent="0.2">
      <c r="A30" s="39"/>
      <c r="B30" s="58"/>
      <c r="C30" s="39"/>
      <c r="D30" s="39"/>
      <c r="E30" s="39"/>
      <c r="F30" s="39"/>
      <c r="G30" s="39"/>
      <c r="H30" s="39"/>
      <c r="I30" s="39"/>
      <c r="J30" s="39"/>
      <c r="K30" s="41"/>
      <c r="L30" s="39"/>
      <c r="M30" s="41"/>
      <c r="N30" s="41"/>
      <c r="O30" s="39"/>
      <c r="P30" s="41"/>
      <c r="Q30" s="41"/>
    </row>
    <row r="31" spans="1:17" x14ac:dyDescent="0.2">
      <c r="A31" s="39"/>
      <c r="B31" s="54"/>
      <c r="C31" s="39"/>
      <c r="D31" s="39"/>
      <c r="E31" s="39"/>
      <c r="F31" s="39"/>
      <c r="G31" s="39"/>
      <c r="H31" s="39"/>
      <c r="I31" s="39"/>
      <c r="J31" s="39"/>
      <c r="K31" s="41"/>
      <c r="L31" s="39"/>
      <c r="M31" s="41"/>
      <c r="N31" s="41"/>
      <c r="O31" s="39"/>
      <c r="P31" s="41"/>
      <c r="Q31" s="41"/>
    </row>
    <row r="32" spans="1:17" ht="30.6" x14ac:dyDescent="0.2">
      <c r="A32" s="7" t="s">
        <v>9</v>
      </c>
      <c r="B32" s="8" t="s">
        <v>10</v>
      </c>
      <c r="C32" s="8" t="s">
        <v>11</v>
      </c>
      <c r="D32" s="8" t="s">
        <v>12</v>
      </c>
      <c r="E32" s="8" t="s">
        <v>13</v>
      </c>
      <c r="F32" s="8" t="s">
        <v>14</v>
      </c>
      <c r="G32" s="8" t="s">
        <v>15</v>
      </c>
      <c r="H32" s="9" t="s">
        <v>16</v>
      </c>
      <c r="I32" s="10" t="s">
        <v>17</v>
      </c>
      <c r="J32" s="10" t="s">
        <v>18</v>
      </c>
      <c r="K32" s="11" t="s">
        <v>19</v>
      </c>
      <c r="L32" s="12" t="s">
        <v>20</v>
      </c>
      <c r="M32" s="11" t="s">
        <v>21</v>
      </c>
      <c r="N32" s="13" t="s">
        <v>22</v>
      </c>
      <c r="O32" s="14" t="s">
        <v>23</v>
      </c>
      <c r="P32" s="15" t="s">
        <v>24</v>
      </c>
      <c r="Q32" s="15" t="s">
        <v>25</v>
      </c>
    </row>
    <row r="33" spans="1:17" ht="12" thickBot="1" x14ac:dyDescent="0.25">
      <c r="A33" s="16">
        <v>1</v>
      </c>
      <c r="B33" s="17">
        <v>2</v>
      </c>
      <c r="C33" s="17">
        <v>3</v>
      </c>
      <c r="D33" s="17">
        <v>4</v>
      </c>
      <c r="E33" s="17">
        <v>5</v>
      </c>
      <c r="F33" s="17">
        <v>6</v>
      </c>
      <c r="G33" s="17">
        <v>7</v>
      </c>
      <c r="H33" s="17">
        <v>8</v>
      </c>
      <c r="I33" s="17">
        <v>9</v>
      </c>
      <c r="J33" s="17">
        <v>10</v>
      </c>
      <c r="K33" s="18">
        <v>11</v>
      </c>
      <c r="L33" s="19">
        <v>0.12</v>
      </c>
      <c r="M33" s="18" t="s">
        <v>26</v>
      </c>
      <c r="N33" s="20" t="s">
        <v>27</v>
      </c>
      <c r="O33" s="21">
        <v>15</v>
      </c>
      <c r="P33" s="22">
        <v>16</v>
      </c>
      <c r="Q33" s="22">
        <v>17</v>
      </c>
    </row>
    <row r="34" spans="1:17" ht="12" thickBot="1" x14ac:dyDescent="0.25">
      <c r="A34" s="115" t="s">
        <v>47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7"/>
    </row>
    <row r="35" spans="1:17" ht="17.399999999999999" customHeight="1" x14ac:dyDescent="0.2">
      <c r="A35" s="59" t="s">
        <v>29</v>
      </c>
      <c r="B35" s="60" t="s">
        <v>48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2"/>
      <c r="Q35" s="62"/>
    </row>
    <row r="36" spans="1:17" ht="31.2" customHeight="1" x14ac:dyDescent="0.2">
      <c r="A36" s="63" t="s">
        <v>49</v>
      </c>
      <c r="B36" s="64" t="s">
        <v>50</v>
      </c>
      <c r="C36" s="65" t="s">
        <v>31</v>
      </c>
      <c r="D36" s="25">
        <f>ROUNDUP(E36*0.3,0)</f>
        <v>24</v>
      </c>
      <c r="E36" s="66">
        <v>80</v>
      </c>
      <c r="F36" s="66"/>
      <c r="G36" s="66"/>
      <c r="H36" s="67"/>
      <c r="I36" s="68"/>
      <c r="J36" s="68"/>
      <c r="K36" s="69"/>
      <c r="L36" s="70"/>
      <c r="M36" s="71">
        <f t="shared" ref="M36:M43" si="0">K36*E36</f>
        <v>0</v>
      </c>
      <c r="N36" s="72">
        <f>ROUND(M36+M36*L36,2)</f>
        <v>0</v>
      </c>
      <c r="O36" s="73">
        <v>5</v>
      </c>
      <c r="P36" s="38"/>
      <c r="Q36" s="38"/>
    </row>
    <row r="37" spans="1:17" ht="51" x14ac:dyDescent="0.2">
      <c r="A37" s="63" t="s">
        <v>51</v>
      </c>
      <c r="B37" s="64" t="s">
        <v>52</v>
      </c>
      <c r="C37" s="65" t="s">
        <v>31</v>
      </c>
      <c r="D37" s="25">
        <f t="shared" ref="D37:D58" si="1">ROUNDUP(E37*0.3,0)</f>
        <v>45</v>
      </c>
      <c r="E37" s="66">
        <v>150</v>
      </c>
      <c r="F37" s="66"/>
      <c r="G37" s="66"/>
      <c r="H37" s="67"/>
      <c r="I37" s="68"/>
      <c r="J37" s="68"/>
      <c r="K37" s="69"/>
      <c r="L37" s="70"/>
      <c r="M37" s="71">
        <f t="shared" si="0"/>
        <v>0</v>
      </c>
      <c r="N37" s="72">
        <f t="shared" ref="N37:N54" si="2">ROUND(M37+M37*L37,2)</f>
        <v>0</v>
      </c>
      <c r="O37" s="74">
        <v>10</v>
      </c>
      <c r="P37" s="38"/>
      <c r="Q37" s="38"/>
    </row>
    <row r="38" spans="1:17" ht="51" x14ac:dyDescent="0.2">
      <c r="A38" s="63" t="s">
        <v>53</v>
      </c>
      <c r="B38" s="64" t="s">
        <v>54</v>
      </c>
      <c r="C38" s="65" t="s">
        <v>31</v>
      </c>
      <c r="D38" s="25">
        <f t="shared" si="1"/>
        <v>45</v>
      </c>
      <c r="E38" s="66">
        <v>150</v>
      </c>
      <c r="F38" s="66"/>
      <c r="G38" s="66"/>
      <c r="H38" s="67"/>
      <c r="I38" s="68"/>
      <c r="J38" s="68"/>
      <c r="K38" s="69"/>
      <c r="L38" s="70"/>
      <c r="M38" s="71">
        <f t="shared" si="0"/>
        <v>0</v>
      </c>
      <c r="N38" s="72">
        <f t="shared" si="2"/>
        <v>0</v>
      </c>
      <c r="O38" s="74">
        <v>10</v>
      </c>
      <c r="P38" s="38"/>
      <c r="Q38" s="38"/>
    </row>
    <row r="39" spans="1:17" ht="39.6" customHeight="1" x14ac:dyDescent="0.2">
      <c r="A39" s="63" t="s">
        <v>55</v>
      </c>
      <c r="B39" s="64" t="s">
        <v>56</v>
      </c>
      <c r="C39" s="65" t="s">
        <v>31</v>
      </c>
      <c r="D39" s="25">
        <f t="shared" si="1"/>
        <v>45</v>
      </c>
      <c r="E39" s="66">
        <v>150</v>
      </c>
      <c r="F39" s="66"/>
      <c r="G39" s="66"/>
      <c r="H39" s="67"/>
      <c r="I39" s="68"/>
      <c r="J39" s="68"/>
      <c r="K39" s="69"/>
      <c r="L39" s="70"/>
      <c r="M39" s="71">
        <f t="shared" si="0"/>
        <v>0</v>
      </c>
      <c r="N39" s="72">
        <f t="shared" si="2"/>
        <v>0</v>
      </c>
      <c r="O39" s="74">
        <v>10</v>
      </c>
      <c r="P39" s="38"/>
      <c r="Q39" s="38"/>
    </row>
    <row r="40" spans="1:17" ht="42.6" customHeight="1" x14ac:dyDescent="0.2">
      <c r="A40" s="63" t="s">
        <v>57</v>
      </c>
      <c r="B40" s="75" t="s">
        <v>58</v>
      </c>
      <c r="C40" s="65" t="s">
        <v>31</v>
      </c>
      <c r="D40" s="25">
        <f t="shared" si="1"/>
        <v>45</v>
      </c>
      <c r="E40" s="66">
        <v>150</v>
      </c>
      <c r="F40" s="66"/>
      <c r="G40" s="66"/>
      <c r="H40" s="67"/>
      <c r="I40" s="68"/>
      <c r="J40" s="68"/>
      <c r="K40" s="69"/>
      <c r="L40" s="70"/>
      <c r="M40" s="71">
        <f t="shared" si="0"/>
        <v>0</v>
      </c>
      <c r="N40" s="72">
        <f t="shared" si="2"/>
        <v>0</v>
      </c>
      <c r="O40" s="74">
        <v>10</v>
      </c>
      <c r="P40" s="38"/>
      <c r="Q40" s="38"/>
    </row>
    <row r="41" spans="1:17" ht="27" customHeight="1" x14ac:dyDescent="0.2">
      <c r="A41" s="63" t="s">
        <v>59</v>
      </c>
      <c r="B41" s="75" t="s">
        <v>60</v>
      </c>
      <c r="C41" s="65" t="s">
        <v>31</v>
      </c>
      <c r="D41" s="25">
        <f t="shared" si="1"/>
        <v>45</v>
      </c>
      <c r="E41" s="66">
        <v>150</v>
      </c>
      <c r="F41" s="66"/>
      <c r="G41" s="66"/>
      <c r="H41" s="67"/>
      <c r="I41" s="68"/>
      <c r="J41" s="68"/>
      <c r="K41" s="69"/>
      <c r="L41" s="70"/>
      <c r="M41" s="71">
        <f t="shared" si="0"/>
        <v>0</v>
      </c>
      <c r="N41" s="72">
        <f t="shared" si="2"/>
        <v>0</v>
      </c>
      <c r="O41" s="74">
        <v>10</v>
      </c>
      <c r="P41" s="38"/>
      <c r="Q41" s="38"/>
    </row>
    <row r="42" spans="1:17" ht="46.2" customHeight="1" x14ac:dyDescent="0.2">
      <c r="A42" s="63" t="s">
        <v>61</v>
      </c>
      <c r="B42" s="64" t="s">
        <v>62</v>
      </c>
      <c r="C42" s="65" t="s">
        <v>31</v>
      </c>
      <c r="D42" s="25">
        <f t="shared" si="1"/>
        <v>45</v>
      </c>
      <c r="E42" s="66">
        <v>150</v>
      </c>
      <c r="F42" s="66"/>
      <c r="G42" s="66"/>
      <c r="H42" s="67"/>
      <c r="I42" s="68"/>
      <c r="J42" s="68"/>
      <c r="K42" s="69"/>
      <c r="L42" s="70"/>
      <c r="M42" s="71">
        <f t="shared" si="0"/>
        <v>0</v>
      </c>
      <c r="N42" s="72">
        <f t="shared" si="2"/>
        <v>0</v>
      </c>
      <c r="O42" s="74">
        <v>10</v>
      </c>
      <c r="P42" s="38"/>
      <c r="Q42" s="38"/>
    </row>
    <row r="43" spans="1:17" ht="109.5" customHeight="1" x14ac:dyDescent="0.2">
      <c r="A43" s="63" t="s">
        <v>63</v>
      </c>
      <c r="B43" s="76" t="s">
        <v>64</v>
      </c>
      <c r="C43" s="77" t="s">
        <v>65</v>
      </c>
      <c r="D43" s="25">
        <f t="shared" si="1"/>
        <v>1</v>
      </c>
      <c r="E43" s="78">
        <v>1</v>
      </c>
      <c r="F43" s="78"/>
      <c r="G43" s="78"/>
      <c r="H43" s="79"/>
      <c r="I43" s="80"/>
      <c r="J43" s="80"/>
      <c r="K43" s="81"/>
      <c r="L43" s="82"/>
      <c r="M43" s="83">
        <f t="shared" si="0"/>
        <v>0</v>
      </c>
      <c r="N43" s="72">
        <f t="shared" si="2"/>
        <v>0</v>
      </c>
      <c r="O43" s="84" t="s">
        <v>32</v>
      </c>
      <c r="P43" s="85"/>
      <c r="Q43" s="85"/>
    </row>
    <row r="44" spans="1:17" x14ac:dyDescent="0.2">
      <c r="A44" s="86" t="s">
        <v>33</v>
      </c>
      <c r="B44" s="87" t="s">
        <v>66</v>
      </c>
      <c r="C44" s="88"/>
      <c r="D44" s="88"/>
      <c r="E44" s="89"/>
      <c r="F44" s="89"/>
      <c r="G44" s="89"/>
      <c r="H44" s="88"/>
      <c r="I44" s="88"/>
      <c r="J44" s="88"/>
      <c r="K44" s="88"/>
      <c r="L44" s="88"/>
      <c r="M44" s="88"/>
      <c r="N44" s="88"/>
      <c r="O44" s="88"/>
      <c r="P44" s="90"/>
      <c r="Q44" s="90"/>
    </row>
    <row r="45" spans="1:17" ht="52.2" customHeight="1" x14ac:dyDescent="0.2">
      <c r="A45" s="63" t="s">
        <v>67</v>
      </c>
      <c r="B45" s="76" t="s">
        <v>68</v>
      </c>
      <c r="C45" s="65" t="s">
        <v>31</v>
      </c>
      <c r="D45" s="25">
        <f t="shared" si="1"/>
        <v>12</v>
      </c>
      <c r="E45" s="66">
        <v>40</v>
      </c>
      <c r="F45" s="66"/>
      <c r="G45" s="66"/>
      <c r="H45" s="67"/>
      <c r="I45" s="68"/>
      <c r="J45" s="68"/>
      <c r="K45" s="69"/>
      <c r="L45" s="70"/>
      <c r="M45" s="71">
        <f t="shared" ref="M45:M51" si="3">K45*E45</f>
        <v>0</v>
      </c>
      <c r="N45" s="72">
        <f t="shared" si="2"/>
        <v>0</v>
      </c>
      <c r="O45" s="74">
        <v>5</v>
      </c>
      <c r="P45" s="38"/>
      <c r="Q45" s="38"/>
    </row>
    <row r="46" spans="1:17" ht="50.4" customHeight="1" x14ac:dyDescent="0.2">
      <c r="A46" s="63" t="s">
        <v>69</v>
      </c>
      <c r="B46" s="75" t="s">
        <v>70</v>
      </c>
      <c r="C46" s="65" t="s">
        <v>31</v>
      </c>
      <c r="D46" s="25">
        <f t="shared" si="1"/>
        <v>12</v>
      </c>
      <c r="E46" s="66">
        <v>40</v>
      </c>
      <c r="F46" s="66"/>
      <c r="G46" s="66"/>
      <c r="H46" s="65"/>
      <c r="I46" s="68"/>
      <c r="J46" s="68"/>
      <c r="K46" s="69"/>
      <c r="L46" s="70"/>
      <c r="M46" s="71">
        <f t="shared" si="3"/>
        <v>0</v>
      </c>
      <c r="N46" s="72">
        <f t="shared" si="2"/>
        <v>0</v>
      </c>
      <c r="O46" s="74">
        <v>5</v>
      </c>
      <c r="P46" s="38"/>
      <c r="Q46" s="38"/>
    </row>
    <row r="47" spans="1:17" ht="54" customHeight="1" x14ac:dyDescent="0.2">
      <c r="A47" s="63" t="s">
        <v>71</v>
      </c>
      <c r="B47" s="75" t="s">
        <v>72</v>
      </c>
      <c r="C47" s="65" t="s">
        <v>31</v>
      </c>
      <c r="D47" s="25">
        <f t="shared" si="1"/>
        <v>12</v>
      </c>
      <c r="E47" s="66">
        <v>40</v>
      </c>
      <c r="F47" s="66"/>
      <c r="G47" s="66"/>
      <c r="H47" s="65"/>
      <c r="I47" s="68"/>
      <c r="J47" s="68"/>
      <c r="K47" s="69"/>
      <c r="L47" s="70"/>
      <c r="M47" s="71">
        <f t="shared" si="3"/>
        <v>0</v>
      </c>
      <c r="N47" s="72">
        <f t="shared" si="2"/>
        <v>0</v>
      </c>
      <c r="O47" s="74">
        <v>2</v>
      </c>
      <c r="P47" s="38"/>
      <c r="Q47" s="38"/>
    </row>
    <row r="48" spans="1:17" ht="61.2" customHeight="1" x14ac:dyDescent="0.2">
      <c r="A48" s="63" t="s">
        <v>73</v>
      </c>
      <c r="B48" s="75" t="s">
        <v>74</v>
      </c>
      <c r="C48" s="65" t="s">
        <v>31</v>
      </c>
      <c r="D48" s="25">
        <f t="shared" si="1"/>
        <v>12</v>
      </c>
      <c r="E48" s="66">
        <v>40</v>
      </c>
      <c r="F48" s="66"/>
      <c r="G48" s="66"/>
      <c r="H48" s="65"/>
      <c r="I48" s="68"/>
      <c r="J48" s="68"/>
      <c r="K48" s="69"/>
      <c r="L48" s="70"/>
      <c r="M48" s="71">
        <f t="shared" si="3"/>
        <v>0</v>
      </c>
      <c r="N48" s="72">
        <f t="shared" si="2"/>
        <v>0</v>
      </c>
      <c r="O48" s="74">
        <v>5</v>
      </c>
      <c r="P48" s="38"/>
      <c r="Q48" s="38"/>
    </row>
    <row r="49" spans="1:17" ht="43.8" customHeight="1" x14ac:dyDescent="0.2">
      <c r="A49" s="63" t="s">
        <v>75</v>
      </c>
      <c r="B49" s="75" t="s">
        <v>76</v>
      </c>
      <c r="C49" s="65" t="s">
        <v>31</v>
      </c>
      <c r="D49" s="25">
        <f t="shared" si="1"/>
        <v>12</v>
      </c>
      <c r="E49" s="66">
        <v>40</v>
      </c>
      <c r="F49" s="66"/>
      <c r="G49" s="66"/>
      <c r="H49" s="67"/>
      <c r="I49" s="68"/>
      <c r="J49" s="68"/>
      <c r="K49" s="69"/>
      <c r="L49" s="70"/>
      <c r="M49" s="71">
        <f t="shared" si="3"/>
        <v>0</v>
      </c>
      <c r="N49" s="72">
        <f t="shared" si="2"/>
        <v>0</v>
      </c>
      <c r="O49" s="74">
        <v>4</v>
      </c>
      <c r="P49" s="38"/>
      <c r="Q49" s="38"/>
    </row>
    <row r="50" spans="1:17" ht="50.4" customHeight="1" x14ac:dyDescent="0.2">
      <c r="A50" s="63" t="s">
        <v>77</v>
      </c>
      <c r="B50" s="75" t="s">
        <v>78</v>
      </c>
      <c r="C50" s="65" t="s">
        <v>31</v>
      </c>
      <c r="D50" s="25">
        <f t="shared" si="1"/>
        <v>12</v>
      </c>
      <c r="E50" s="66">
        <v>40</v>
      </c>
      <c r="F50" s="66"/>
      <c r="G50" s="66"/>
      <c r="H50" s="67"/>
      <c r="I50" s="68"/>
      <c r="J50" s="68"/>
      <c r="K50" s="69"/>
      <c r="L50" s="70"/>
      <c r="M50" s="71">
        <f t="shared" si="3"/>
        <v>0</v>
      </c>
      <c r="N50" s="72">
        <f t="shared" si="2"/>
        <v>0</v>
      </c>
      <c r="O50" s="74">
        <v>2</v>
      </c>
      <c r="P50" s="38"/>
      <c r="Q50" s="38"/>
    </row>
    <row r="51" spans="1:17" ht="29.4" customHeight="1" x14ac:dyDescent="0.2">
      <c r="A51" s="63" t="s">
        <v>79</v>
      </c>
      <c r="B51" s="76" t="s">
        <v>80</v>
      </c>
      <c r="C51" s="65" t="s">
        <v>31</v>
      </c>
      <c r="D51" s="25">
        <f t="shared" si="1"/>
        <v>48</v>
      </c>
      <c r="E51" s="66">
        <v>160</v>
      </c>
      <c r="F51" s="66"/>
      <c r="G51" s="66"/>
      <c r="H51" s="67"/>
      <c r="I51" s="68"/>
      <c r="J51" s="68"/>
      <c r="K51" s="69"/>
      <c r="L51" s="70"/>
      <c r="M51" s="71">
        <f t="shared" si="3"/>
        <v>0</v>
      </c>
      <c r="N51" s="72">
        <f t="shared" si="2"/>
        <v>0</v>
      </c>
      <c r="O51" s="74">
        <v>10</v>
      </c>
      <c r="P51" s="38"/>
      <c r="Q51" s="38"/>
    </row>
    <row r="52" spans="1:17" ht="18" customHeight="1" x14ac:dyDescent="0.2">
      <c r="A52" s="91" t="s">
        <v>81</v>
      </c>
      <c r="B52" s="92" t="s">
        <v>82</v>
      </c>
      <c r="C52" s="93"/>
      <c r="D52" s="93"/>
      <c r="E52" s="94"/>
      <c r="F52" s="94"/>
      <c r="G52" s="94"/>
      <c r="H52" s="93"/>
      <c r="I52" s="93"/>
      <c r="J52" s="93"/>
      <c r="K52" s="93"/>
      <c r="L52" s="93"/>
      <c r="M52" s="93"/>
      <c r="N52" s="93"/>
      <c r="O52" s="93"/>
      <c r="P52" s="95"/>
      <c r="Q52" s="95"/>
    </row>
    <row r="53" spans="1:17" ht="27" customHeight="1" x14ac:dyDescent="0.2">
      <c r="A53" s="63" t="s">
        <v>83</v>
      </c>
      <c r="B53" s="76" t="s">
        <v>84</v>
      </c>
      <c r="C53" s="65" t="s">
        <v>31</v>
      </c>
      <c r="D53" s="25">
        <f t="shared" si="1"/>
        <v>9</v>
      </c>
      <c r="E53" s="66">
        <v>30</v>
      </c>
      <c r="F53" s="66"/>
      <c r="G53" s="66"/>
      <c r="H53" s="67"/>
      <c r="I53" s="68"/>
      <c r="J53" s="68"/>
      <c r="K53" s="69"/>
      <c r="L53" s="70"/>
      <c r="M53" s="71">
        <f>K53*E53</f>
        <v>0</v>
      </c>
      <c r="N53" s="72">
        <f t="shared" si="2"/>
        <v>0</v>
      </c>
      <c r="O53" s="74">
        <v>10</v>
      </c>
      <c r="P53" s="38"/>
      <c r="Q53" s="38"/>
    </row>
    <row r="54" spans="1:17" ht="42" customHeight="1" x14ac:dyDescent="0.2">
      <c r="A54" s="63" t="s">
        <v>85</v>
      </c>
      <c r="B54" s="76" t="s">
        <v>86</v>
      </c>
      <c r="C54" s="65" t="s">
        <v>31</v>
      </c>
      <c r="D54" s="25">
        <f t="shared" si="1"/>
        <v>9</v>
      </c>
      <c r="E54" s="66">
        <v>30</v>
      </c>
      <c r="F54" s="66"/>
      <c r="G54" s="66"/>
      <c r="H54" s="67"/>
      <c r="I54" s="68"/>
      <c r="J54" s="68"/>
      <c r="K54" s="69"/>
      <c r="L54" s="70"/>
      <c r="M54" s="71">
        <f>K54*E54</f>
        <v>0</v>
      </c>
      <c r="N54" s="72">
        <f t="shared" si="2"/>
        <v>0</v>
      </c>
      <c r="O54" s="74">
        <v>2</v>
      </c>
      <c r="P54" s="38"/>
      <c r="Q54" s="38"/>
    </row>
    <row r="55" spans="1:17" ht="18" customHeight="1" x14ac:dyDescent="0.2">
      <c r="A55" s="63" t="s">
        <v>87</v>
      </c>
      <c r="B55" s="76" t="s">
        <v>88</v>
      </c>
      <c r="C55" s="65" t="s">
        <v>31</v>
      </c>
      <c r="D55" s="25">
        <f t="shared" si="1"/>
        <v>36</v>
      </c>
      <c r="E55" s="66">
        <v>120</v>
      </c>
      <c r="F55" s="66"/>
      <c r="G55" s="66"/>
      <c r="H55" s="67"/>
      <c r="I55" s="68"/>
      <c r="J55" s="68"/>
      <c r="K55" s="69"/>
      <c r="L55" s="70"/>
      <c r="M55" s="71">
        <f>K55*E55</f>
        <v>0</v>
      </c>
      <c r="N55" s="96">
        <f t="shared" ref="N55" si="4">M55+M55*L55</f>
        <v>0</v>
      </c>
      <c r="O55" s="74">
        <v>10</v>
      </c>
      <c r="P55" s="38"/>
      <c r="Q55" s="38"/>
    </row>
    <row r="56" spans="1:17" ht="17.399999999999999" customHeight="1" x14ac:dyDescent="0.2">
      <c r="A56" s="91" t="s">
        <v>89</v>
      </c>
      <c r="B56" s="92" t="s">
        <v>90</v>
      </c>
      <c r="C56" s="93"/>
      <c r="D56" s="93"/>
      <c r="E56" s="94"/>
      <c r="F56" s="94"/>
      <c r="G56" s="94"/>
      <c r="H56" s="93"/>
      <c r="I56" s="93"/>
      <c r="J56" s="93"/>
      <c r="K56" s="93"/>
      <c r="L56" s="93"/>
      <c r="M56" s="93"/>
      <c r="N56" s="93"/>
      <c r="O56" s="93"/>
      <c r="P56" s="95"/>
      <c r="Q56" s="95"/>
    </row>
    <row r="57" spans="1:17" ht="52.5" customHeight="1" x14ac:dyDescent="0.2">
      <c r="A57" s="63" t="s">
        <v>91</v>
      </c>
      <c r="B57" s="75" t="s">
        <v>92</v>
      </c>
      <c r="C57" s="65" t="s">
        <v>31</v>
      </c>
      <c r="D57" s="25">
        <f t="shared" si="1"/>
        <v>12</v>
      </c>
      <c r="E57" s="66">
        <v>40</v>
      </c>
      <c r="F57" s="66"/>
      <c r="G57" s="66"/>
      <c r="H57" s="67"/>
      <c r="I57" s="68"/>
      <c r="J57" s="68"/>
      <c r="K57" s="69"/>
      <c r="L57" s="70"/>
      <c r="M57" s="71">
        <f>K57*E57</f>
        <v>0</v>
      </c>
      <c r="N57" s="72">
        <f t="shared" ref="N57:N58" si="5">ROUND(M57+M57*L57,2)</f>
        <v>0</v>
      </c>
      <c r="O57" s="74">
        <v>5</v>
      </c>
      <c r="P57" s="38"/>
      <c r="Q57" s="38"/>
    </row>
    <row r="58" spans="1:17" ht="50.25" customHeight="1" thickBot="1" x14ac:dyDescent="0.25">
      <c r="A58" s="63" t="s">
        <v>93</v>
      </c>
      <c r="B58" s="75" t="s">
        <v>94</v>
      </c>
      <c r="C58" s="65" t="s">
        <v>31</v>
      </c>
      <c r="D58" s="25">
        <f t="shared" si="1"/>
        <v>12</v>
      </c>
      <c r="E58" s="66">
        <v>40</v>
      </c>
      <c r="F58" s="66"/>
      <c r="G58" s="66"/>
      <c r="H58" s="67"/>
      <c r="I58" s="68"/>
      <c r="J58" s="68"/>
      <c r="K58" s="69"/>
      <c r="L58" s="82"/>
      <c r="M58" s="83">
        <f>K58*E58</f>
        <v>0</v>
      </c>
      <c r="N58" s="72">
        <f t="shared" si="5"/>
        <v>0</v>
      </c>
      <c r="O58" s="97">
        <v>5</v>
      </c>
      <c r="P58" s="38"/>
      <c r="Q58" s="38"/>
    </row>
    <row r="59" spans="1:17" ht="12" thickBo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112"/>
      <c r="K59" s="112"/>
      <c r="L59" s="98" t="s">
        <v>35</v>
      </c>
      <c r="M59" s="99">
        <f>SUM(M35:M58)</f>
        <v>0</v>
      </c>
      <c r="N59" s="100">
        <f>SUM(N35:N58)</f>
        <v>0</v>
      </c>
      <c r="O59" s="101"/>
      <c r="P59" s="41"/>
      <c r="Q59" s="41"/>
    </row>
    <row r="60" spans="1:17" ht="12" thickBot="1" x14ac:dyDescent="0.25">
      <c r="A60" s="39"/>
      <c r="B60" s="118"/>
      <c r="C60" s="122"/>
      <c r="D60" s="122"/>
      <c r="E60" s="122"/>
      <c r="F60" s="122"/>
      <c r="G60" s="122"/>
      <c r="H60" s="122"/>
      <c r="I60" s="122"/>
      <c r="J60" s="39"/>
      <c r="K60" s="41"/>
      <c r="L60" s="39"/>
      <c r="M60" s="41"/>
      <c r="N60" s="41"/>
      <c r="O60" s="39"/>
      <c r="P60" s="41"/>
      <c r="Q60" s="41"/>
    </row>
    <row r="61" spans="1:17" x14ac:dyDescent="0.2">
      <c r="A61" s="39"/>
      <c r="B61" s="122"/>
      <c r="C61" s="122"/>
      <c r="D61" s="122"/>
      <c r="E61" s="122"/>
      <c r="F61" s="122"/>
      <c r="G61" s="122"/>
      <c r="H61" s="122"/>
      <c r="I61" s="122"/>
      <c r="J61" s="39"/>
      <c r="K61" s="119" t="s">
        <v>95</v>
      </c>
      <c r="L61" s="120"/>
      <c r="M61" s="120"/>
      <c r="N61" s="120"/>
      <c r="O61" s="120"/>
      <c r="P61" s="120"/>
      <c r="Q61" s="121"/>
    </row>
    <row r="62" spans="1:17" ht="42" customHeight="1" x14ac:dyDescent="0.2">
      <c r="A62" s="39"/>
      <c r="B62" s="122"/>
      <c r="C62" s="122"/>
      <c r="D62" s="122"/>
      <c r="E62" s="122"/>
      <c r="F62" s="122"/>
      <c r="G62" s="122"/>
      <c r="H62" s="122"/>
      <c r="I62" s="122"/>
      <c r="J62" s="39"/>
      <c r="K62" s="45" t="s">
        <v>37</v>
      </c>
      <c r="L62" s="46" t="s">
        <v>38</v>
      </c>
      <c r="M62" s="47" t="s">
        <v>39</v>
      </c>
      <c r="N62" s="48" t="s">
        <v>40</v>
      </c>
      <c r="O62" s="46" t="s">
        <v>41</v>
      </c>
      <c r="P62" s="48" t="s">
        <v>42</v>
      </c>
      <c r="Q62" s="49" t="s">
        <v>43</v>
      </c>
    </row>
    <row r="63" spans="1:17" ht="17.399999999999999" customHeight="1" thickBot="1" x14ac:dyDescent="0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50">
        <f>M59</f>
        <v>0</v>
      </c>
      <c r="L63" s="51">
        <f>N59</f>
        <v>0</v>
      </c>
      <c r="M63" s="52">
        <v>0.3</v>
      </c>
      <c r="N63" s="51">
        <f>ROUND(K63*M63,2)</f>
        <v>0</v>
      </c>
      <c r="O63" s="51">
        <f>ROUND(L63*M63,2)</f>
        <v>0</v>
      </c>
      <c r="P63" s="51">
        <f>ROUND(K63+N63,2)</f>
        <v>0</v>
      </c>
      <c r="Q63" s="53">
        <f>ROUND(L63+O63,2)</f>
        <v>0</v>
      </c>
    </row>
    <row r="64" spans="1:17" x14ac:dyDescent="0.2">
      <c r="A64" s="39"/>
      <c r="B64" s="54" t="s">
        <v>44</v>
      </c>
      <c r="C64" s="39"/>
      <c r="D64" s="39"/>
      <c r="E64" s="39"/>
      <c r="F64" s="39"/>
      <c r="G64" s="39"/>
      <c r="H64" s="39"/>
      <c r="I64" s="39"/>
      <c r="J64" s="39"/>
      <c r="K64" s="41"/>
      <c r="L64" s="39"/>
      <c r="M64" s="41"/>
      <c r="N64" s="41"/>
      <c r="O64" s="39"/>
      <c r="P64" s="41"/>
      <c r="Q64" s="41"/>
    </row>
    <row r="65" spans="1:17" ht="22.8" customHeight="1" x14ac:dyDescent="0.2">
      <c r="A65" s="39"/>
      <c r="B65" s="57"/>
      <c r="C65" s="39"/>
      <c r="D65" s="39"/>
      <c r="E65" s="39"/>
      <c r="F65" s="39"/>
      <c r="G65" s="39"/>
      <c r="H65" s="39"/>
      <c r="I65" s="39"/>
      <c r="J65" s="39"/>
      <c r="K65" s="41"/>
      <c r="L65" s="39"/>
      <c r="M65" s="41"/>
      <c r="N65" s="41"/>
      <c r="O65" s="39"/>
      <c r="P65" s="41"/>
      <c r="Q65" s="41"/>
    </row>
    <row r="66" spans="1:17" x14ac:dyDescent="0.2">
      <c r="A66" s="39"/>
      <c r="B66" s="39" t="s">
        <v>45</v>
      </c>
      <c r="C66" s="39"/>
      <c r="D66" s="39"/>
      <c r="E66" s="39"/>
      <c r="F66" s="39"/>
      <c r="G66" s="39"/>
      <c r="H66" s="39"/>
      <c r="I66" s="39"/>
      <c r="J66" s="39"/>
      <c r="K66" s="41"/>
      <c r="L66" s="39"/>
      <c r="M66" s="41"/>
      <c r="N66" s="41"/>
      <c r="O66" s="39"/>
      <c r="P66" s="41"/>
      <c r="Q66" s="41"/>
    </row>
    <row r="67" spans="1:17" x14ac:dyDescent="0.2">
      <c r="A67" s="39"/>
      <c r="B67" s="39" t="s">
        <v>46</v>
      </c>
      <c r="C67" s="39"/>
      <c r="D67" s="39"/>
      <c r="E67" s="39"/>
      <c r="F67" s="39"/>
      <c r="G67" s="39"/>
      <c r="H67" s="39"/>
      <c r="I67" s="39"/>
      <c r="J67" s="39"/>
      <c r="K67" s="41"/>
      <c r="L67" s="39"/>
      <c r="M67" s="41"/>
      <c r="N67" s="41"/>
      <c r="O67" s="39"/>
      <c r="P67" s="41"/>
      <c r="Q67" s="41"/>
    </row>
    <row r="68" spans="1:17" x14ac:dyDescent="0.2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41"/>
      <c r="L68" s="39"/>
      <c r="M68" s="41"/>
      <c r="N68" s="41"/>
      <c r="O68" s="39"/>
      <c r="P68" s="41"/>
      <c r="Q68" s="41"/>
    </row>
    <row r="69" spans="1:17" x14ac:dyDescent="0.2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41"/>
      <c r="L69" s="39"/>
      <c r="M69" s="41"/>
      <c r="N69" s="41"/>
      <c r="O69" s="39"/>
      <c r="P69" s="41"/>
      <c r="Q69" s="41"/>
    </row>
    <row r="70" spans="1:17" x14ac:dyDescent="0.2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41"/>
      <c r="L70" s="39"/>
      <c r="M70" s="41"/>
      <c r="N70" s="41"/>
      <c r="O70" s="39"/>
      <c r="P70" s="41"/>
      <c r="Q70" s="41"/>
    </row>
    <row r="71" spans="1:17" x14ac:dyDescent="0.2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41"/>
      <c r="L71" s="39"/>
      <c r="M71" s="41"/>
      <c r="N71" s="41"/>
      <c r="O71" s="39"/>
      <c r="P71" s="41"/>
      <c r="Q71" s="41"/>
    </row>
    <row r="72" spans="1:17" ht="30.6" x14ac:dyDescent="0.2">
      <c r="A72" s="7" t="s">
        <v>9</v>
      </c>
      <c r="B72" s="8" t="s">
        <v>10</v>
      </c>
      <c r="C72" s="8" t="s">
        <v>11</v>
      </c>
      <c r="D72" s="8" t="s">
        <v>12</v>
      </c>
      <c r="E72" s="8" t="s">
        <v>13</v>
      </c>
      <c r="F72" s="8" t="s">
        <v>14</v>
      </c>
      <c r="G72" s="8" t="s">
        <v>15</v>
      </c>
      <c r="H72" s="9" t="s">
        <v>16</v>
      </c>
      <c r="I72" s="10" t="s">
        <v>17</v>
      </c>
      <c r="J72" s="10" t="s">
        <v>18</v>
      </c>
      <c r="K72" s="11" t="s">
        <v>19</v>
      </c>
      <c r="L72" s="12" t="s">
        <v>20</v>
      </c>
      <c r="M72" s="11" t="s">
        <v>21</v>
      </c>
      <c r="N72" s="13" t="s">
        <v>22</v>
      </c>
      <c r="O72" s="14" t="s">
        <v>23</v>
      </c>
      <c r="P72" s="15" t="s">
        <v>24</v>
      </c>
      <c r="Q72" s="15" t="s">
        <v>25</v>
      </c>
    </row>
    <row r="73" spans="1:17" ht="12" thickBot="1" x14ac:dyDescent="0.25">
      <c r="A73" s="16">
        <v>1</v>
      </c>
      <c r="B73" s="17">
        <v>2</v>
      </c>
      <c r="C73" s="17">
        <v>3</v>
      </c>
      <c r="D73" s="17">
        <v>4</v>
      </c>
      <c r="E73" s="17">
        <v>5</v>
      </c>
      <c r="F73" s="17">
        <v>6</v>
      </c>
      <c r="G73" s="17">
        <v>7</v>
      </c>
      <c r="H73" s="17">
        <v>8</v>
      </c>
      <c r="I73" s="17">
        <v>9</v>
      </c>
      <c r="J73" s="17">
        <v>10</v>
      </c>
      <c r="K73" s="18">
        <v>11</v>
      </c>
      <c r="L73" s="19">
        <v>0.12</v>
      </c>
      <c r="M73" s="18" t="s">
        <v>26</v>
      </c>
      <c r="N73" s="20" t="s">
        <v>27</v>
      </c>
      <c r="O73" s="21">
        <v>15</v>
      </c>
      <c r="P73" s="22">
        <v>16</v>
      </c>
      <c r="Q73" s="22">
        <v>17</v>
      </c>
    </row>
    <row r="74" spans="1:17" ht="12" thickBot="1" x14ac:dyDescent="0.25">
      <c r="A74" s="115" t="s">
        <v>96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7"/>
    </row>
    <row r="75" spans="1:17" ht="94.2" customHeight="1" thickBot="1" x14ac:dyDescent="0.25">
      <c r="A75" s="34" t="s">
        <v>29</v>
      </c>
      <c r="B75" s="102" t="s">
        <v>97</v>
      </c>
      <c r="C75" s="34" t="s">
        <v>31</v>
      </c>
      <c r="D75" s="25">
        <f t="shared" ref="D75" si="6">ROUNDUP(E75*0.3,0)</f>
        <v>12</v>
      </c>
      <c r="E75" s="35">
        <v>40</v>
      </c>
      <c r="F75" s="35"/>
      <c r="G75" s="35"/>
      <c r="H75" s="34"/>
      <c r="I75" s="34"/>
      <c r="J75" s="34"/>
      <c r="K75" s="69"/>
      <c r="L75" s="70"/>
      <c r="M75" s="71">
        <f>K75*E75</f>
        <v>0</v>
      </c>
      <c r="N75" s="96">
        <f>M75+M75*L75</f>
        <v>0</v>
      </c>
      <c r="O75" s="34" t="s">
        <v>32</v>
      </c>
      <c r="P75" s="38"/>
      <c r="Q75" s="38"/>
    </row>
    <row r="76" spans="1:17" ht="12" thickBot="1" x14ac:dyDescent="0.25">
      <c r="A76" s="39"/>
      <c r="B76" s="40"/>
      <c r="C76" s="39"/>
      <c r="D76" s="39"/>
      <c r="E76" s="39"/>
      <c r="F76" s="39"/>
      <c r="G76" s="39"/>
      <c r="H76" s="39"/>
      <c r="I76" s="39"/>
      <c r="J76" s="39"/>
      <c r="K76" s="41"/>
      <c r="L76" s="98" t="s">
        <v>35</v>
      </c>
      <c r="M76" s="99">
        <f>SUM(M75)</f>
        <v>0</v>
      </c>
      <c r="N76" s="100">
        <f>SUM(N75)</f>
        <v>0</v>
      </c>
      <c r="O76" s="39"/>
      <c r="P76" s="41"/>
      <c r="Q76" s="41"/>
    </row>
    <row r="77" spans="1:17" ht="12" thickBot="1" x14ac:dyDescent="0.25">
      <c r="A77" s="39"/>
      <c r="B77" s="118"/>
      <c r="C77" s="122"/>
      <c r="D77" s="122"/>
      <c r="E77" s="122"/>
      <c r="F77" s="122"/>
      <c r="G77" s="122"/>
      <c r="H77" s="122"/>
      <c r="I77" s="122"/>
      <c r="J77" s="39"/>
      <c r="K77" s="41"/>
      <c r="L77" s="39"/>
      <c r="M77" s="41"/>
      <c r="N77" s="41"/>
      <c r="O77" s="39"/>
      <c r="P77" s="41"/>
      <c r="Q77" s="41"/>
    </row>
    <row r="78" spans="1:17" x14ac:dyDescent="0.2">
      <c r="A78" s="39"/>
      <c r="B78" s="122"/>
      <c r="C78" s="122"/>
      <c r="D78" s="122"/>
      <c r="E78" s="122"/>
      <c r="F78" s="122"/>
      <c r="G78" s="122"/>
      <c r="H78" s="122"/>
      <c r="I78" s="122"/>
      <c r="J78" s="39"/>
      <c r="K78" s="119" t="s">
        <v>98</v>
      </c>
      <c r="L78" s="120"/>
      <c r="M78" s="120"/>
      <c r="N78" s="120"/>
      <c r="O78" s="120"/>
      <c r="P78" s="120"/>
      <c r="Q78" s="121"/>
    </row>
    <row r="79" spans="1:17" ht="44.4" customHeight="1" x14ac:dyDescent="0.2">
      <c r="A79" s="39"/>
      <c r="B79" s="122"/>
      <c r="C79" s="122"/>
      <c r="D79" s="122"/>
      <c r="E79" s="122"/>
      <c r="F79" s="122"/>
      <c r="G79" s="122"/>
      <c r="H79" s="122"/>
      <c r="I79" s="122"/>
      <c r="J79" s="39"/>
      <c r="K79" s="45" t="s">
        <v>37</v>
      </c>
      <c r="L79" s="46" t="s">
        <v>38</v>
      </c>
      <c r="M79" s="47" t="s">
        <v>39</v>
      </c>
      <c r="N79" s="48" t="s">
        <v>40</v>
      </c>
      <c r="O79" s="46" t="s">
        <v>41</v>
      </c>
      <c r="P79" s="48" t="s">
        <v>42</v>
      </c>
      <c r="Q79" s="49" t="s">
        <v>43</v>
      </c>
    </row>
    <row r="80" spans="1:17" ht="17.399999999999999" customHeight="1" thickBot="1" x14ac:dyDescent="0.25">
      <c r="A80" s="39"/>
      <c r="B80" s="58"/>
      <c r="C80" s="39"/>
      <c r="D80" s="39"/>
      <c r="E80" s="39"/>
      <c r="F80" s="39"/>
      <c r="G80" s="39"/>
      <c r="H80" s="39"/>
      <c r="I80" s="39"/>
      <c r="J80" s="39"/>
      <c r="K80" s="50">
        <f>M76</f>
        <v>0</v>
      </c>
      <c r="L80" s="51">
        <f>N76</f>
        <v>0</v>
      </c>
      <c r="M80" s="52">
        <v>0.3</v>
      </c>
      <c r="N80" s="51">
        <f>ROUND(K80*M80,2)</f>
        <v>0</v>
      </c>
      <c r="O80" s="51">
        <f>ROUND(L80*M80,2)</f>
        <v>0</v>
      </c>
      <c r="P80" s="51">
        <f>ROUND(K80+N80,2)</f>
        <v>0</v>
      </c>
      <c r="Q80" s="53">
        <f>ROUND(L80+O80,2)</f>
        <v>0</v>
      </c>
    </row>
    <row r="81" spans="1:17" x14ac:dyDescent="0.2">
      <c r="A81" s="39"/>
      <c r="B81" s="54" t="s">
        <v>44</v>
      </c>
      <c r="C81" s="39"/>
      <c r="D81" s="39"/>
      <c r="E81" s="39"/>
      <c r="F81" s="39"/>
      <c r="G81" s="39"/>
      <c r="H81" s="39"/>
      <c r="I81" s="39"/>
      <c r="J81" s="39"/>
      <c r="K81" s="41"/>
      <c r="L81" s="39"/>
      <c r="M81" s="41"/>
      <c r="N81" s="41"/>
      <c r="O81" s="39"/>
      <c r="P81" s="41"/>
      <c r="Q81" s="41"/>
    </row>
    <row r="82" spans="1:17" ht="22.8" customHeight="1" x14ac:dyDescent="0.2">
      <c r="A82" s="39"/>
      <c r="B82" s="57"/>
      <c r="C82" s="39"/>
      <c r="D82" s="39"/>
      <c r="E82" s="39"/>
      <c r="F82" s="39"/>
      <c r="G82" s="39"/>
      <c r="H82" s="39"/>
      <c r="I82" s="39"/>
      <c r="J82" s="39"/>
      <c r="K82" s="41"/>
      <c r="L82" s="39"/>
      <c r="M82" s="41"/>
      <c r="N82" s="41"/>
      <c r="O82" s="39"/>
      <c r="P82" s="41"/>
      <c r="Q82" s="41"/>
    </row>
    <row r="83" spans="1:17" x14ac:dyDescent="0.2">
      <c r="A83" s="39"/>
      <c r="B83" s="39" t="s">
        <v>45</v>
      </c>
      <c r="C83" s="39"/>
      <c r="D83" s="39"/>
      <c r="E83" s="39"/>
      <c r="F83" s="39"/>
      <c r="G83" s="39"/>
      <c r="H83" s="39"/>
      <c r="I83" s="39"/>
      <c r="J83" s="39"/>
      <c r="K83" s="41"/>
      <c r="L83" s="39"/>
      <c r="M83" s="41"/>
      <c r="N83" s="41"/>
      <c r="O83" s="39"/>
      <c r="P83" s="41"/>
      <c r="Q83" s="41"/>
    </row>
    <row r="84" spans="1:17" x14ac:dyDescent="0.2">
      <c r="A84" s="39"/>
      <c r="B84" s="39" t="s">
        <v>46</v>
      </c>
      <c r="C84" s="39"/>
      <c r="D84" s="39"/>
      <c r="E84" s="39"/>
      <c r="F84" s="39"/>
      <c r="G84" s="39"/>
      <c r="H84" s="39"/>
      <c r="I84" s="39"/>
      <c r="J84" s="39"/>
      <c r="K84" s="41"/>
      <c r="L84" s="39"/>
      <c r="M84" s="41"/>
      <c r="N84" s="41"/>
      <c r="O84" s="39"/>
      <c r="P84" s="41"/>
      <c r="Q84" s="41"/>
    </row>
    <row r="85" spans="1:17" x14ac:dyDescent="0.2">
      <c r="A85" s="39"/>
      <c r="B85" s="58"/>
      <c r="C85" s="39"/>
      <c r="D85" s="39"/>
      <c r="E85" s="39"/>
      <c r="F85" s="39"/>
      <c r="G85" s="39"/>
      <c r="H85" s="39"/>
      <c r="I85" s="39"/>
      <c r="J85" s="39"/>
      <c r="K85" s="41"/>
      <c r="L85" s="39"/>
      <c r="M85" s="41"/>
      <c r="N85" s="41"/>
      <c r="O85" s="39"/>
      <c r="P85" s="41"/>
      <c r="Q85" s="41"/>
    </row>
    <row r="86" spans="1:17" x14ac:dyDescent="0.2">
      <c r="A86" s="39"/>
      <c r="B86" s="58"/>
      <c r="C86" s="39"/>
      <c r="D86" s="39"/>
      <c r="E86" s="39"/>
      <c r="F86" s="39"/>
      <c r="G86" s="39"/>
      <c r="H86" s="39"/>
      <c r="I86" s="39"/>
      <c r="J86" s="39"/>
      <c r="K86" s="41"/>
      <c r="L86" s="39"/>
      <c r="M86" s="41"/>
      <c r="N86" s="41"/>
      <c r="O86" s="39"/>
      <c r="P86" s="41"/>
      <c r="Q86" s="41"/>
    </row>
    <row r="87" spans="1:17" x14ac:dyDescent="0.2">
      <c r="A87" s="39"/>
      <c r="B87" s="58"/>
      <c r="C87" s="39"/>
      <c r="D87" s="39"/>
      <c r="E87" s="39"/>
      <c r="F87" s="39"/>
      <c r="G87" s="39"/>
      <c r="H87" s="39"/>
      <c r="I87" s="39"/>
      <c r="J87" s="39"/>
      <c r="K87" s="41"/>
      <c r="L87" s="39"/>
      <c r="M87" s="41"/>
      <c r="N87" s="41"/>
      <c r="O87" s="39"/>
      <c r="P87" s="41"/>
      <c r="Q87" s="41"/>
    </row>
    <row r="88" spans="1:17" x14ac:dyDescent="0.2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41"/>
      <c r="L88" s="39"/>
      <c r="M88" s="41"/>
      <c r="N88" s="41"/>
      <c r="O88" s="39"/>
      <c r="P88" s="41"/>
      <c r="Q88" s="41"/>
    </row>
    <row r="89" spans="1:17" x14ac:dyDescent="0.2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41"/>
      <c r="L89" s="39"/>
      <c r="M89" s="41"/>
      <c r="N89" s="41"/>
      <c r="O89" s="39"/>
      <c r="P89" s="41"/>
      <c r="Q89" s="41"/>
    </row>
    <row r="90" spans="1:17" x14ac:dyDescent="0.2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41"/>
      <c r="L90" s="39"/>
      <c r="M90" s="41"/>
      <c r="N90" s="41"/>
      <c r="O90" s="39"/>
      <c r="P90" s="41"/>
      <c r="Q90" s="41"/>
    </row>
    <row r="91" spans="1:17" ht="30.6" customHeight="1" x14ac:dyDescent="0.2">
      <c r="F91" s="39"/>
      <c r="G91" s="39"/>
      <c r="H91" s="39"/>
      <c r="I91" s="39"/>
      <c r="J91" s="39"/>
      <c r="K91" s="41"/>
      <c r="L91" s="39"/>
      <c r="M91" s="41"/>
      <c r="N91" s="41"/>
      <c r="O91" s="39"/>
      <c r="P91" s="41"/>
      <c r="Q91" s="41"/>
    </row>
    <row r="92" spans="1:17" ht="12" customHeight="1" x14ac:dyDescent="0.2">
      <c r="F92" s="39"/>
      <c r="G92" s="39"/>
      <c r="H92" s="39"/>
      <c r="I92" s="39"/>
      <c r="J92" s="39"/>
      <c r="K92" s="41"/>
      <c r="L92" s="39"/>
      <c r="M92" s="41"/>
      <c r="N92" s="41"/>
      <c r="O92" s="39"/>
      <c r="P92" s="41"/>
      <c r="Q92" s="41"/>
    </row>
  </sheetData>
  <mergeCells count="11">
    <mergeCell ref="B60:I62"/>
    <mergeCell ref="K61:Q61"/>
    <mergeCell ref="A74:Q74"/>
    <mergeCell ref="B77:I79"/>
    <mergeCell ref="K78:Q78"/>
    <mergeCell ref="J59:K59"/>
    <mergeCell ref="B1:E1"/>
    <mergeCell ref="A14:Q14"/>
    <mergeCell ref="B19:I21"/>
    <mergeCell ref="K20:Q20"/>
    <mergeCell ref="A34:Q34"/>
  </mergeCells>
  <pageMargins left="0.25" right="0.25" top="0.75" bottom="0.75" header="0.3" footer="0.3"/>
  <pageSetup paperSize="9" scale="61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</dc:creator>
  <cp:lastModifiedBy>Staniszewska Katarzyna</cp:lastModifiedBy>
  <cp:lastPrinted>2024-04-24T11:40:30Z</cp:lastPrinted>
  <dcterms:created xsi:type="dcterms:W3CDTF">2024-04-02T09:03:49Z</dcterms:created>
  <dcterms:modified xsi:type="dcterms:W3CDTF">2024-04-24T11:41:57Z</dcterms:modified>
</cp:coreProperties>
</file>