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5415" yWindow="450" windowWidth="20580" windowHeight="9105" tabRatio="783" firstSheet="1" activeTab="10"/>
  </bookViews>
  <sheets>
    <sheet name="Zadanie nr 1" sheetId="2" r:id="rId1"/>
    <sheet name="Zadanie nr 2" sheetId="3" r:id="rId2"/>
    <sheet name="Zadanie nr 3" sheetId="4" r:id="rId3"/>
    <sheet name="Zadanie nr 4" sheetId="10" r:id="rId4"/>
    <sheet name="Zadanie nr 5" sheetId="9" r:id="rId5"/>
    <sheet name="Zadanie nr 6" sheetId="13" r:id="rId6"/>
    <sheet name="Zadanie nr 7" sheetId="19" r:id="rId7"/>
    <sheet name="Zadanie nr 8" sheetId="17" r:id="rId8"/>
    <sheet name="Zadanie nr 9" sheetId="15" r:id="rId9"/>
    <sheet name="Zadanie nr 10" sheetId="16" r:id="rId10"/>
    <sheet name="Zadanie nr 11" sheetId="12" r:id="rId11"/>
  </sheets>
  <definedNames>
    <definedName name="_xlnm.Print_Area" localSheetId="10">'Zadanie nr 11'!$A$1:$L$9</definedName>
    <definedName name="_xlnm.Print_Area" localSheetId="5">'Zadanie nr 6'!$A$1:$M$24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7" l="1"/>
  <c r="I6" i="12" l="1"/>
  <c r="I5" i="12"/>
  <c r="K6" i="12" l="1"/>
  <c r="L6" i="12" s="1"/>
  <c r="K5" i="12"/>
  <c r="L5" i="12" s="1"/>
  <c r="J6" i="16"/>
  <c r="J33" i="16"/>
  <c r="L33" i="16" s="1"/>
  <c r="M33" i="16" s="1"/>
  <c r="J32" i="16"/>
  <c r="L32" i="16" s="1"/>
  <c r="J31" i="16"/>
  <c r="L31" i="16" s="1"/>
  <c r="J30" i="16"/>
  <c r="L30" i="16" s="1"/>
  <c r="J29" i="16"/>
  <c r="L29" i="16" s="1"/>
  <c r="M29" i="16" s="1"/>
  <c r="J28" i="16"/>
  <c r="L28" i="16" s="1"/>
  <c r="J27" i="16"/>
  <c r="L27" i="16" s="1"/>
  <c r="J26" i="16"/>
  <c r="L26" i="16" s="1"/>
  <c r="J25" i="16"/>
  <c r="L25" i="16" s="1"/>
  <c r="J24" i="16"/>
  <c r="J23" i="16"/>
  <c r="L23" i="16" s="1"/>
  <c r="M23" i="16" s="1"/>
  <c r="J22" i="16"/>
  <c r="L22" i="16" s="1"/>
  <c r="J21" i="16"/>
  <c r="J20" i="16"/>
  <c r="J19" i="16"/>
  <c r="L19" i="16" s="1"/>
  <c r="J18" i="16"/>
  <c r="J17" i="16"/>
  <c r="L17" i="16" s="1"/>
  <c r="J16" i="16"/>
  <c r="L16" i="16" s="1"/>
  <c r="J15" i="16"/>
  <c r="J11" i="15"/>
  <c r="J10" i="15"/>
  <c r="L10" i="15" s="1"/>
  <c r="J6" i="17"/>
  <c r="J6" i="19"/>
  <c r="L6" i="19" s="1"/>
  <c r="M6" i="19" s="1"/>
  <c r="J12" i="9"/>
  <c r="L12" i="9" s="1"/>
  <c r="M12" i="9" s="1"/>
  <c r="J11" i="9"/>
  <c r="L11" i="9" s="1"/>
  <c r="M11" i="9" s="1"/>
  <c r="J10" i="9"/>
  <c r="M25" i="16" l="1"/>
  <c r="M24" i="16"/>
  <c r="L24" i="16"/>
  <c r="L21" i="16"/>
  <c r="M21" i="16" s="1"/>
  <c r="M19" i="16"/>
  <c r="M16" i="16"/>
  <c r="M22" i="16"/>
  <c r="M26" i="16"/>
  <c r="M28" i="16"/>
  <c r="M31" i="16"/>
  <c r="L6" i="16"/>
  <c r="M6" i="16" s="1"/>
  <c r="M10" i="15"/>
  <c r="M32" i="16"/>
  <c r="M30" i="16"/>
  <c r="M27" i="16"/>
  <c r="L20" i="16"/>
  <c r="M20" i="16" s="1"/>
  <c r="L18" i="16"/>
  <c r="M18" i="16" s="1"/>
  <c r="M17" i="16"/>
  <c r="L15" i="16"/>
  <c r="M15" i="16" s="1"/>
  <c r="L11" i="15"/>
  <c r="M11" i="15" s="1"/>
  <c r="L6" i="17"/>
  <c r="M6" i="17" s="1"/>
  <c r="L10" i="9"/>
  <c r="M10" i="9" s="1"/>
  <c r="I4" i="12"/>
  <c r="I8" i="12"/>
  <c r="K8" i="12" s="1"/>
  <c r="J14" i="16"/>
  <c r="J13" i="16"/>
  <c r="J12" i="16"/>
  <c r="J11" i="16"/>
  <c r="J9" i="16"/>
  <c r="L9" i="16" s="1"/>
  <c r="M9" i="16" s="1"/>
  <c r="J7" i="16"/>
  <c r="J5" i="16"/>
  <c r="J4" i="16"/>
  <c r="J9" i="15"/>
  <c r="J8" i="15"/>
  <c r="L8" i="15" s="1"/>
  <c r="M8" i="15" s="1"/>
  <c r="J7" i="15"/>
  <c r="L7" i="15" s="1"/>
  <c r="M7" i="15" s="1"/>
  <c r="J6" i="15"/>
  <c r="J5" i="15"/>
  <c r="L5" i="15" s="1"/>
  <c r="M5" i="15" s="1"/>
  <c r="J4" i="15"/>
  <c r="J34" i="16" l="1"/>
  <c r="L34" i="16" s="1"/>
  <c r="J12" i="15"/>
  <c r="L12" i="15" s="1"/>
  <c r="I9" i="12"/>
  <c r="K4" i="12"/>
  <c r="L4" i="12" s="1"/>
  <c r="L8" i="12"/>
  <c r="L5" i="16"/>
  <c r="M5" i="16" s="1"/>
  <c r="L12" i="16"/>
  <c r="M12" i="16" s="1"/>
  <c r="L14" i="16"/>
  <c r="M14" i="16" s="1"/>
  <c r="L4" i="16"/>
  <c r="M4" i="16" s="1"/>
  <c r="L7" i="16"/>
  <c r="M7" i="16" s="1"/>
  <c r="L11" i="16"/>
  <c r="M11" i="16" s="1"/>
  <c r="L13" i="16"/>
  <c r="M13" i="16" s="1"/>
  <c r="L4" i="15"/>
  <c r="M4" i="15" s="1"/>
  <c r="L6" i="15"/>
  <c r="M6" i="15" s="1"/>
  <c r="L9" i="15"/>
  <c r="M9" i="15" s="1"/>
  <c r="J10" i="17"/>
  <c r="L10" i="17" s="1"/>
  <c r="M10" i="17" s="1"/>
  <c r="J9" i="17"/>
  <c r="J11" i="17"/>
  <c r="J5" i="17"/>
  <c r="L5" i="17" s="1"/>
  <c r="M5" i="17" s="1"/>
  <c r="J4" i="17"/>
  <c r="J7" i="19"/>
  <c r="L7" i="19" s="1"/>
  <c r="J5" i="19"/>
  <c r="J13" i="17" l="1"/>
  <c r="K9" i="12"/>
  <c r="J8" i="19"/>
  <c r="L8" i="19" s="1"/>
  <c r="M12" i="15"/>
  <c r="M34" i="16"/>
  <c r="L9" i="12"/>
  <c r="L9" i="17"/>
  <c r="M9" i="17" s="1"/>
  <c r="L4" i="17"/>
  <c r="M4" i="17" s="1"/>
  <c r="M11" i="17"/>
  <c r="L7" i="17"/>
  <c r="M7" i="17" s="1"/>
  <c r="M7" i="19"/>
  <c r="L5" i="19"/>
  <c r="M5" i="19" s="1"/>
  <c r="M8" i="19" s="1"/>
  <c r="J9" i="13"/>
  <c r="L9" i="13" s="1"/>
  <c r="J8" i="13"/>
  <c r="L8" i="13" s="1"/>
  <c r="M8" i="13" s="1"/>
  <c r="J7" i="13"/>
  <c r="L7" i="13" s="1"/>
  <c r="M7" i="13" s="1"/>
  <c r="J6" i="13"/>
  <c r="J5" i="13"/>
  <c r="J8" i="9"/>
  <c r="L8" i="9" s="1"/>
  <c r="J7" i="9"/>
  <c r="J6" i="9"/>
  <c r="J8" i="10"/>
  <c r="L8" i="10" s="1"/>
  <c r="M8" i="10" s="1"/>
  <c r="J9" i="10"/>
  <c r="J10" i="10"/>
  <c r="L10" i="10" s="1"/>
  <c r="J6" i="10"/>
  <c r="L6" i="10" s="1"/>
  <c r="J7" i="10"/>
  <c r="J5" i="10"/>
  <c r="J5" i="3"/>
  <c r="J11" i="10" l="1"/>
  <c r="L5" i="13"/>
  <c r="M5" i="13" s="1"/>
  <c r="J10" i="13"/>
  <c r="L5" i="3"/>
  <c r="M5" i="3" s="1"/>
  <c r="L6" i="9"/>
  <c r="M6" i="9" s="1"/>
  <c r="J13" i="9"/>
  <c r="M13" i="17"/>
  <c r="L13" i="17"/>
  <c r="M6" i="10"/>
  <c r="M10" i="10"/>
  <c r="L6" i="13"/>
  <c r="M6" i="13" s="1"/>
  <c r="M9" i="13"/>
  <c r="L7" i="9"/>
  <c r="M7" i="9" s="1"/>
  <c r="M8" i="9"/>
  <c r="L9" i="10"/>
  <c r="M9" i="10" s="1"/>
  <c r="L7" i="10"/>
  <c r="M7" i="10" s="1"/>
  <c r="L5" i="10"/>
  <c r="M5" i="10" s="1"/>
  <c r="M11" i="10" l="1"/>
  <c r="L13" i="9"/>
  <c r="L10" i="13"/>
  <c r="M10" i="13"/>
  <c r="L11" i="10"/>
  <c r="M13" i="9"/>
  <c r="J6" i="4"/>
  <c r="L6" i="4" s="1"/>
  <c r="M6" i="4" s="1"/>
  <c r="J5" i="4"/>
  <c r="J4" i="3"/>
  <c r="J6" i="3" s="1"/>
  <c r="I4" i="2"/>
  <c r="K4" i="2" l="1"/>
  <c r="L4" i="2" s="1"/>
  <c r="L6" i="3"/>
  <c r="J7" i="4"/>
  <c r="L5" i="4"/>
  <c r="M5" i="4" s="1"/>
  <c r="M7" i="4" s="1"/>
  <c r="L4" i="3"/>
  <c r="M4" i="3" s="1"/>
  <c r="L7" i="4" l="1"/>
  <c r="M6" i="3"/>
</calcChain>
</file>

<file path=xl/sharedStrings.xml><?xml version="1.0" encoding="utf-8"?>
<sst xmlns="http://schemas.openxmlformats.org/spreadsheetml/2006/main" count="359" uniqueCount="147">
  <si>
    <t>x</t>
  </si>
  <si>
    <t xml:space="preserve">L.p. </t>
  </si>
  <si>
    <t xml:space="preserve">Nazwa / skład produktu </t>
  </si>
  <si>
    <t xml:space="preserve">Producent </t>
  </si>
  <si>
    <t>Nazwa handlowa</t>
  </si>
  <si>
    <t>Numer katalogowy (jeżeli dotyczy)</t>
  </si>
  <si>
    <t xml:space="preserve">Ilość </t>
  </si>
  <si>
    <t xml:space="preserve">Jednostka miary </t>
  </si>
  <si>
    <t xml:space="preserve">Cena jednostkowa netto 
</t>
  </si>
  <si>
    <r>
      <t xml:space="preserve">Wartość netto 
</t>
    </r>
    <r>
      <rPr>
        <sz val="9"/>
        <color theme="1"/>
        <rFont val="Calibri"/>
        <family val="2"/>
        <charset val="238"/>
        <scheme val="minor"/>
      </rPr>
      <t>(kol. 6 x kol. 8)</t>
    </r>
  </si>
  <si>
    <t>Stawka podatku VAT %</t>
  </si>
  <si>
    <t>Podatek VAT</t>
  </si>
  <si>
    <r>
      <t xml:space="preserve">Wartość brutto 
</t>
    </r>
    <r>
      <rPr>
        <sz val="9"/>
        <color theme="1"/>
        <rFont val="Calibri"/>
        <family val="2"/>
        <charset val="238"/>
        <scheme val="minor"/>
      </rPr>
      <t>(kol. 9 + kol. 11)</t>
    </r>
  </si>
  <si>
    <t>szt.</t>
  </si>
  <si>
    <t xml:space="preserve">a) do przedniej reperacji, 
siatka z 4 ramionami mocującymi: 2 przedłonowe  ramiona kotwiczące i 2 ramiona przezzasłonowe  
</t>
  </si>
  <si>
    <t xml:space="preserve">Razem </t>
  </si>
  <si>
    <t xml:space="preserve">Zamawiający nie dopuszcza: </t>
  </si>
  <si>
    <t>- systemu składającego się z trzech elementów (siatki i sześciu nitinolowych prowadnic),</t>
  </si>
  <si>
    <t xml:space="preserve">- implantu z materiału: monofilament-polipropylen; </t>
  </si>
  <si>
    <t xml:space="preserve">- gramatury 19g/m² / 48g/m²;  </t>
  </si>
  <si>
    <t>- wielkości porów 1,25 mm²; porowatości średniej 59%.</t>
  </si>
  <si>
    <t xml:space="preserve">a) system zasłonowy,
taśma w plastikowej osłonce,
brzegi  zakończone pętelkami,   
implantacja taśmy przez otwory zasłonowe; dwie jednorazowe heliakalne prowadnice profilowane do przejścia przez otwory zasłonowe metodą „inside-out” 
</t>
  </si>
  <si>
    <t xml:space="preserve">b) system załonowy,
taśma w plastikowej osłonce, brzegi  zakończone pętelkami; dwa jednorazowe narzędzia profilowane do przejścia załonowego z plastikową rękojeścią 
</t>
  </si>
  <si>
    <t xml:space="preserve">szt. </t>
  </si>
  <si>
    <t xml:space="preserve">b) do tylnej reperacji,  
siatka z 2 ramionami mocującymi
</t>
  </si>
  <si>
    <t>magaz.</t>
  </si>
  <si>
    <t>12=9+11</t>
  </si>
  <si>
    <t xml:space="preserve">Wartość brutto  </t>
  </si>
  <si>
    <r>
      <t>Numer katalogowy</t>
    </r>
    <r>
      <rPr>
        <b/>
        <i/>
        <sz val="8"/>
        <color theme="1"/>
        <rFont val="Calibri"/>
        <family val="2"/>
        <charset val="238"/>
        <scheme val="minor"/>
      </rPr>
      <t xml:space="preserve"> (jeżeli dotyczy)</t>
    </r>
  </si>
  <si>
    <t xml:space="preserve">Wartość netto </t>
  </si>
  <si>
    <t>8=6x8</t>
  </si>
  <si>
    <r>
      <t xml:space="preserve">Numer katalogowy </t>
    </r>
    <r>
      <rPr>
        <b/>
        <i/>
        <sz val="8"/>
        <color theme="1"/>
        <rFont val="Calibri"/>
        <family val="2"/>
        <charset val="238"/>
        <scheme val="minor"/>
      </rPr>
      <t>(jeżeli dotyczy)</t>
    </r>
  </si>
  <si>
    <t>9=6x8</t>
  </si>
  <si>
    <t>Wartość netto</t>
  </si>
  <si>
    <t xml:space="preserve">Wartość brutto </t>
  </si>
  <si>
    <t xml:space="preserve">Cena jednostkowa netto </t>
  </si>
  <si>
    <t xml:space="preserve">Rozmiar 6 x 11-14cm </t>
  </si>
  <si>
    <t>Rozmiar  10 x 15cm</t>
  </si>
  <si>
    <t>Rozmiar  15 x 15cm</t>
  </si>
  <si>
    <r>
      <t xml:space="preserve">Numer katalogowy </t>
    </r>
    <r>
      <rPr>
        <i/>
        <sz val="8"/>
        <color theme="1"/>
        <rFont val="Calibri"/>
        <family val="2"/>
        <charset val="238"/>
        <scheme val="minor"/>
      </rPr>
      <t>(jeżeli dotyczy)</t>
    </r>
  </si>
  <si>
    <t xml:space="preserve">Cena jednostkowa netto  </t>
  </si>
  <si>
    <t xml:space="preserve">a) z nożem o długości linii szwu 61 mm  </t>
  </si>
  <si>
    <t>b) z nożem o długości linii szwu 81 mm</t>
  </si>
  <si>
    <t xml:space="preserve">Jednorazowy stapler liniowy poprzecznie tnący o długości linii szwu 39 i 59 mm, załadowany ładunkiem do tkanki standardowej (wysokość zszywki przed zamknięciem 3,8 mm, po zamknięciu 1,5 mm) i grubej (wys. zszywki przed zamknięciem 4,5 mm, po zamknięciu 2,0 mm) </t>
  </si>
  <si>
    <t xml:space="preserve">Jednorazowy stapler liniowy o długości linii szwu 46, 60 i 90 mm, załadowany ładunkiem do tkanki standardowej (wysokość zszywki przed zamknięciem 3,8 mm,  po zamknięciu 1,5 mm) i grubej (wys. zszywki przed zamknięciem 4,5 mm, po zamknięciu 2,0 mm). Stapler umożliwiający zamknięcie w pozycji pośredniej. Dwie dźwignie: zamykająca i osobna dźwignia spustowa </t>
  </si>
  <si>
    <t xml:space="preserve">Jednorazowy stapler okrężny wygięty:
a) z kontrolowanym dociskiem tkanki i regulowaną wysokością zamknięcia zszywek w zakresie 1,0-2,0mm,
b) rozmiary staplera: 25, 28 i 32mm,
c) wysokość otwartej zszywki 5,0mm, 
d) dostępne w wersji długiej – endoskopowej (długość 520mm), 
e) pokryte powłoką antyrefleksyjną,
f) dodatkowo stapler 25mm dostępny w wersji przełykowej z główką w kształcie pełnego stożka z otworem do zabezpieczenia szwem 
</t>
  </si>
  <si>
    <t xml:space="preserve">Jednorazowy stapler okrężny prosty:
a)  z kontrolowanym dociskiem tkanki i regulowaną wysokością zamknięcia zszywek w zakresie 1,0-2,0mm,
b) rozmiary staplera: 28 i 32mm,
c) wysokość otwartej zszywki 5,0mm, 
d) długość staplera maks. 350mm
</t>
  </si>
  <si>
    <t xml:space="preserve">Kapciuchownica jednorazowa 55 mm ze szwem poliamidowym i dwoma igłami prostymi </t>
  </si>
  <si>
    <t>Zszywki staplerów wykonane z tytanu lub jego stopu.</t>
  </si>
  <si>
    <r>
      <t xml:space="preserve">a) o długości całkowitej </t>
    </r>
    <r>
      <rPr>
        <b/>
        <sz val="10"/>
        <color theme="1"/>
        <rFont val="Calibri"/>
        <family val="2"/>
        <charset val="238"/>
        <scheme val="minor"/>
      </rPr>
      <t>455 mm</t>
    </r>
    <r>
      <rPr>
        <sz val="10"/>
        <color theme="1"/>
        <rFont val="Calibri"/>
        <family val="2"/>
        <charset val="238"/>
        <scheme val="minor"/>
      </rPr>
      <t xml:space="preserve"> do zabiegów na otwarto z obrotowym ostrzem  dla zwiększonego bezpieczeństwa atraumatycznego wycięcia tkanki i bezpieczeństwa nowo utworzonego zespolenia (ostrze wchodząc w tkankę wykonuje ruch obrotowy dzięki czemu nie miażdży tkanki i wycina ją atraumatycznie) </t>
    </r>
  </si>
  <si>
    <r>
      <t xml:space="preserve">b) przedłużony - o długości całkowitej </t>
    </r>
    <r>
      <rPr>
        <b/>
        <sz val="10"/>
        <color theme="1"/>
        <rFont val="Calibri"/>
        <family val="2"/>
        <charset val="238"/>
        <scheme val="minor"/>
      </rPr>
      <t xml:space="preserve">555 mm </t>
    </r>
    <r>
      <rPr>
        <sz val="10"/>
        <color theme="1"/>
        <rFont val="Calibri"/>
        <family val="2"/>
        <charset val="238"/>
        <scheme val="minor"/>
      </rPr>
      <t>do zabiegów laparoskopowych z uszczelniaczem powietrznym, z obrotowym ostrzem  dla zwiększonego bezpieczeństwa atraumatycznego wycięcia tkanki i bezpieczeństwa nowo utworzonego zespolenia (ostrze wchodząc w tkankę wykonuje ruch obrotowy dzięki czemu nie miażdży tkanki i wycina ją atraumatycznie)</t>
    </r>
  </si>
  <si>
    <r>
      <rPr>
        <b/>
        <sz val="10"/>
        <color theme="1"/>
        <rFont val="Calibri"/>
        <family val="2"/>
        <charset val="238"/>
        <scheme val="minor"/>
      </rPr>
      <t>Stapler to terapii wybiórczej tkanek</t>
    </r>
    <r>
      <rPr>
        <sz val="10"/>
        <color theme="1"/>
        <rFont val="Calibri"/>
        <family val="2"/>
        <charset val="238"/>
        <scheme val="minor"/>
      </rPr>
      <t xml:space="preserve"> przeznaczony do stosowania w leczeniu chorób odbytnicy, poprzez wykonanie selektywnej resekcji zmienionej chorobowo tkanki, a następnie zespolenia odbytnicy przez wszystkie jej warstwy. 
Stapler okrężny prosty rozmiar 36, średnica kowadełka 36,5mm, średnica ostrza 27,4mm, pojemność głowy staplera 35 ml, duże okna umożliwiające wykonanie zabiegu pod kontrolą wzroku, 34 zszywki ze stopu tytanu o wysokości przed zamknięciem 4,2mm a po zamknięciu 0,75mm do 1,8mm, automatyczna blokada przed i po wystrzale, trzonek kowadełka na stałe zintegrowany ze staplerem. 
W zestawie akcesoria transanalne niezbędne do przeprowadzenia zabiegu: anoskop, rozszerzacz standardowy i wydłużony, obturator, nawlekacz do nici, rozszerzacz motylkowy
</t>
    </r>
  </si>
  <si>
    <r>
      <rPr>
        <b/>
        <sz val="10"/>
        <color theme="1"/>
        <rFont val="Calibri"/>
        <family val="2"/>
        <charset val="238"/>
        <scheme val="minor"/>
      </rPr>
      <t>Stapler to terapii wybiórczej tkanek</t>
    </r>
    <r>
      <rPr>
        <sz val="10"/>
        <color theme="1"/>
        <rFont val="Calibri"/>
        <family val="2"/>
        <charset val="238"/>
        <scheme val="minor"/>
      </rPr>
      <t xml:space="preserve"> poprzez wykonanie selektywnej resekcji zmienionej chorobowo tkanki i jednoczesne jej zespolenie.
Stapler okrężny prosty rozmiar 33, średnica kowadełka 33,5mm, pojemność głowy staplera 19 ml, 32 zszywki ze stopu tytanu o wysokości przed zamknięciem 4,0mm a po zamknięciu 0,75mm do 1,5mm, automatyczna blokada przed i po wystrzale, trzonek kowadełka na stałe zintegrowany ze staplerem. W zestawie akcesoria transanalne niezbędne do przeprowadzenia zabiegu: rozszerzacz, obturator, nawlekacz do nici
</t>
    </r>
  </si>
  <si>
    <r>
      <rPr>
        <b/>
        <sz val="10"/>
        <color theme="1"/>
        <rFont val="Calibri"/>
        <family val="2"/>
        <charset val="238"/>
        <scheme val="minor"/>
      </rPr>
      <t>Stapler okrężny</t>
    </r>
    <r>
      <rPr>
        <sz val="10"/>
        <color theme="1"/>
        <rFont val="Calibri"/>
        <family val="2"/>
        <charset val="238"/>
        <scheme val="minor"/>
      </rPr>
      <t xml:space="preserve"> jednorazowego użytku do stosowania wewnętrznego, prosty, umożliwiający wykonanie zespolenia bez przecinających się linii zszywek. Rozmiar staplera do wyboru przez Zamawiającego:  średnica zewnętrzna 29,5mm i 33,5mm, średnica ostrza odpowiednio 20,5 mm, 24,8 mm. 24 zszywki (przy kowadełku 29,5mm) oraz 32 zszywki (przy kowadełku 33,5 mm) wykonane ze stopu tytanu, 
o wysokości 5mm przed zamknięciem oraz od 1,0 do 2,5 mm po zamknięciu. Wysokość obudowy 4cm, pojemność główki staplera odpowiednio 12,6 cm³  i 17,8 cm³. 
Stapler wyposażony w: 
-  4 otwory trakcyjne pozwalające na wciągnięcie linii zszywek i tkanki do główki staplera,
- wzmocnione ostrze i system jego uwalniania  (Power Cut) niezbędne do wycięcia przecinających się linii zszywek,
- akcesoria transanalne do wykonania zespolenia bez przecinających się linii zszywek (anoskop, 2 trokary pomocnicze, szydełko, zestaw do oceny szczelności)  
</t>
    </r>
  </si>
  <si>
    <r>
      <rPr>
        <b/>
        <sz val="10"/>
        <color theme="1"/>
        <rFont val="Calibri"/>
        <family val="2"/>
        <charset val="238"/>
        <scheme val="minor"/>
      </rPr>
      <t xml:space="preserve">Stapler okrężny </t>
    </r>
    <r>
      <rPr>
        <sz val="10"/>
        <color theme="1"/>
        <rFont val="Calibri"/>
        <family val="2"/>
        <charset val="238"/>
        <scheme val="minor"/>
      </rPr>
      <t xml:space="preserve">jednorazowy o średnicy zewnętrznej kowadełka 21,5mm, 25,5mm, 29,5mm i 33,5 mm zakrzywiony.
Możliwość użycia każdego z rozmiarów staplera do zamknięcia tkanki grubej i tkanki cienkiej techniką klasyczną –  ze względu na płynną regulację zamknięcia zszywki (od 1mm do 2,5mm). Rozmiar staplera do wyboru przez Zamawiającego
</t>
    </r>
  </si>
  <si>
    <r>
      <rPr>
        <b/>
        <sz val="10"/>
        <color theme="1"/>
        <rFont val="Calibri"/>
        <family val="2"/>
        <charset val="238"/>
        <scheme val="minor"/>
      </rPr>
      <t>Automatyczna kapciuchownica</t>
    </r>
    <r>
      <rPr>
        <sz val="10"/>
        <color theme="1"/>
        <rFont val="Calibri"/>
        <family val="2"/>
        <charset val="238"/>
        <scheme val="minor"/>
      </rPr>
      <t xml:space="preserve"> jednorazowa ze szwem poliamidowym o dług. szwu 690 i 730 mm </t>
    </r>
  </si>
  <si>
    <t>opak.</t>
  </si>
  <si>
    <t>zest.</t>
  </si>
  <si>
    <t xml:space="preserve">System  stosowany w krzyżowo-kolcowym mocowaniu pochwy  w minimalnie inwazyjnej chirurgii pochwy,  za pomocą podejścia przedniego lub tylnego. 
Minimalny skład systemu: 
a) TAS (Tissue Anchoring System - system kotwiczenia tkanek),      
b) 3 kotwy ze szwami,
c) prowadnica teleskopowa RIG (Retractable Insertion Guide) o średnicy 2,2 mm do łączenia kotw  oraz implantu  wzmacniającego  tkankę w miejscu,
d) implant wykonany z polipropylenu monofilamentowego wzmacniający 
tkankę w miejscu zawieszenia,
e) 1 igła,
f) wymiary 14 cm x 2 cm
</t>
  </si>
  <si>
    <t>System do reperacji przepony 
moczowo-płciowej:
a) siatka monofilamentowa  niewchłanialna,
b) grubość 0,50 mm, 
c) gramatura 45 g/m², 
d) wielkość porów 0,90 mm,
e) implant o anatomicznym kształcie, 
f) brzegi zakończone pętelkami,
g) 2 narzędzia j. uż. wykonane z niekorodującego chromu,
h) ergonomiczne uchwyty zapewniające optymalną kontrolę podczas wprowadzania igły</t>
  </si>
  <si>
    <t xml:space="preserve">System do  leczenia 
wysiłkowego nietrzymania moczu: 
a) taśma wykonana z polipropylen
/ monofilament,
b) szer. 1,0-1,25 cm, dług.  45-50 cm, grubość 0,45-0,50 mm,
c) gramatura 57 g/m²,
d) wielkość porów 0,90-1,0 mm,
e) system całkowicie jednorazowy
</t>
  </si>
  <si>
    <t xml:space="preserve">Klipsy tytanowe, magazynki z taśmą samoprzylepną.
Opak. / magazynek à 6 klipsów
</t>
  </si>
  <si>
    <t>Klipsy polimerowe, rozm. bardzo duży,  magazynki z taśmą samoprzylepną, kompatybilne z klipsownicami Grena ClickaV i Omnifinger. Opak.: magazynek à 6 klipsów</t>
  </si>
  <si>
    <t xml:space="preserve">Nożyczki sterylne laparoskopowe typu Metzenbaum zagięte, średnica szaftu 5mm, 
przeznaczone do 10–krotnego użycia (limited-use), ze złączem 4mm do elektrokoagulacji 
</t>
  </si>
  <si>
    <t>Siatki sterylne, syntetyczne, częściowo wchłanialne do przepuklin pachwinowych</t>
  </si>
  <si>
    <t xml:space="preserve">Siatki monofilamentowe, sterylne, syntetyczne, polipropylenowe, niewchłanialne do przepuklin brzusznych </t>
  </si>
  <si>
    <t>Rozmiar 30x30 cm</t>
  </si>
  <si>
    <t>Rozmiar 20x30 cm</t>
  </si>
  <si>
    <t xml:space="preserve">Jednorazowy stapler liniowy z nożem, załadowany ładunkiem do tkanki standardowej 
(wysokość zszywki przed zamknięciem 
3,8 mm, po zamknięciu 1,5 mm) i grubej 
(wys. zszywki przed zamknięciem 4,5 mm, 
po zamknięciu 2,0 mm). Nóż zintegrowany ze staplerem. Stapler umożliwiający zamknięcie w pozycji pośredniej
</t>
  </si>
  <si>
    <t>c) o długości linii szwu 105mm, zszywki o przekroju okrągłym, zszywki o wysokości 3,8mm (po zamknięciu 1,5mm) lub 4,5mm (po zamknięciu 2,0mm)</t>
  </si>
  <si>
    <t xml:space="preserve">a) o długości linii szwu 65mm,
zszywki o przekroju okrągłym, zszywki o wysokości 2,5mm (po zamknięciu 1mm), 3,8mm (po zamknięciu 1,5mm) 
lub 4,5mm (po zamknięciu 2,0mm) </t>
  </si>
  <si>
    <t>b) o długości linii szwu 85mm,
zszywki o przekroju okrągłym, zszywki o wysokości 3,8mm (po zamknięciu 1,5mm), 4,2 mm (po zamknięciu 1,8mm) lub 4,5mm (po zamknięciu 2,0mm)</t>
  </si>
  <si>
    <t xml:space="preserve">a) o długości linii szwu 65mm, 
zszywki o wysokości 2,5mm (po zamknięciu 1mm) 3,8mm (po zamknięciu 1,5mm) lub 4,5mm (po zamknięciu 2,0mm)
</t>
  </si>
  <si>
    <t xml:space="preserve">b) o długości linii szwu 85mm,
zszywki o wysokości 3,8mm (po zamknięciu 1,5mm), 4,2 mm (po zamknięciu 1,8mm) lub 4,5mm (po zamknięciu 2,0mm)
</t>
  </si>
  <si>
    <t xml:space="preserve">c) o długości linii szwu 105mm,
zszywki o wysokości 3,8mm (po zamknięciu 1,5mm) lub 4,5mm (po zamknięciu 2,0mm)
</t>
  </si>
  <si>
    <t>a) zawiera ładunek w kolorze niebieskim do tkanki standardowej o wysokości zszywki otwartej 3,5 mm, po zamknięciu 1,5 mm</t>
  </si>
  <si>
    <t>b) zawiera ładunek w kolorze zielonym do tkanki grubej o wysokości zszywki otwartej 4,7 mm, po zamknięciu 2 mm</t>
  </si>
  <si>
    <t>b) ładunek w kolorze zielonym, do tkanki grubej, wysokość otwartej zszywki 4,7 mm, po zamknięciu
2,0 mm</t>
  </si>
  <si>
    <t xml:space="preserve">a) ładunek w kolorze niebieskim, do tkanki standardowej, wysokość 
otwartej zszywki 3,5 mm, po zamknięciu 1,5 mm </t>
  </si>
  <si>
    <t>b) załadowany ładunkiem w kolorze zielonym do tkanki grubej, wyposażony w zszywki o wysokości 4,5 mm, po zamknięciu 2,0 mm</t>
  </si>
  <si>
    <t>a) załadowany 
ładunkiem w kolorze niebieskim do 
tkanki standardowej, wyposażony 
w zszywki o wysokości
3,85 mm, po zamknięciu 1,5 mm</t>
  </si>
  <si>
    <t>Jednorazowa rękojeść staplera endoskopowego z wbudowanym przegubem w ramieniu, który stanowi integralną część rękojeści. Przegub umożliwiający obustronne zgięcie (artykulację) ramienia. Konstrukcja rękojeści umożliwiająca jednoręczną obsługę zgięcia ramienia. Rękojeść posiadająca dwie dźwignie zamykającą 
i spustową. Dług. ramienia 28 cm. 
Opak. - 3szt.</t>
  </si>
  <si>
    <t xml:space="preserve">Zestaw do implantacji portu niskoprofilowy 6,5F:
a) wysokość 9-10mm
b) obudowa z żywicy epoksydowej (biozgodny materiał o wysokiej odporności chemicznej) z komorą tytanową
c) cewnik silikonowy 6,5F (szybkość przepływu kontrastu 11,4cP 6 ml/s)
d) ciśnienie iniekcji do 325 psi
e) warunkowo bezpieczny w środowisku rezonansu magnetycznego (statyczne pole magnetyczne o indukcji 1,5 T i 3 T)
f) możliwość zidentyfikowania portu jako wysokociśnieniowego za pomocą promieni rentgenowskich
g) koszulka rozrywalna 7F
h) drut prowadnik typu J 0,35 50 cm
i) łącznik z zabezpieczeniem przeciwko zagięciu cewnika (2 szt.);
j) igły: 
   1) do nakłucia i przepłukania komory portu 22 G; 
   2) do portu z zabezpieczeniem przeciwko zakłuciu ze szlifem 
     łyżeczkowym z drenem oraz zaciskiem G20x20mm;
   3) Seldingera 18Gx 70mm;
   4) G18 1,20x40mm (1 szt.), G23 0,60x30mm;
k) strzykawki: 3-częściowa Luer Lock 20ml (1 szt.), 3-częściowa Luer Slip 
   10ml (3 szt.)
l) tunelizator 
m) kompres 7,5-8 x 7,5-8cm, 12 warstw z nitką RTG (30 szt.)
n) miski: 14-16 x 12-14 x 5-7cm; 28-33 x 25-30 x 5-7cm oraz 150-200ml
o) opatrunki pooperacyjne paraprzepuszczalne: 9-10 x 10-12 cm oraz 
    5-7 x 7,5-9 cm
p) kleszczyki: anatomiczne zagięte 12cm (4 szt.) oraz do gazików wygięte
    (1 szt.) 
r) imadło Mayo Hegar proste 14cm
s) pęseta chirurgiczna 14cm 
t) hak do ran Roux 17cm
u) nożyczki Metzenbaum zakrzywione 15cm
w) skalpel jednorazowy bezpieczny 11
z) osłona USG 13-15 x 122-130cm 
aa) chusty samoprzylepne: 75-80 x 90-110 cm (3 szt.) oraz 
     145-155 x 180-200 cm (1 szt.)
ab) fartuch rozmiar L 
ac) gaziki rozmiar/kształt śliwki (4 szt.)
ad) rękawiczki operacyjne 7,5 – 8 (2 pary)
ae) nić niewchłanialna z nylonu 3/0 75cm z igłą odwrotnie tnącą 3/8 koła
      24 mm.
Wszystkie elementy zestawu zapakowane w opakowanie zbiorcze typu papier-folia posiadające widoczny odrębny numer katalogowy. Miska 150ml, gaziki i kleszczyki do gazików zapakowane osobno np. w  opakowanie papier-folia.
</t>
  </si>
  <si>
    <t>Zestaw do implantacji siatek przepuklinowych metodą laparoskopową – skład minimalny:
a) fartuch rozmiar XL (3 szt.)
b) chusty: do przykrycia 140-150 x 180-200 cm, dół z paskiem samoprzylepnym (2 szt.);  75-80 x 90-100cm z paskiem klejącym (2 szt.)
c) plastry: 9-10 x 15-17 cm; 9-10 x 10-12 cm
d) kompres 10-12 x 10-12 cm, 16 warstw, z nitką rentgenowską (20 szt.)
e) skalpel rozm. 11
f) powłoka na stół mayo 80-90 x 145-150 cm
g) miski: 25-30 x 22-26 x 5-6 cm; przezroczysta 120-150ml
h) gazik duży (3 szt.)
i) kleszczyki do gazików wygięte
j) worki: średni (1 szt.), worek duży (1 szt.)         
k) siatka przepuklinowa polipropylenowa 10x15cm z kolorowymi  pasami wzmacniającymi strukturę siatki i ułatwiającymi jej ukierunkowanie i implantację, gramatura 55-60 g/m² ,  grubość 0,53-0,55 mm, wielkość porów 1,5 mm, ze wskazaniem do procedur laparoskopowych                                                                                                                                    
l) igła do insuflacji 2,1 mm x 150 mm       
m) jednorazowa osłona głowicy kamery 2D (2 szt.)
n) rękawiczki operacyjne rozm. 8,0-8,5;
o) Nici:
   1) jednowłóknowa, poliamidowa, niewchłanialna USP 3/0 75cm, igła 3/8 
   koła odwrotnie tnąca 24-26mm
   2) wchłanialna o średnim okresie wchłaniania PGLA USP 2/0 70cm, igła 
    ½ koła okrągła 26-28mm
   3) wchłanialna o średnim okresie wchłaniania PGLA USP 1 70cm, igła 
   haczykowata  okrągła o zakończeniu krótkim tnącym pogrubiona  30-32mm
   4) wchłanialna o średnim okresie wchłaniania PGLA USP 2  140-150cm, 
   bez igły</t>
  </si>
  <si>
    <t xml:space="preserve">Zestaw do implantacji portu wysokoprofilowy 6,5F:
a) wysokość 12-13 mm
b) obudowa wykonana z żywicy epoksydowej (biozgodny materiał o wysokiej odporności chemicznej) z komorą tytanową
c) cewnik silikonowy 6,5F (szybkość przepływu kontrastu 11,4cP 6 ml/s)
d) ciśnienie iniekcji do 325 psi
e) warunkowo bezpieczny w środowisku rezonansu magnetycznego (statyczne pole magnetyczne o indukcji 1,5 T i 3 T)
f) możliwość zidentyfikowania portu jako wysokociśnieniowego za pomocą promieni rentgenowskich
g) koszulka rozrywalna 7F
h) drut prowadnik typu J 0,35 50 cm
i) łącznik z zabezpieczeniem przeciwko zagięciu cewnika (2 szt.)
j) igły: 
   1) do nakłucia i przepłukania komory portu 22 G (1 szt.), 
    2) do portu z zabezpieczeniem przeciwko zakłuciu ze szlifem 
    łyżeczkowym z drenem oraz zaciskiem G20x20mm (1 szt.)
   3) Seldingera 18Gx 70mm (1 szt.)
   4) G18 1,20x40mm (1 szt.); G23 0,60x30mm (1 szt.)
k) strzykawki: 3-częściowa Luer Lock 20ml (1 szt.), 3-częściowa Luer Slip    10ml (3 szt.)
l) tunelizator
m) kompres 7,5-8 x 7,5-8cm, 12 warstw z nitką RTG (30 szt.)
n) miski: 28-33 x 25-30 x 5-7cm, 14-16 x 12-13 x 5-7cm oraz 150-200ml
o) opatrunki pooperacyjne paraprzepuszczalne: 9-10 x 10-12 cm oraz    5-7 x 7,5-9 cm
p) kleszczyki: anatomiczne zagięte 12cm (4 szt.) oraz do gazików wygięte    (1 szt.)
r) imadło Mayo Hegar proste 14cm 
s) pęseta chirurgiczna 14cm 
t) hak do ran Roux 17cm 
u) nożyczki Metzenbaum zakrzywione 15cm 
w) skalpel jednorazowy bezpieczny 11 
z) osłona USG 13-15 x 122-130cm 
aa) chusty samoprzylepne: 75-80 x 90-110 cm (3 szt.) oraz 145-155 x 180-    200 cm
ab) fartuch rozmiar L
ac) gazik rozmiar/kształt śliwki (4 szt.)
ad) rękawiczki operacyjne 7,5-8 (2 pary)
ae) nić syntetyczna monofilamentowa wchłanialna (okres wchłania 60-90 dni) 3/0 70cm z igłą odwrotnie tnącą 3/8 koła 24 mm.
Wszystkie elementy zestawu zapakowane w opakowanie zbiorcze typu papier-folia posiadające widoczny odrębny numer katalogowy. Miska 150ml, gaziki i kleszczyki do gazików zapakowane osobno np. w  opakowanie papier-folia.
</t>
  </si>
  <si>
    <t>Zestaw do implantacji siatek przepuklinowych metodą na otwarto – skład minimalny:
a) fartuch rozmiar XL (3 szt.)
b) chusty: do przykrycia 140-150 x 180-200 cm, dół z paskiem samoprzylepnym (2 szt.); 75-80 x 90-100 cm z paskiem klejącym (2 szt.)
c) plaster  9-10 x 15-17 cm
d) kompres 10-12 x 10-12 cm, 16 warstw, z nitką rentgenowską (20 szt.)
e) skalpel rozm. 24
f) powłoka na stół mayo 80-90 x 145-150 cm
g) miski: 25-30 x 22-26 x 5-6cm; przezroczysta 120-150 ml,
h) gazik duży (3 szt.)
i) kleszczyki do gazików wygięte
j)  aparat do przetoczeń / dren 
k) worek średni
l) siatka przepuklinowa polipropylenowa 6x11cm z kolorowymi  pasami wzmacniającymi strukturę siatki i ułatwiającymi jej ukierunkowanie
i implantację, gramatura 55-60 g/m², grubość 0,53-0,55mm, wielkość porów 1,5 mm;
m)  Nici:
    1) jednowłóknowa, poliamidowa, niewchłanialna USP 3/0 75cm, igła 3/8 koła odwrotnie tnąca 28-30mm
    2) wchłanialna o średnim okresie wchłaniania PGLA USP 2/0 70cm,  igła ½ koła okrągła 26-28mm (2 szt.)
    3) wchłanialna o średnim okresie wchłaniania PGLA USP 2/0 70cm,  igła ½ koła okrągła 35-37mm
    4) wchłanialna o średnim okresie wchłaniania PGLA USP 1 70cm, igła okrągła ½ koła  30-40mm
    5) wchłanialna o średnim okresie wchłaniania PGLA USP 2/0   140-150cm, bez igły
    6) wchłanialna o średnim okresie wchłaniania PGLA USP 1 70cm,  igła 5/8 koła okrągła o 38-40mm</t>
  </si>
  <si>
    <t xml:space="preserve">Przyrząd do usuwania zszywek j. uż. Po zamknięciu w otwór  (ucho) ekstraktora wchodzi   w dziubek przyrządu usuwający zszywkę. Uchwyt przyrządu jak w imadle chirurgicznym, kąt rozwarcia ramion 110-115 st., kąt rozwarcia szczęk 90-95 st. </t>
  </si>
  <si>
    <t>Jednorazowe staplery skórne z 35 zszywkami o wymiarach 6,9-7mm x 3,5-3,6mm, grubości 0,58-0,6mm, zszywki pokryte teflonem dla ułatwienia penetracji oraz minimalizacji dolegliwości bólowych po zaleczeniu rany</t>
  </si>
  <si>
    <t>a) duże; dł. 12,3mm po zamknięciu;   kompatybilne z klipsownicami Ethicon i LigaV Grena</t>
  </si>
  <si>
    <t xml:space="preserve">b) średnio-duże; dł. 9,1mm po zamknięciu;
kompatybilne z klipsownicami Hemoclip i Vclip Grena
</t>
  </si>
  <si>
    <t xml:space="preserve">c) średnie; dł. 5,4mm po zamknięciu;
kompatybilne z klipsownicami Hemoclip i Vclip Grena
</t>
  </si>
  <si>
    <t xml:space="preserve">Woreczki samorozprężalne do usuwania tkanek w laparoskopii, pasujące do trokarów śr. 10mm, pojem. 800ml, dług. 205mm, szer. 160mm </t>
  </si>
  <si>
    <r>
      <rPr>
        <b/>
        <sz val="10"/>
        <color theme="1"/>
        <rFont val="Calibri"/>
        <family val="2"/>
        <charset val="238"/>
        <scheme val="minor"/>
      </rPr>
      <t>Stapler okrężny uszczelniony</t>
    </r>
    <r>
      <rPr>
        <sz val="10"/>
        <color theme="1"/>
        <rFont val="Calibri"/>
        <family val="2"/>
        <charset val="238"/>
        <scheme val="minor"/>
      </rPr>
      <t xml:space="preserve"> zakrzywiony j. uż. do stosowania wewnętrznego o dług.  całk. 510-515 mm i długości trzonu 230-235 mm:
a) zintegrowana automatyczna blokada bezpieczeństwa zapobiegająca przypadkowemu oddaniu strzału, przed i po zespoleniu,
b) sygnał dźwiękowy po wystrzale,
c) 16 zszywek w dwóch rzędach z kontrolowanym dociskiem tkanki i regulowaną wysokością zamknięcia zszywek w zakresie od 1mm do 2,5mm, wysokość otwartej zszywki 5mm,
c) pokrętło regulacyjne z sygnalizacją dźwiękową informującą o możliwości bezpiecznego wysunięcia staplera z miejsca zespolenia,
d) rozmiar średnicy zewnętrznej kowadełka: 21, 25, 29, 33,
e) o zwiększonej pojemności głowy staplera w celu eliminacji nadmiernej kompresji tkanki, o parametrach odpowiednio do rozmiaru: 5,1 ml przed wystrzałem /  9 ml przed wystrzałem / 12 ml przed wystrzałem / 14,6 ml przed wystrzałem
</t>
    </r>
  </si>
  <si>
    <r>
      <t>Jednorazowy st</t>
    </r>
    <r>
      <rPr>
        <b/>
        <sz val="9"/>
        <color theme="1"/>
        <rFont val="Calibri"/>
        <family val="2"/>
        <charset val="238"/>
        <scheme val="minor"/>
      </rPr>
      <t>apler okrężny, wygięt</t>
    </r>
    <r>
      <rPr>
        <sz val="9"/>
        <color theme="1"/>
        <rFont val="Calibri"/>
        <family val="2"/>
        <charset val="238"/>
        <scheme val="minor"/>
      </rPr>
      <t xml:space="preserve">y, z kontrolowanym dociskiem tkanki i regulowaną wysokością zamknięcia zszywki o wymiarze od 1,5 mm do min. 2,2 mm. Wysokość otwartej zszywki min. 5,2 mm. Ergonomiczny  uchwyt staplera pokryty antypoślizgową gumową powłoką. 
Opak. - 3szt.
</t>
    </r>
  </si>
  <si>
    <r>
      <t xml:space="preserve">a) rozmiar staplera  </t>
    </r>
    <r>
      <rPr>
        <b/>
        <sz val="9"/>
        <color theme="1"/>
        <rFont val="Calibri"/>
        <family val="2"/>
        <charset val="238"/>
        <scheme val="minor"/>
      </rPr>
      <t>25 mm</t>
    </r>
  </si>
  <si>
    <r>
      <t xml:space="preserve">b) rozmiar staplera  </t>
    </r>
    <r>
      <rPr>
        <b/>
        <sz val="9"/>
        <color theme="1"/>
        <rFont val="Calibri"/>
        <family val="2"/>
        <charset val="238"/>
        <scheme val="minor"/>
      </rPr>
      <t>29 mm</t>
    </r>
  </si>
  <si>
    <r>
      <t xml:space="preserve">c) rozmiar staplera  </t>
    </r>
    <r>
      <rPr>
        <b/>
        <sz val="9"/>
        <color theme="1"/>
        <rFont val="Calibri"/>
        <family val="2"/>
        <charset val="238"/>
        <scheme val="minor"/>
      </rPr>
      <t>33 mm</t>
    </r>
  </si>
  <si>
    <r>
      <t>Jednorazowa k</t>
    </r>
    <r>
      <rPr>
        <b/>
        <sz val="9"/>
        <color theme="1"/>
        <rFont val="Calibri"/>
        <family val="2"/>
        <charset val="238"/>
        <scheme val="minor"/>
      </rPr>
      <t>ońcówka noża  harmoniczneg</t>
    </r>
    <r>
      <rPr>
        <sz val="9"/>
        <color theme="1"/>
        <rFont val="Calibri"/>
        <family val="2"/>
        <charset val="238"/>
        <scheme val="minor"/>
      </rPr>
      <t>o, średn. 5 mm o uchwycie pistoletowym  z możliwością cięcia i koagulacji. Zakrzywiona bransza aktywna pokryta powłoką minimalizującą przywieranie tkanki. Końcówka z przyciskami aktywującymi  „Max.”, „Min.” oraz dwoma przyciskami "Zaawansowana Hemostaza" po obu stronach uchwytu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Opak. - 6szt.</t>
    </r>
  </si>
  <si>
    <r>
      <t>a) dług. ramienia</t>
    </r>
    <r>
      <rPr>
        <b/>
        <sz val="9"/>
        <color theme="1"/>
        <rFont val="Calibri"/>
        <family val="2"/>
        <charset val="238"/>
        <scheme val="minor"/>
      </rPr>
      <t xml:space="preserve"> 23 cm </t>
    </r>
    <r>
      <rPr>
        <sz val="9"/>
        <color theme="1"/>
        <rFont val="Calibri"/>
        <family val="2"/>
        <charset val="238"/>
        <scheme val="minor"/>
      </rPr>
      <t xml:space="preserve"> </t>
    </r>
  </si>
  <si>
    <r>
      <t xml:space="preserve">b) dług. ramienia </t>
    </r>
    <r>
      <rPr>
        <b/>
        <sz val="9"/>
        <color theme="1"/>
        <rFont val="Calibri"/>
        <family val="2"/>
        <charset val="238"/>
        <scheme val="minor"/>
      </rPr>
      <t>36 cm</t>
    </r>
  </si>
  <si>
    <r>
      <t xml:space="preserve">a) przeznaczona do ładunków wykonujących zespolenie </t>
    </r>
    <r>
      <rPr>
        <b/>
        <sz val="9.5"/>
        <color theme="1"/>
        <rFont val="Calibri"/>
        <family val="2"/>
        <charset val="238"/>
        <scheme val="minor"/>
      </rPr>
      <t>o dług. 45 mm</t>
    </r>
  </si>
  <si>
    <r>
      <t xml:space="preserve">b) przeznaczona do ładunków wykonujących zespolenie </t>
    </r>
    <r>
      <rPr>
        <b/>
        <sz val="9.5"/>
        <color theme="1"/>
        <rFont val="Calibri"/>
        <family val="2"/>
        <charset val="238"/>
        <scheme val="minor"/>
      </rPr>
      <t>o dług. 60 mm</t>
    </r>
  </si>
  <si>
    <r>
      <t>J</t>
    </r>
    <r>
      <rPr>
        <b/>
        <sz val="9.5"/>
        <color theme="1"/>
        <rFont val="Calibri"/>
        <family val="2"/>
        <charset val="238"/>
        <scheme val="minor"/>
      </rPr>
      <t xml:space="preserve">ednorazowy ładunek liniowy w kolorze białym </t>
    </r>
    <r>
      <rPr>
        <sz val="9.5"/>
        <color theme="1"/>
        <rFont val="Calibri"/>
        <family val="2"/>
        <charset val="238"/>
        <scheme val="minor"/>
      </rPr>
      <t>do staplera endoskopowego, umożliwiającego wykonanie zespolenia na dług. 60 mm, ładowany w szczęki staplera. Ładunek do tkanki naczyniowej/cienkiej wyposażony w asymetrycznie wygięte zszywki o wys. 2,6 mm, po zamknięciu 1,0 mm. Ładunek posiada chwytną powierzchnię, z wysuniętymi lożami zszywek ponad jego powierzchnię, zapobiegającą wysuwaniu się tkanki po zamknięciu staplera i podczas wystrzelenia zszywek. Opak. - 12szt.</t>
    </r>
  </si>
  <si>
    <r>
      <t>J</t>
    </r>
    <r>
      <rPr>
        <b/>
        <sz val="9.5"/>
        <color theme="1"/>
        <rFont val="Calibri"/>
        <family val="2"/>
        <charset val="238"/>
        <scheme val="minor"/>
      </rPr>
      <t>ednorazowy ładunek liniowy w kolorze
niebieskim</t>
    </r>
    <r>
      <rPr>
        <sz val="9.5"/>
        <color theme="1"/>
        <rFont val="Calibri"/>
        <family val="2"/>
        <charset val="238"/>
        <scheme val="minor"/>
      </rPr>
      <t xml:space="preserve">, ładowany w szczęki staplera. Ładunek do tkanki standardowej wyposażony w asymetrycznie wygięte zszywki o wys. 3,6 mm, po zamknięciu 1,5 mm. Ładunek posiada chwytną powierzchnię, z wysuniętymi  lożami zszywek ponad jego powierzchnię, zapobiegającą wysuwaniu się tkanki po zamknięciu staplera i podczas wystrzelenia zszywek.  Opak. - 12szt.
</t>
    </r>
  </si>
  <si>
    <r>
      <t xml:space="preserve">a) do staplera endoskopowego, umożliwiającego wykonanie zespolenia na </t>
    </r>
    <r>
      <rPr>
        <b/>
        <sz val="9.5"/>
        <color theme="1"/>
        <rFont val="Calibri"/>
        <family val="2"/>
        <charset val="238"/>
      </rPr>
      <t>dług.  45 mm</t>
    </r>
  </si>
  <si>
    <r>
      <t xml:space="preserve">b) do staplera endoskopowego, 
umożliwiającego wykonanie zespolenia 
na </t>
    </r>
    <r>
      <rPr>
        <b/>
        <sz val="9.5"/>
        <color theme="1"/>
        <rFont val="Calibri"/>
        <family val="2"/>
        <charset val="238"/>
        <scheme val="minor"/>
      </rPr>
      <t>dług. 60 mm</t>
    </r>
    <r>
      <rPr>
        <sz val="9.5"/>
        <color theme="1"/>
        <rFont val="Calibri"/>
        <family val="2"/>
        <charset val="238"/>
        <scheme val="minor"/>
      </rPr>
      <t xml:space="preserve">
</t>
    </r>
  </si>
  <si>
    <r>
      <t>J</t>
    </r>
    <r>
      <rPr>
        <b/>
        <sz val="9.5"/>
        <color theme="1"/>
        <rFont val="Calibri"/>
        <family val="2"/>
        <charset val="238"/>
        <scheme val="minor"/>
      </rPr>
      <t>ednorazowy ładunek liniowy w kolorze złotym</t>
    </r>
    <r>
      <rPr>
        <sz val="9.5"/>
        <color theme="1"/>
        <rFont val="Calibri"/>
        <family val="2"/>
        <charset val="238"/>
        <scheme val="minor"/>
      </rPr>
      <t>, ładowany w szczęki staplera. Ładunek do  tkanki średnio grubej wyposażony w asymetrycznie wygięte zszywki o wys. 3,8 mm, po zamknięciu 1,8 mm. Ładunek posiada chwytną powierzchnię, z wysuniętymi lożami zszywek ponad jego powierzchnię, zapobiegającą wysuwaniu się tkanki po zamknięciu staplera i podczas wystrzelenia zszywek.  Opak. - 12szt.</t>
    </r>
  </si>
  <si>
    <r>
      <t xml:space="preserve">a) do staplera endoskopowego, umożliwiającego wykonanie zespolenia na </t>
    </r>
    <r>
      <rPr>
        <b/>
        <sz val="9.5"/>
        <color theme="1"/>
        <rFont val="Calibri"/>
        <family val="2"/>
        <charset val="238"/>
        <scheme val="minor"/>
      </rPr>
      <t>dług.  45 mm</t>
    </r>
  </si>
  <si>
    <r>
      <t xml:space="preserve">b) do staplera endoskopowego, umożliwiającego wykonanie zespolenia na </t>
    </r>
    <r>
      <rPr>
        <b/>
        <sz val="9.5"/>
        <color theme="1"/>
        <rFont val="Calibri"/>
        <family val="2"/>
        <charset val="238"/>
        <scheme val="minor"/>
      </rPr>
      <t>dług. 60 mm</t>
    </r>
  </si>
  <si>
    <r>
      <rPr>
        <b/>
        <sz val="9.5"/>
        <color theme="1"/>
        <rFont val="Calibri"/>
        <family val="2"/>
        <charset val="238"/>
        <scheme val="minor"/>
      </rPr>
      <t xml:space="preserve">Jednorazowy ładunek liniowy w kolorze zielonym </t>
    </r>
    <r>
      <rPr>
        <sz val="9.5"/>
        <color theme="1"/>
        <rFont val="Calibri"/>
        <family val="2"/>
        <charset val="238"/>
        <scheme val="minor"/>
      </rPr>
      <t xml:space="preserve">
do staplera endoskopowego, ładowany w szczęki staplera. Ładunek do tkanki grubej wyposażony w asymetrycznie wygięte zszywki wykonane ze stopu tytanu, o wys. 4,1 mm, po zamknięciu 2,0 mm. Ładunek posiada chwytną powierzchnię, z wysuniętymi lożami zszywek ponad jego powierzchnię, zapobiegającą wysuwaniu się tkanki po zamknięciu staplera i podczas wystrzelenia zszywek. Opak. 12 szt.
</t>
    </r>
  </si>
  <si>
    <r>
      <t xml:space="preserve">a) umożliwiającego 
wykonanie zespolenia na dług. </t>
    </r>
    <r>
      <rPr>
        <b/>
        <sz val="9.5"/>
        <color theme="1"/>
        <rFont val="Calibri"/>
        <family val="2"/>
        <charset val="238"/>
        <scheme val="minor"/>
      </rPr>
      <t xml:space="preserve">45 mm </t>
    </r>
    <r>
      <rPr>
        <sz val="9.5"/>
        <color theme="1"/>
        <rFont val="Calibri"/>
        <family val="2"/>
        <charset val="238"/>
        <scheme val="minor"/>
      </rPr>
      <t xml:space="preserve">
</t>
    </r>
  </si>
  <si>
    <r>
      <t xml:space="preserve">b) umożliwiającego wykonanie zespolenia na dług. </t>
    </r>
    <r>
      <rPr>
        <b/>
        <sz val="9.5"/>
        <color theme="1"/>
        <rFont val="Calibri"/>
        <family val="2"/>
        <charset val="238"/>
        <scheme val="minor"/>
      </rPr>
      <t>60 mm</t>
    </r>
  </si>
  <si>
    <r>
      <t>Jednorazowy st</t>
    </r>
    <r>
      <rPr>
        <b/>
        <sz val="9.5"/>
        <color theme="1"/>
        <rFont val="Calibri"/>
        <family val="2"/>
        <charset val="238"/>
        <scheme val="minor"/>
      </rPr>
      <t xml:space="preserve">apler zamykająco-tnący </t>
    </r>
    <r>
      <rPr>
        <sz val="9.5"/>
        <color theme="1"/>
        <rFont val="Calibri"/>
        <family val="2"/>
        <charset val="238"/>
        <scheme val="minor"/>
      </rPr>
      <t xml:space="preserve">z zakrzywioną główką (kształt półksiężyca), długość linii cięcia 40mm. Stapler umożliwia 5-krotne przeładowanie ładunku i 6 wystrzeleń podczas jednego zabiegu. Zszywki zamykają się w wielopłaszczyznowej technologii 3D.  Ładunek posiada chwytną powierzchnię, z wysuniętymi lożami zszywek ponad jego powierzchnię, nadające dodatkową kompresję na tkankę i przytrzymujące ją przed i podczas wystrzelenia zszywek.  Opak. - 3szt. </t>
    </r>
  </si>
  <si>
    <r>
      <t>Ł</t>
    </r>
    <r>
      <rPr>
        <b/>
        <sz val="9.5"/>
        <color theme="1"/>
        <rFont val="Calibri"/>
        <family val="2"/>
        <charset val="238"/>
        <scheme val="minor"/>
      </rPr>
      <t xml:space="preserve">adunek do staplera z zakrzywioną głowicą </t>
    </r>
    <r>
      <rPr>
        <sz val="9.5"/>
        <color theme="1"/>
        <rFont val="Calibri"/>
        <family val="2"/>
        <charset val="238"/>
        <scheme val="minor"/>
      </rPr>
      <t>o długości linii cięcia 40mm. Zszywki zamykają się w wielopłaszczyznowej technologii 3D. Ładunek posiada chwytną powierzchnię, z wysuniętymi lożami zszywek ponad jego powierzchnię, nadające dodatkową kompresję na tkankę i przytrzymujące ją przed i podczas wystrzelenia zszywek.
Opak. - 6szt.</t>
    </r>
  </si>
  <si>
    <r>
      <t>Jednorazowy b</t>
    </r>
    <r>
      <rPr>
        <b/>
        <sz val="9.5"/>
        <color theme="1"/>
        <rFont val="Calibri"/>
        <family val="2"/>
        <charset val="238"/>
        <scheme val="minor"/>
      </rPr>
      <t xml:space="preserve">ezostrzowy trokar optyczny </t>
    </r>
    <r>
      <rPr>
        <sz val="9.5"/>
        <color theme="1"/>
        <rFont val="Calibri"/>
        <family val="2"/>
        <charset val="238"/>
        <scheme val="minor"/>
      </rPr>
      <t xml:space="preserve">zakończony dwoma separatorami tkanki o średnicy 12,9 mm, dług. 100 mm, umożliwiający wprowadzenie narzędzi od 4,7 mm do 12,9 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 Opak. - 6szt. </t>
    </r>
  </si>
  <si>
    <r>
      <t xml:space="preserve">Jednorazowa </t>
    </r>
    <r>
      <rPr>
        <b/>
        <sz val="9.5"/>
        <color theme="1"/>
        <rFont val="Calibri"/>
        <family val="2"/>
        <charset val="238"/>
        <scheme val="minor"/>
      </rPr>
      <t xml:space="preserve">uniwersalna kaniula </t>
    </r>
    <r>
      <rPr>
        <sz val="9.5"/>
        <color theme="1"/>
        <rFont val="Calibri"/>
        <family val="2"/>
        <charset val="238"/>
        <scheme val="minor"/>
      </rPr>
      <t>o średnicy 12,9 mm, dług. 100 mm, umożliwiająca wprowadzenie narzędzi od 4,7 mm do 12,9 mm bez konieczności stosowania dodatkowych redukcji, wyposażona w dwie niezależne od siebie uszczelki, przezierna, rowkowana (niegwintowana) ze ściętym szczytem i lejkowatym otworem dla łatwiejszego wprowadzenia narzędzi. Kaniula umożliwiająca insuflację i desuflację. 
Opak. - 6szt.</t>
    </r>
  </si>
  <si>
    <r>
      <t xml:space="preserve">Jednorazowa </t>
    </r>
    <r>
      <rPr>
        <b/>
        <sz val="9.5"/>
        <color theme="1"/>
        <rFont val="Calibri"/>
        <family val="2"/>
        <charset val="238"/>
        <scheme val="minor"/>
      </rPr>
      <t>rączka staplera liniowego z nożem wbudowanym w ładune</t>
    </r>
    <r>
      <rPr>
        <sz val="9.5"/>
        <color theme="1"/>
        <rFont val="Calibri"/>
        <family val="2"/>
        <charset val="238"/>
        <scheme val="minor"/>
      </rPr>
      <t>k, umożliwiająca sekwencyjną regulację wysokości zszywek przeznaczonych do tkanki standardowej (1,5 mm po zamknięciu), pośredniej (1,8 mm po zamknięciu) i grubej (2 mm po 
zamknięciu). Rączka staplera pakowana  bez ładunku. Opak. – 3 szt.</t>
    </r>
  </si>
  <si>
    <r>
      <t xml:space="preserve">a) stapler kompatybilny 
z ładunkiem posiadającym sześć rzędów zszywek wykonanych w technologii przestrzennej 3D o 
dług. linii szwu </t>
    </r>
    <r>
      <rPr>
        <b/>
        <sz val="9.5"/>
        <color theme="1"/>
        <rFont val="Calibri"/>
        <family val="2"/>
        <charset val="238"/>
        <scheme val="minor"/>
      </rPr>
      <t>61 mm</t>
    </r>
  </si>
  <si>
    <r>
      <t xml:space="preserve">b) stapler kompatybilny z ładunkiem posiadającym sześć rzędów zszywek wykonanych w technologii przestrzennej 3D o długości linii szwu </t>
    </r>
    <r>
      <rPr>
        <b/>
        <sz val="9.5"/>
        <color theme="1"/>
        <rFont val="Calibri"/>
        <family val="2"/>
        <charset val="238"/>
        <scheme val="minor"/>
      </rPr>
      <t>81 mm</t>
    </r>
  </si>
  <si>
    <r>
      <rPr>
        <b/>
        <sz val="9.5"/>
        <color theme="1"/>
        <rFont val="Calibri"/>
        <family val="2"/>
        <charset val="238"/>
        <scheme val="minor"/>
      </rPr>
      <t xml:space="preserve">Uniwersalny ładunek </t>
    </r>
    <r>
      <rPr>
        <sz val="9.5"/>
        <color theme="1"/>
        <rFont val="Calibri"/>
        <family val="2"/>
        <charset val="238"/>
        <scheme val="minor"/>
      </rPr>
      <t xml:space="preserve">do jednorazowego 
staplera liniowego z nożem posiadającego 
sekwencyjną regulację wysokości zszywek 
przeznaczonych do tkanki standardowej 
(1,5 mm po zamknięciu), średnio-grubej
(1,8 mm po zamknięciu) i grubej (2 mm 
po zamknięciu). Nóż zintegrowany z ładunkiem.  Opak. - 12szt. </t>
    </r>
  </si>
  <si>
    <r>
      <t xml:space="preserve">a) ładunek posiadający 
sześć rzędów zszywek wykonanych w technologii przestrzennej  3D 
o dług. lini szwu </t>
    </r>
    <r>
      <rPr>
        <b/>
        <sz val="9.5"/>
        <color theme="1"/>
        <rFont val="Calibri"/>
        <family val="2"/>
        <charset val="238"/>
        <scheme val="minor"/>
      </rPr>
      <t xml:space="preserve">61 mm </t>
    </r>
  </si>
  <si>
    <r>
      <t xml:space="preserve">b) ładunek posiadający sześć rzędów zszywek wykonanych w technologii przestrzennej 3D o dług. lini szwu </t>
    </r>
    <r>
      <rPr>
        <b/>
        <sz val="9.5"/>
        <color theme="1"/>
        <rFont val="Calibri"/>
        <family val="2"/>
        <charset val="238"/>
        <scheme val="minor"/>
      </rPr>
      <t>81 mm</t>
    </r>
  </si>
  <si>
    <r>
      <t xml:space="preserve">Jednorazowy </t>
    </r>
    <r>
      <rPr>
        <b/>
        <sz val="9.5"/>
        <color theme="1"/>
        <rFont val="Calibri"/>
        <family val="2"/>
        <charset val="238"/>
        <scheme val="minor"/>
      </rPr>
      <t>stapler liniowy z noże</t>
    </r>
    <r>
      <rPr>
        <sz val="9.5"/>
        <color theme="1"/>
        <rFont val="Calibri"/>
        <family val="2"/>
        <charset val="238"/>
        <scheme val="minor"/>
      </rPr>
      <t>m o dług. linii szwu 102 mm. Nóż zintegrowany ze staplerem. Opak. - 3szt.</t>
    </r>
  </si>
  <si>
    <r>
      <rPr>
        <b/>
        <sz val="9.5"/>
        <color theme="1"/>
        <rFont val="Calibri"/>
        <family val="2"/>
        <charset val="238"/>
        <scheme val="minor"/>
      </rPr>
      <t>Ładunek</t>
    </r>
    <r>
      <rPr>
        <sz val="9.5"/>
        <color theme="1"/>
        <rFont val="Calibri"/>
        <family val="2"/>
        <charset val="238"/>
        <scheme val="minor"/>
      </rPr>
      <t xml:space="preserve"> w kolorze niebieskim do jednorazowego staplera liniowego z nożem o dług. linii szwu 102 mm, do tkanki standardowej, wyposażony w zszywki o wysokości 3,85 mm, po zamknięciu 1,5 mm. Nóż zintegrowany ze staplerem. Opak. - 12szt.</t>
    </r>
  </si>
  <si>
    <r>
      <rPr>
        <b/>
        <sz val="9.5"/>
        <color theme="1"/>
        <rFont val="Calibri"/>
        <family val="2"/>
        <charset val="238"/>
        <scheme val="minor"/>
      </rPr>
      <t>Ładunek</t>
    </r>
    <r>
      <rPr>
        <sz val="9.5"/>
        <color theme="1"/>
        <rFont val="Calibri"/>
        <family val="2"/>
        <charset val="238"/>
        <scheme val="minor"/>
      </rPr>
      <t xml:space="preserve"> w kolorze zielonym do jednorazowego staplera liniowego z nożem o dł. linii szwu 102 mm do tkanki grubej wyposażony w zszywki o wys. 4,5 mm, po zamknięciu 2,0 mm. Nóż zintegrowany ze staplerem. Opak. - 12szt.</t>
    </r>
  </si>
  <si>
    <t xml:space="preserve">Jednorazowy stapler liniowy z nożem o długości linii szwu 100 mm, załadowany ładunkiem do tkanki standardowej (wysokość zszywki przed zamknięciem 3,8 mm, po zamknięciu 1,5 mm) i grubej (wys. zszywki przed zamknięciem 4,5 mm, po zamknięciu 2,0 mm).  Nóż zintegrowany ze staplerem. Stapler umożliwiający zamknięcie w pozycji pośredniej 
</t>
  </si>
  <si>
    <t xml:space="preserve">Jednorazowy stapler liniowy zamykająco-tnący, załadowany ładunkiem z nożem stanowiącym  część ładunku, z dwoma podwójnymi rzędami zszywek ułożonych naprzemiennie; stapler posiada ruchomą dźwignię spustową umożliwiającą odpalanie staplera na dwie strony;  po odpaleniu staplera nóż chowa się w plastikową  zabezpieczającą pochewkę; stapler posiada  oddzielny przycisk otwierania staplera, łańcuch i pin pozycjonujący zabezpieczający tkankę przed zsuwaniem się. 
Zamawiający określi wysokość zszywek przy składaniu zamówienia
</t>
  </si>
  <si>
    <t xml:space="preserve">Ładunek do jednorazowego staplera  liniowego zamykająco-tnącego, z nożem stanowiącym część ładunku (z systemem ochrony ostrza dla 
bezpieczeństwa personelu medycznego podczas wymiany ładunku), z dwoma podwójnymi rzędami zszywek ułożonych naprzemiennie, zszywki o przekroju okrągłym.
Zamawiający określi wysokość zszywek przy składaniu zamówienia
</t>
  </si>
  <si>
    <r>
      <t xml:space="preserve">- grubości 0,27 mm / 0,33mm / 0,34mm; </t>
    </r>
    <r>
      <rPr>
        <strike/>
        <sz val="11"/>
        <color rgb="FF0070C0"/>
        <rFont val="Calibri"/>
        <family val="2"/>
        <charset val="238"/>
      </rPr>
      <t xml:space="preserve"> </t>
    </r>
  </si>
  <si>
    <r>
      <rPr>
        <b/>
        <u/>
        <sz val="11"/>
        <color rgb="FF0070C0"/>
        <rFont val="Calibri"/>
        <family val="2"/>
        <charset val="238"/>
        <scheme val="minor"/>
      </rPr>
      <t xml:space="preserve">Zamawiający nie dopuszcza: </t>
    </r>
    <r>
      <rPr>
        <sz val="11"/>
        <color rgb="FF0070C0"/>
        <rFont val="Calibri"/>
        <family val="2"/>
        <charset val="238"/>
        <scheme val="minor"/>
      </rPr>
      <t xml:space="preserve">
- grubości 0,33mm / 0,34 mm;  
- gramatury 45-48 g/m² / 60-62 g/m² / 70 g/m²,
- wielkości porów 0,75 mm / 1,25 mm²; porowatości 86%; 
- igieł  wielorazowego  użytku.
</t>
    </r>
  </si>
  <si>
    <r>
      <rPr>
        <b/>
        <sz val="11"/>
        <color rgb="FF0070C0"/>
        <rFont val="Calibri"/>
        <family val="2"/>
        <charset val="238"/>
        <scheme val="minor"/>
      </rPr>
      <t xml:space="preserve">Poz. 1-2: </t>
    </r>
    <r>
      <rPr>
        <sz val="11"/>
        <color rgb="FF0070C0"/>
        <rFont val="Calibri"/>
        <family val="2"/>
        <charset val="238"/>
        <scheme val="minor"/>
      </rPr>
      <t xml:space="preserve">Do każdego magazynka klipsów dołączona samoprzylepna wklejka do kartoteki pacjenta określająca nazwę klipsa, producenta, numer katalogowy, numer serii  i datę ważności.
</t>
    </r>
  </si>
  <si>
    <r>
      <t xml:space="preserve">Pozycja 1: Zamawiający </t>
    </r>
    <r>
      <rPr>
        <u/>
        <sz val="11"/>
        <color rgb="FF0070C0"/>
        <rFont val="Calibri"/>
        <family val="2"/>
        <charset val="238"/>
        <scheme val="minor"/>
      </rPr>
      <t xml:space="preserve">nie dopuszcza </t>
    </r>
    <r>
      <rPr>
        <sz val="11"/>
        <color rgb="FF0070C0"/>
        <rFont val="Calibri"/>
        <family val="2"/>
        <charset val="238"/>
        <scheme val="minor"/>
      </rPr>
      <t xml:space="preserve">wymiaru 5 x 10cm.
Pozycja 6: Zamawiający </t>
    </r>
    <r>
      <rPr>
        <u/>
        <sz val="11"/>
        <color rgb="FF0070C0"/>
        <rFont val="Calibri"/>
        <family val="2"/>
        <charset val="238"/>
        <scheme val="minor"/>
      </rPr>
      <t xml:space="preserve">nie dopuszcza </t>
    </r>
    <r>
      <rPr>
        <sz val="11"/>
        <color rgb="FF0070C0"/>
        <rFont val="Calibri"/>
        <family val="2"/>
        <charset val="238"/>
        <scheme val="minor"/>
      </rPr>
      <t xml:space="preserve">rozmiaru 20 x 20 cm. 
</t>
    </r>
  </si>
  <si>
    <r>
      <t xml:space="preserve">Zamawiający każdorazowo określi wielkość staplera oraz rodzaj ładunku przy składaniu zamówienia.
Zszywki wykonane z tytanu lub jego stopu.
Zamawiający </t>
    </r>
    <r>
      <rPr>
        <u/>
        <sz val="11"/>
        <color rgb="FF0070C0"/>
        <rFont val="Calibri"/>
        <family val="2"/>
        <charset val="238"/>
        <scheme val="minor"/>
      </rPr>
      <t>dopuszcza</t>
    </r>
    <r>
      <rPr>
        <sz val="11"/>
        <color rgb="FF0070C0"/>
        <rFont val="Calibri"/>
        <family val="2"/>
        <charset val="238"/>
        <scheme val="minor"/>
      </rPr>
      <t xml:space="preserve"> staplery / ładunki posiadające 6 rzędów zszywek, pod warunkiem zachowania pozostałych parametrów.
Zamawiający </t>
    </r>
    <r>
      <rPr>
        <u/>
        <sz val="11"/>
        <color rgb="FF0070C0"/>
        <rFont val="Calibri"/>
        <family val="2"/>
        <charset val="238"/>
        <scheme val="minor"/>
      </rPr>
      <t>nie dopuszcza</t>
    </r>
    <r>
      <rPr>
        <sz val="11"/>
        <color rgb="FF0070C0"/>
        <rFont val="Calibri"/>
        <family val="2"/>
        <charset val="238"/>
        <scheme val="minor"/>
      </rPr>
      <t xml:space="preserve">:
Poz. 1 a: długości linii szwu 65,1 mm
Poz. 1 b: długości linii szwu 85,1 mm
Poz. 2: długości linii szwu 103 mm
Poz. 3: długości linii szwu 65,1 mm,
Poz. 4: długości linii szwu 45mm zamiast 46mm; jednej dźwigni zamykająco-spustowej.
</t>
    </r>
  </si>
  <si>
    <r>
      <t xml:space="preserve">Zamawiający każdorazowo określi wielkość staplera oraz rodzaj ładunku przy składaniu zamówienia.
Zszywki wykonane z tytanu lub jego stopu.
Zamawiający </t>
    </r>
    <r>
      <rPr>
        <u/>
        <sz val="11"/>
        <color rgb="FF0070C0"/>
        <rFont val="Calibri"/>
        <family val="2"/>
        <charset val="238"/>
        <scheme val="minor"/>
      </rPr>
      <t xml:space="preserve">dopuszcza </t>
    </r>
    <r>
      <rPr>
        <sz val="11"/>
        <color rgb="FF0070C0"/>
        <rFont val="Calibri"/>
        <family val="2"/>
        <charset val="238"/>
        <scheme val="minor"/>
      </rPr>
      <t xml:space="preserve">staplery / ładunki posiadające 6 rzędów zszywek, pod warunkiem zachowania pozostałych parametrów.
Zamawiający </t>
    </r>
    <r>
      <rPr>
        <u/>
        <sz val="11"/>
        <color rgb="FF0070C0"/>
        <rFont val="Calibri"/>
        <family val="2"/>
        <charset val="238"/>
        <scheme val="minor"/>
      </rPr>
      <t>nie dopuszcza:</t>
    </r>
    <r>
      <rPr>
        <sz val="11"/>
        <color rgb="FF0070C0"/>
        <rFont val="Calibri"/>
        <family val="2"/>
        <charset val="238"/>
        <scheme val="minor"/>
      </rPr>
      <t xml:space="preserve">
Poz. 1: staplera bez łańcucha i pinu pozycjonującego;
Poz. 1a: staplera o dług. linii szwu 65,1 mm; zszywki wyłącznie o wys. 3,8mm (po zamknięciu 1,5mm) lub 4,8mm (po zamknięciu 2,0mm);
Poz. 1b: stapler o dług. linii szwu 85,1 mm; zszywki wyłącznie o wys. 3,8mm (po zamknięciu 1,5mm) lub 4,8mm (po zamknięciu 2,0mm);
Poz. 1c: stapler o dług. linii szwu 103 mm; zszywki o wys.  3,8mm (po zamknięciu 1,5mm) lub 4,8mm (po zamknięciu 2,0mm);
Poz. 2a: ładunku o dług. linii szwu 65,1 mm; zszywki wyłącznie o wys. 3,8mm (po zamknięciu 1,5mm) lub 4,8mm (po zamknięciu 2,0mm);
Poz. 2b: ładunku o dług. linii szwu 85,1 mm;  zszywki wyłącznie o wys. 3,8mm (po zamknięciu 1,5mm) lub 4,8mm (po zamknięciu 2,0mm);
Poz. 2c: ładunku o dług. linii szwu 103 mm; zszywki o wys. 3,8mm (po zamknięciu 1,5mm) lub 4,8mm (po zamknięciu 2,0mm);
Poz. 3: zszywek o wym. 6,5mm x 4,7mm;
Poz. 4: kątów rozwarcia ramion oraz kątów rozwarcia szczęk  bez sprecyzowania /  podania konkretnych wartości.
</t>
    </r>
  </si>
  <si>
    <t>Zszywki wykonane ze stopu  tytanu lub jego stopu.
Zamawiający wymaga na czas trwania umowy, w cenie oferty, dostarczenia generatora i przetwornika piezoelektrycznego zaopatrzonego w ceramiczny transducer 
(zakres częstotliwości pracy 55,5kH.) w terminie do 5 dni roboczych od daty zawarcia umowy.</t>
  </si>
  <si>
    <t xml:space="preserve">zał. 2/1 do SWZ                           FORMULARZ CENOWY - ZADANIE CZĘŚCIOWE NR 1  - systemy stosowane w krzyżowo-kolcowym mocowaniu pochwy 
</t>
  </si>
  <si>
    <t xml:space="preserve">zał. 2/2 do SWZ          FORMULARZ CENOWY - ZADANIE CZĘŚCIOWE NR 2 - systemy przedniej i tylnej reperacji                                               przepony moczowo-płciowej
</t>
  </si>
  <si>
    <r>
      <t xml:space="preserve">zał. 2/3 do SWZ                                   FORMULARZ CENOWY - ZADANIE CZĘŚCIOWE NR 3 - systemy zasłonowe i załonowe do leczenia wysiłkowego nietrzymania moczu    
</t>
    </r>
    <r>
      <rPr>
        <b/>
        <sz val="14"/>
        <color rgb="FF00B0F0"/>
        <rFont val="Calibri"/>
        <family val="2"/>
        <charset val="238"/>
        <scheme val="minor"/>
      </rPr>
      <t xml:space="preserve">  </t>
    </r>
  </si>
  <si>
    <t xml:space="preserve">zał. 2/4 do SWZ             FORMULARZ CENOWY - ZADANIE CZĘŚCIOWE NR 4 - materiały chirurgiczne           
</t>
  </si>
  <si>
    <r>
      <t xml:space="preserve">zał. 2/5 do SWZ                       FORMULARZ CENOWY - ZADANIE CZĘŚCIOWE NR 5 - siatki do przepuklin 
</t>
    </r>
    <r>
      <rPr>
        <b/>
        <sz val="10"/>
        <color rgb="FF00B0F0"/>
        <rFont val="Calibri"/>
        <family val="2"/>
        <charset val="238"/>
        <scheme val="minor"/>
      </rPr>
      <t xml:space="preserve">
</t>
    </r>
  </si>
  <si>
    <t xml:space="preserve">zał. 2/6 do SWZ                     FORMULARZ CENOWY - ZADANIE CZĘŚCIOWE NR 6 - staplery do chirurgii na otwarto
</t>
  </si>
  <si>
    <r>
      <t xml:space="preserve">zał. 2/7 do SWZ                 FORMULARZ CENOWY - ZADANIE CZĘŚCIOWE NR 7 - staplery okrężne wygięte i proste     
</t>
    </r>
    <r>
      <rPr>
        <b/>
        <sz val="10"/>
        <color rgb="FF00B0F0"/>
        <rFont val="Calibri"/>
        <family val="2"/>
        <charset val="238"/>
        <scheme val="minor"/>
      </rPr>
      <t xml:space="preserve">
</t>
    </r>
  </si>
  <si>
    <r>
      <t xml:space="preserve">zał. 2/8 do SWZ                          FORMULARZ CENOWY - ZADANIE CZĘŚCIOWE NR 8 - staplery okrężne   </t>
    </r>
    <r>
      <rPr>
        <b/>
        <sz val="14"/>
        <color rgb="FF00B0F0"/>
        <rFont val="Calibri"/>
        <family val="2"/>
        <charset val="238"/>
        <scheme val="minor"/>
      </rPr>
      <t xml:space="preserve"> </t>
    </r>
    <r>
      <rPr>
        <b/>
        <sz val="14"/>
        <color rgb="FFFF0000"/>
        <rFont val="Calibri"/>
        <family val="2"/>
        <charset val="238"/>
        <scheme val="minor"/>
      </rPr>
      <t xml:space="preserve">
</t>
    </r>
  </si>
  <si>
    <t xml:space="preserve">zał. 2/9 do SWZ                      FORMULARZ CENOWY - ZADANIE CZĘŚCIOWE NR 9 -  staplery liniowe i ładunki             </t>
  </si>
  <si>
    <t xml:space="preserve">zał. 2/10 do SWZ                               FORMULARZ CENOWY - ZADANIE CZĘŚCIOWE NR 10 - staplery i ładunki do staplerów    
</t>
  </si>
  <si>
    <r>
      <t xml:space="preserve">zał. 2/11 do SWZ                          FORMULARZ CENOWY - ZADANIE CZĘŚCIOWE NR 11 - zestawy do implantacji siatek przepuklinowych i portów naczyniowych               
</t>
    </r>
    <r>
      <rPr>
        <b/>
        <sz val="10"/>
        <color rgb="FF00B0F0"/>
        <rFont val="Calibri"/>
        <family val="2"/>
        <charset val="238"/>
        <scheme val="minor"/>
      </rPr>
      <t xml:space="preserve">
</t>
    </r>
  </si>
  <si>
    <t>Rozmiar 15x15 cm</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</si>
</sst>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238"/>
      <scheme val="minor"/>
    </font>
    <font>
      <sz val="10"/>
      <color theme="1"/>
      <name val="Calibri"/>
      <family val="2"/>
      <charset val="238"/>
      <scheme val="minor"/>
    </font>
    <font>
      <sz val="10"/>
      <name val="Calibri"/>
      <family val="2"/>
      <charset val="238"/>
      <scheme val="minor"/>
    </font>
    <font>
      <b/>
      <sz val="10"/>
      <color theme="1"/>
      <name val="Calibri"/>
      <family val="2"/>
      <charset val="238"/>
      <scheme val="minor"/>
    </font>
    <font>
      <b/>
      <sz val="10"/>
      <name val="Calibri"/>
      <family val="2"/>
      <charset val="238"/>
      <scheme val="minor"/>
    </font>
    <font>
      <b/>
      <sz val="14"/>
      <name val="Calibri"/>
      <family val="2"/>
      <charset val="238"/>
      <scheme val="minor"/>
    </font>
    <font>
      <b/>
      <sz val="14"/>
      <color rgb="FF00B0F0"/>
      <name val="Calibri"/>
      <family val="2"/>
      <charset val="238"/>
      <scheme val="minor"/>
    </font>
    <font>
      <b/>
      <sz val="9"/>
      <color theme="1"/>
      <name val="Calibri"/>
      <family val="2"/>
      <charset val="238"/>
      <scheme val="minor"/>
    </font>
    <font>
      <sz val="9"/>
      <color theme="1"/>
      <name val="Calibri"/>
      <family val="2"/>
      <charset val="238"/>
      <scheme val="minor"/>
    </font>
    <font>
      <sz val="8"/>
      <color theme="1"/>
      <name val="Calibri"/>
      <family val="2"/>
      <charset val="238"/>
      <scheme val="minor"/>
    </font>
    <font>
      <sz val="10"/>
      <color rgb="FF00B0F0"/>
      <name val="Calibri"/>
      <family val="2"/>
      <charset val="238"/>
      <scheme val="minor"/>
    </font>
    <font>
      <b/>
      <sz val="14"/>
      <color theme="1"/>
      <name val="Calibri"/>
      <family val="2"/>
      <charset val="238"/>
      <scheme val="minor"/>
    </font>
    <font>
      <b/>
      <u/>
      <sz val="11"/>
      <color rgb="FF0070C0"/>
      <name val="Calibri"/>
      <family val="2"/>
      <charset val="238"/>
    </font>
    <font>
      <b/>
      <sz val="10"/>
      <color theme="1"/>
      <name val="Arial Narrow"/>
      <family val="2"/>
      <charset val="238"/>
    </font>
    <font>
      <b/>
      <sz val="11"/>
      <color theme="1"/>
      <name val="Calibri"/>
      <family val="2"/>
      <charset val="238"/>
      <scheme val="minor"/>
    </font>
    <font>
      <b/>
      <sz val="14"/>
      <color rgb="FFFF0000"/>
      <name val="Calibri"/>
      <family val="2"/>
      <charset val="238"/>
      <scheme val="minor"/>
    </font>
    <font>
      <b/>
      <sz val="10"/>
      <color rgb="FF00B0F0"/>
      <name val="Calibri"/>
      <family val="2"/>
      <charset val="238"/>
      <scheme val="minor"/>
    </font>
    <font>
      <b/>
      <sz val="11"/>
      <color rgb="FF0070C0"/>
      <name val="Calibri"/>
      <family val="2"/>
      <charset val="238"/>
      <scheme val="minor"/>
    </font>
    <font>
      <b/>
      <i/>
      <sz val="8"/>
      <color theme="1"/>
      <name val="Calibri"/>
      <family val="2"/>
      <charset val="238"/>
      <scheme val="minor"/>
    </font>
    <font>
      <i/>
      <sz val="8"/>
      <color theme="1"/>
      <name val="Calibri"/>
      <family val="2"/>
      <charset val="238"/>
      <scheme val="minor"/>
    </font>
    <font>
      <sz val="8"/>
      <color rgb="FF00B0F0"/>
      <name val="Calibri"/>
      <family val="2"/>
      <charset val="238"/>
      <scheme val="minor"/>
    </font>
    <font>
      <b/>
      <sz val="8"/>
      <color rgb="FF00B0F0"/>
      <name val="Calibri"/>
      <family val="2"/>
      <charset val="238"/>
      <scheme val="minor"/>
    </font>
    <font>
      <sz val="9.5"/>
      <color theme="1"/>
      <name val="Calibri"/>
      <family val="2"/>
      <charset val="238"/>
      <scheme val="minor"/>
    </font>
    <font>
      <b/>
      <sz val="9.5"/>
      <color theme="1"/>
      <name val="Calibri"/>
      <family val="2"/>
      <charset val="238"/>
      <scheme val="minor"/>
    </font>
    <font>
      <sz val="9.5"/>
      <color theme="1"/>
      <name val="Calibri"/>
      <family val="2"/>
      <charset val="238"/>
    </font>
    <font>
      <b/>
      <sz val="9.5"/>
      <color theme="1"/>
      <name val="Calibri"/>
      <family val="2"/>
      <charset val="238"/>
    </font>
    <font>
      <sz val="11"/>
      <name val="Calibri"/>
      <family val="2"/>
      <charset val="238"/>
      <scheme val="minor"/>
    </font>
    <font>
      <sz val="9"/>
      <name val="Calibri"/>
      <family val="2"/>
      <charset val="238"/>
      <scheme val="minor"/>
    </font>
    <font>
      <sz val="11"/>
      <color rgb="FF0070C0"/>
      <name val="Calibri"/>
      <family val="2"/>
      <charset val="238"/>
      <scheme val="minor"/>
    </font>
    <font>
      <sz val="11"/>
      <color rgb="FF0070C0"/>
      <name val="Calibri"/>
      <family val="2"/>
      <charset val="238"/>
    </font>
    <font>
      <strike/>
      <sz val="11"/>
      <color rgb="FF0070C0"/>
      <name val="Calibri"/>
      <family val="2"/>
      <charset val="238"/>
    </font>
    <font>
      <b/>
      <u/>
      <sz val="11"/>
      <color rgb="FF0070C0"/>
      <name val="Calibri"/>
      <family val="2"/>
      <charset val="238"/>
      <scheme val="minor"/>
    </font>
    <font>
      <u/>
      <sz val="11"/>
      <color rgb="FF0070C0"/>
      <name val="Calibri"/>
      <family val="2"/>
      <charset val="238"/>
      <scheme val="minor"/>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s>
  <borders count="19">
    <border>
      <left/>
      <right/>
      <top/>
      <bottom/>
      <diagonal/>
    </border>
    <border>
      <left style="medium">
        <color indexed="64"/>
      </left>
      <right style="medium">
        <color indexed="64"/>
      </right>
      <top/>
      <bottom style="medium">
        <color indexed="64"/>
      </bottom>
      <diagonal/>
    </border>
    <border>
      <left style="medium">
        <color indexed="64"/>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medium">
        <color indexed="64"/>
      </top>
      <bottom/>
      <diagonal/>
    </border>
    <border>
      <left/>
      <right/>
      <top style="thin">
        <color auto="1"/>
      </top>
      <bottom style="thin">
        <color auto="1"/>
      </bottom>
      <diagonal/>
    </border>
  </borders>
  <cellStyleXfs count="1">
    <xf numFmtId="0" fontId="0" fillId="0" borderId="0"/>
  </cellStyleXfs>
  <cellXfs count="180">
    <xf numFmtId="0" fontId="0" fillId="0" borderId="0" xfId="0"/>
    <xf numFmtId="0" fontId="1"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0" xfId="0" applyAlignment="1">
      <alignment vertical="center" wrapText="1"/>
    </xf>
    <xf numFmtId="0" fontId="1" fillId="0" borderId="3" xfId="0" applyFont="1" applyBorder="1" applyAlignment="1">
      <alignment horizontal="center" vertical="center" wrapText="1"/>
    </xf>
    <xf numFmtId="0" fontId="0" fillId="0" borderId="0" xfId="0"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center" vertical="center" wrapText="1"/>
    </xf>
    <xf numFmtId="0" fontId="1" fillId="0" borderId="6" xfId="0" applyFont="1" applyBorder="1" applyAlignment="1">
      <alignment vertical="center" wrapText="1"/>
    </xf>
    <xf numFmtId="0" fontId="9" fillId="2"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8" fillId="0" borderId="3" xfId="0" applyFont="1" applyBorder="1" applyAlignment="1">
      <alignment vertical="center" wrapText="1"/>
    </xf>
    <xf numFmtId="0" fontId="22" fillId="0" borderId="3" xfId="0" applyFont="1" applyBorder="1" applyAlignment="1">
      <alignment vertical="center" wrapText="1"/>
    </xf>
    <xf numFmtId="0" fontId="22" fillId="0" borderId="5" xfId="0" applyFont="1" applyBorder="1" applyAlignment="1">
      <alignment horizontal="left" vertical="center" wrapText="1"/>
    </xf>
    <xf numFmtId="0" fontId="22" fillId="0" borderId="5" xfId="0" applyFont="1" applyBorder="1" applyAlignment="1">
      <alignment horizontal="left" wrapText="1"/>
    </xf>
    <xf numFmtId="4" fontId="2" fillId="0" borderId="3"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4" fontId="2" fillId="2" borderId="3" xfId="0" applyNumberFormat="1" applyFont="1" applyFill="1" applyBorder="1" applyAlignment="1">
      <alignment horizontal="center" vertical="center" wrapText="1"/>
    </xf>
    <xf numFmtId="9" fontId="2" fillId="2" borderId="8" xfId="0" applyNumberFormat="1"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3"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4" fontId="2" fillId="0" borderId="6" xfId="0" applyNumberFormat="1" applyFont="1" applyBorder="1" applyAlignment="1">
      <alignment horizontal="center" vertical="center" wrapText="1"/>
    </xf>
    <xf numFmtId="9" fontId="2" fillId="2" borderId="3" xfId="0" applyNumberFormat="1" applyFont="1" applyFill="1" applyBorder="1" applyAlignment="1">
      <alignment horizontal="center" vertical="center" wrapText="1"/>
    </xf>
    <xf numFmtId="3" fontId="26" fillId="0" borderId="3" xfId="0" applyNumberFormat="1" applyFont="1" applyBorder="1" applyAlignment="1">
      <alignment horizontal="center" vertical="center" wrapText="1"/>
    </xf>
    <xf numFmtId="0" fontId="26" fillId="0" borderId="3" xfId="0" applyFont="1" applyBorder="1" applyAlignment="1">
      <alignment horizontal="center" vertical="center" wrapText="1"/>
    </xf>
    <xf numFmtId="4" fontId="26" fillId="0" borderId="3" xfId="0" applyNumberFormat="1" applyFont="1" applyBorder="1" applyAlignment="1">
      <alignment horizontal="center" vertical="center" wrapText="1"/>
    </xf>
    <xf numFmtId="0" fontId="27" fillId="0" borderId="3" xfId="0" applyFont="1" applyBorder="1" applyAlignment="1">
      <alignment vertical="center" wrapText="1"/>
    </xf>
    <xf numFmtId="0" fontId="2" fillId="0" borderId="3" xfId="0" applyFont="1" applyBorder="1" applyAlignment="1">
      <alignment horizontal="left" vertical="center" wrapText="1"/>
    </xf>
    <xf numFmtId="4" fontId="26" fillId="0" borderId="8" xfId="0" applyNumberFormat="1" applyFont="1" applyBorder="1" applyAlignment="1">
      <alignment horizontal="center" vertical="center" wrapText="1"/>
    </xf>
    <xf numFmtId="4" fontId="26" fillId="2" borderId="3" xfId="0" applyNumberFormat="1" applyFont="1" applyFill="1" applyBorder="1" applyAlignment="1">
      <alignment horizontal="center" vertical="center" wrapText="1"/>
    </xf>
    <xf numFmtId="9" fontId="26" fillId="2" borderId="8" xfId="0" applyNumberFormat="1" applyFont="1" applyFill="1" applyBorder="1" applyAlignment="1">
      <alignment horizontal="center" vertical="center" wrapText="1"/>
    </xf>
    <xf numFmtId="4" fontId="26" fillId="2" borderId="8" xfId="0" applyNumberFormat="1" applyFont="1" applyFill="1" applyBorder="1" applyAlignment="1">
      <alignment horizontal="center" vertical="center" wrapText="1"/>
    </xf>
    <xf numFmtId="0" fontId="28" fillId="0" borderId="0" xfId="0" applyFont="1" applyAlignment="1">
      <alignment vertical="center" wrapText="1"/>
    </xf>
    <xf numFmtId="0" fontId="29" fillId="0" borderId="0" xfId="0" applyFont="1" applyAlignment="1">
      <alignment vertical="center"/>
    </xf>
    <xf numFmtId="3" fontId="26" fillId="0" borderId="6" xfId="0" applyNumberFormat="1" applyFont="1" applyBorder="1" applyAlignment="1">
      <alignment horizontal="center" vertical="center" wrapText="1"/>
    </xf>
    <xf numFmtId="0" fontId="26" fillId="0" borderId="6" xfId="0" applyFont="1" applyBorder="1" applyAlignment="1">
      <alignment horizontal="center" vertical="center" wrapText="1"/>
    </xf>
    <xf numFmtId="0" fontId="7" fillId="3"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4" xfId="0" applyFont="1" applyBorder="1" applyAlignment="1">
      <alignment horizontal="left" vertical="center" wrapText="1"/>
    </xf>
    <xf numFmtId="0" fontId="22" fillId="0" borderId="4" xfId="0" applyFont="1" applyBorder="1" applyAlignment="1">
      <alignment horizontal="left" vertical="center" wrapText="1"/>
    </xf>
    <xf numFmtId="0" fontId="9" fillId="0" borderId="4" xfId="0" applyFont="1" applyBorder="1" applyAlignment="1">
      <alignment horizontal="left" vertical="center" wrapText="1"/>
    </xf>
    <xf numFmtId="0" fontId="1" fillId="0" borderId="6" xfId="0" applyFont="1" applyBorder="1" applyAlignment="1">
      <alignment horizontal="center" vertical="center" wrapText="1"/>
    </xf>
    <xf numFmtId="0" fontId="1" fillId="0" borderId="3" xfId="0" applyFont="1" applyBorder="1" applyAlignment="1" applyProtection="1">
      <alignment horizontal="center" vertical="center" wrapText="1"/>
    </xf>
    <xf numFmtId="0" fontId="1" fillId="0" borderId="3" xfId="0" applyFont="1" applyBorder="1" applyAlignment="1" applyProtection="1">
      <alignment vertical="center" wrapText="1"/>
    </xf>
    <xf numFmtId="0" fontId="2" fillId="0" borderId="3" xfId="0" applyFont="1" applyBorder="1" applyAlignment="1" applyProtection="1">
      <alignment horizontal="center" vertical="center" wrapText="1"/>
    </xf>
    <xf numFmtId="4" fontId="2" fillId="0" borderId="3" xfId="0" applyNumberFormat="1" applyFont="1" applyBorder="1" applyAlignment="1" applyProtection="1">
      <alignment horizontal="center" vertical="center" wrapText="1"/>
    </xf>
    <xf numFmtId="0" fontId="10" fillId="0" borderId="3" xfId="0"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4" fontId="2" fillId="0" borderId="3" xfId="0" applyNumberFormat="1" applyFont="1" applyBorder="1" applyAlignment="1" applyProtection="1">
      <alignment horizontal="center" vertical="center" wrapText="1"/>
      <protection locked="0"/>
    </xf>
    <xf numFmtId="9" fontId="2" fillId="0" borderId="3" xfId="0" applyNumberFormat="1"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9" fontId="1" fillId="0" borderId="3"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9" fontId="2" fillId="0" borderId="6" xfId="0" applyNumberFormat="1"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9" fontId="1" fillId="0" borderId="6" xfId="0" applyNumberFormat="1"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9" fontId="26" fillId="0" borderId="3" xfId="0" applyNumberFormat="1" applyFont="1" applyBorder="1" applyAlignment="1" applyProtection="1">
      <alignment horizontal="center" vertical="center" wrapText="1"/>
      <protection locked="0"/>
    </xf>
    <xf numFmtId="9" fontId="26" fillId="0" borderId="8" xfId="0" applyNumberFormat="1"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3" fillId="2" borderId="3" xfId="0" applyFont="1" applyFill="1" applyBorder="1" applyAlignment="1">
      <alignment horizontal="righ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1" fillId="0" borderId="3" xfId="0" applyFont="1" applyBorder="1" applyAlignment="1">
      <alignment horizontal="center" vertical="center" wrapText="1"/>
    </xf>
    <xf numFmtId="0" fontId="1" fillId="0" borderId="7" xfId="0" applyFont="1" applyBorder="1" applyAlignment="1">
      <alignment horizontal="left" vertical="center" wrapText="1"/>
    </xf>
    <xf numFmtId="0" fontId="28" fillId="0" borderId="0" xfId="0" applyFont="1" applyAlignment="1">
      <alignment horizontal="left" wrapText="1"/>
    </xf>
    <xf numFmtId="0" fontId="4" fillId="2" borderId="3" xfId="0" applyFont="1" applyFill="1" applyBorder="1" applyAlignment="1">
      <alignment horizontal="righ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4" borderId="4"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28" fillId="0" borderId="0" xfId="0" applyFont="1" applyAlignment="1">
      <alignment horizontal="left"/>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17" fillId="0" borderId="0" xfId="0" applyFont="1" applyAlignment="1">
      <alignment horizontal="left"/>
    </xf>
    <xf numFmtId="0" fontId="11" fillId="0" borderId="3" xfId="0" applyFont="1" applyBorder="1" applyAlignment="1">
      <alignment horizontal="center" vertical="center" wrapText="1"/>
    </xf>
    <xf numFmtId="0" fontId="1" fillId="0" borderId="3" xfId="0" applyFont="1" applyBorder="1" applyAlignment="1">
      <alignment horizontal="left" vertical="center" wrapText="1"/>
    </xf>
    <xf numFmtId="4" fontId="2" fillId="0" borderId="6"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9" fontId="2" fillId="0" borderId="6" xfId="0" applyNumberFormat="1" applyFont="1" applyBorder="1" applyAlignment="1" applyProtection="1">
      <alignment horizontal="center" vertical="center" wrapText="1"/>
      <protection locked="0"/>
    </xf>
    <xf numFmtId="9" fontId="2" fillId="0" borderId="8" xfId="0" applyNumberFormat="1" applyFont="1" applyBorder="1" applyAlignment="1" applyProtection="1">
      <alignment horizontal="center" vertical="center" wrapText="1"/>
      <protection locked="0"/>
    </xf>
    <xf numFmtId="3" fontId="2" fillId="0" borderId="6"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4" fillId="2" borderId="3" xfId="0" applyFont="1" applyFill="1" applyBorder="1" applyAlignment="1">
      <alignment horizontal="right" vertical="center" wrapText="1"/>
    </xf>
    <xf numFmtId="0" fontId="8" fillId="0" borderId="3" xfId="0" applyFont="1" applyBorder="1" applyAlignment="1">
      <alignment horizontal="left"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0" fillId="0" borderId="8" xfId="0" applyFont="1" applyBorder="1" applyAlignment="1">
      <alignment horizontal="center"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8" fillId="0" borderId="7" xfId="0" applyFont="1" applyBorder="1" applyAlignment="1">
      <alignment horizontal="left" vertical="center" wrapText="1"/>
    </xf>
    <xf numFmtId="0" fontId="22" fillId="0" borderId="6" xfId="0" applyFont="1" applyBorder="1" applyAlignment="1">
      <alignment horizontal="left" vertical="top" wrapText="1"/>
    </xf>
    <xf numFmtId="0" fontId="22" fillId="0" borderId="8" xfId="0" applyFont="1" applyBorder="1" applyAlignment="1">
      <alignment horizontal="left" vertical="top" wrapText="1"/>
    </xf>
    <xf numFmtId="0" fontId="22" fillId="0" borderId="7" xfId="0" applyFont="1" applyBorder="1" applyAlignment="1">
      <alignment horizontal="left" vertical="center" wrapText="1"/>
    </xf>
    <xf numFmtId="4" fontId="26" fillId="0" borderId="6" xfId="0" applyNumberFormat="1" applyFont="1" applyBorder="1" applyAlignment="1">
      <alignment horizontal="center" vertical="center" wrapText="1"/>
    </xf>
    <xf numFmtId="4" fontId="26" fillId="0" borderId="8" xfId="0" applyNumberFormat="1" applyFont="1" applyBorder="1" applyAlignment="1">
      <alignment horizontal="center" vertical="center" wrapText="1"/>
    </xf>
    <xf numFmtId="0" fontId="26" fillId="0" borderId="6"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6"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3" fontId="26" fillId="0" borderId="6" xfId="0" applyNumberFormat="1" applyFont="1" applyBorder="1" applyAlignment="1">
      <alignment horizontal="center" vertical="center" wrapText="1"/>
    </xf>
    <xf numFmtId="3" fontId="26" fillId="0" borderId="8" xfId="0" applyNumberFormat="1" applyFont="1" applyBorder="1" applyAlignment="1">
      <alignment horizontal="center" vertical="center" wrapText="1"/>
    </xf>
    <xf numFmtId="9" fontId="26" fillId="0" borderId="6" xfId="0" applyNumberFormat="1" applyFont="1" applyBorder="1" applyAlignment="1" applyProtection="1">
      <alignment horizontal="center" vertical="center" wrapText="1"/>
      <protection locked="0"/>
    </xf>
    <xf numFmtId="9" fontId="26" fillId="0" borderId="8" xfId="0" applyNumberFormat="1" applyFont="1" applyBorder="1" applyAlignment="1" applyProtection="1">
      <alignment horizontal="center" vertical="center" wrapText="1"/>
      <protection locked="0"/>
    </xf>
    <xf numFmtId="0" fontId="17" fillId="0" borderId="0" xfId="0" applyFont="1" applyAlignment="1">
      <alignment horizontal="left" wrapText="1"/>
    </xf>
    <xf numFmtId="0" fontId="24" fillId="0" borderId="2" xfId="0" applyFont="1" applyBorder="1" applyAlignment="1">
      <alignment horizontal="left" vertical="center" wrapText="1"/>
    </xf>
    <xf numFmtId="0" fontId="24" fillId="0" borderId="1" xfId="0" applyFont="1" applyBorder="1" applyAlignment="1">
      <alignment horizontal="left" vertical="center" wrapText="1"/>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22" fillId="0" borderId="17" xfId="0" applyFont="1" applyBorder="1" applyAlignment="1">
      <alignment horizontal="left" vertical="center" wrapText="1"/>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zoomScale="90" zoomScaleNormal="90" workbookViewId="0">
      <selection activeCell="H4" sqref="H4"/>
    </sheetView>
  </sheetViews>
  <sheetFormatPr defaultRowHeight="15" x14ac:dyDescent="0.25"/>
  <cols>
    <col min="1" max="1" width="5.5703125" customWidth="1"/>
    <col min="2" max="2" width="64.7109375" customWidth="1"/>
    <col min="3" max="3" width="12.85546875" customWidth="1"/>
    <col min="5" max="5" width="10" customWidth="1"/>
    <col min="6" max="6" width="7.42578125" customWidth="1"/>
    <col min="8" max="8" width="10.7109375" customWidth="1"/>
    <col min="9" max="9" width="8.42578125" customWidth="1"/>
    <col min="12" max="12" width="11" customWidth="1"/>
  </cols>
  <sheetData>
    <row r="1" spans="1:12" ht="35.25" customHeight="1" x14ac:dyDescent="0.25">
      <c r="A1" s="90" t="s">
        <v>135</v>
      </c>
      <c r="B1" s="90"/>
      <c r="C1" s="90"/>
      <c r="D1" s="90"/>
      <c r="E1" s="90"/>
      <c r="F1" s="90"/>
      <c r="G1" s="90"/>
      <c r="H1" s="90"/>
      <c r="I1" s="90"/>
      <c r="J1" s="90"/>
      <c r="K1" s="90"/>
      <c r="L1" s="90"/>
    </row>
    <row r="2" spans="1:12" ht="48" x14ac:dyDescent="0.25">
      <c r="A2" s="16" t="s">
        <v>1</v>
      </c>
      <c r="B2" s="16" t="s">
        <v>2</v>
      </c>
      <c r="C2" s="16" t="s">
        <v>3</v>
      </c>
      <c r="D2" s="16" t="s">
        <v>4</v>
      </c>
      <c r="E2" s="16" t="s">
        <v>28</v>
      </c>
      <c r="F2" s="16" t="s">
        <v>6</v>
      </c>
      <c r="G2" s="16" t="s">
        <v>7</v>
      </c>
      <c r="H2" s="16" t="s">
        <v>8</v>
      </c>
      <c r="I2" s="16" t="s">
        <v>29</v>
      </c>
      <c r="J2" s="16" t="s">
        <v>10</v>
      </c>
      <c r="K2" s="16" t="s">
        <v>11</v>
      </c>
      <c r="L2" s="16" t="s">
        <v>27</v>
      </c>
    </row>
    <row r="3" spans="1:12" x14ac:dyDescent="0.25">
      <c r="A3" s="15">
        <v>1</v>
      </c>
      <c r="B3" s="15">
        <v>2</v>
      </c>
      <c r="C3" s="15">
        <v>3</v>
      </c>
      <c r="D3" s="15">
        <v>4</v>
      </c>
      <c r="E3" s="15">
        <v>5</v>
      </c>
      <c r="F3" s="15">
        <v>6</v>
      </c>
      <c r="G3" s="15">
        <v>7</v>
      </c>
      <c r="H3" s="15" t="s">
        <v>30</v>
      </c>
      <c r="I3" s="15">
        <v>9</v>
      </c>
      <c r="J3" s="15">
        <v>10</v>
      </c>
      <c r="K3" s="15">
        <v>11</v>
      </c>
      <c r="L3" s="15" t="s">
        <v>26</v>
      </c>
    </row>
    <row r="4" spans="1:12" ht="191.25" customHeight="1" x14ac:dyDescent="0.25">
      <c r="A4" s="61">
        <v>1</v>
      </c>
      <c r="B4" s="62" t="s">
        <v>58</v>
      </c>
      <c r="C4" s="65"/>
      <c r="D4" s="66"/>
      <c r="E4" s="66"/>
      <c r="F4" s="63">
        <v>5</v>
      </c>
      <c r="G4" s="63" t="s">
        <v>13</v>
      </c>
      <c r="H4" s="67"/>
      <c r="I4" s="64">
        <f>F4*H4</f>
        <v>0</v>
      </c>
      <c r="J4" s="68"/>
      <c r="K4" s="64">
        <f>I4*0.08</f>
        <v>0</v>
      </c>
      <c r="L4" s="64">
        <f>I4+K4</f>
        <v>0</v>
      </c>
    </row>
  </sheetData>
  <sheetProtection algorithmName="SHA-512" hashValue="eHdVlnoh7wqCinSgFYodw29tOj1fisXvnEnG5oJlTcu+GIKyu6CHMeepfTkjaxO2VJLpGdmaH+s+Dxhd21OGOQ==" saltValue="oWoPjCvxo2x0YUpk65MEpQ==" spinCount="100000" sheet="1" objects="1" scenarios="1"/>
  <mergeCells count="1">
    <mergeCell ref="A1:L1"/>
  </mergeCells>
  <pageMargins left="0.7" right="0.7" top="0.75" bottom="0.75" header="0.3" footer="0.3"/>
  <pageSetup paperSize="9"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opLeftCell="A30" workbookViewId="0">
      <selection activeCell="K33" activeCellId="2" sqref="D4:F33 I4:I33 K4:K33"/>
    </sheetView>
  </sheetViews>
  <sheetFormatPr defaultRowHeight="15" x14ac:dyDescent="0.25"/>
  <cols>
    <col min="1" max="1" width="5.42578125" customWidth="1"/>
    <col min="2" max="2" width="38.5703125" customWidth="1"/>
    <col min="3" max="3" width="23.28515625" customWidth="1"/>
    <col min="10" max="10" width="10" bestFit="1" customWidth="1"/>
    <col min="13" max="13" width="13" customWidth="1"/>
  </cols>
  <sheetData>
    <row r="1" spans="1:13" ht="33.75" customHeight="1" x14ac:dyDescent="0.25">
      <c r="A1" s="125" t="s">
        <v>144</v>
      </c>
      <c r="B1" s="125"/>
      <c r="C1" s="125"/>
      <c r="D1" s="125"/>
      <c r="E1" s="125"/>
      <c r="F1" s="125"/>
      <c r="G1" s="125"/>
      <c r="H1" s="125"/>
      <c r="I1" s="125"/>
      <c r="J1" s="125"/>
      <c r="K1" s="125"/>
      <c r="L1" s="125"/>
      <c r="M1" s="125"/>
    </row>
    <row r="2" spans="1:13" ht="48" x14ac:dyDescent="0.25">
      <c r="A2" s="16" t="s">
        <v>1</v>
      </c>
      <c r="B2" s="94" t="s">
        <v>2</v>
      </c>
      <c r="C2" s="95"/>
      <c r="D2" s="16" t="s">
        <v>3</v>
      </c>
      <c r="E2" s="16" t="s">
        <v>4</v>
      </c>
      <c r="F2" s="16" t="s">
        <v>5</v>
      </c>
      <c r="G2" s="16" t="s">
        <v>6</v>
      </c>
      <c r="H2" s="16" t="s">
        <v>7</v>
      </c>
      <c r="I2" s="16" t="s">
        <v>8</v>
      </c>
      <c r="J2" s="16" t="s">
        <v>9</v>
      </c>
      <c r="K2" s="16" t="s">
        <v>10</v>
      </c>
      <c r="L2" s="16" t="s">
        <v>11</v>
      </c>
      <c r="M2" s="16" t="s">
        <v>12</v>
      </c>
    </row>
    <row r="3" spans="1:13" x14ac:dyDescent="0.25">
      <c r="A3" s="15">
        <v>1</v>
      </c>
      <c r="B3" s="96">
        <v>2</v>
      </c>
      <c r="C3" s="97"/>
      <c r="D3" s="15">
        <v>3</v>
      </c>
      <c r="E3" s="15">
        <v>4</v>
      </c>
      <c r="F3" s="15">
        <v>5</v>
      </c>
      <c r="G3" s="15">
        <v>6</v>
      </c>
      <c r="H3" s="15">
        <v>7</v>
      </c>
      <c r="I3" s="15">
        <v>8</v>
      </c>
      <c r="J3" s="15">
        <v>9</v>
      </c>
      <c r="K3" s="15">
        <v>10</v>
      </c>
      <c r="L3" s="15">
        <v>11</v>
      </c>
      <c r="M3" s="15">
        <v>12</v>
      </c>
    </row>
    <row r="4" spans="1:13" ht="72.75" customHeight="1" x14ac:dyDescent="0.25">
      <c r="A4" s="146">
        <v>1</v>
      </c>
      <c r="B4" s="122" t="s">
        <v>81</v>
      </c>
      <c r="C4" s="29" t="s">
        <v>100</v>
      </c>
      <c r="D4" s="83"/>
      <c r="E4" s="83"/>
      <c r="F4" s="83"/>
      <c r="G4" s="42">
        <v>2</v>
      </c>
      <c r="H4" s="43" t="s">
        <v>56</v>
      </c>
      <c r="I4" s="84"/>
      <c r="J4" s="44">
        <f t="shared" ref="J4:J33" si="0">G4*I4</f>
        <v>0</v>
      </c>
      <c r="K4" s="85"/>
      <c r="L4" s="44">
        <f t="shared" ref="L4:L34" si="1">J4*0.08</f>
        <v>0</v>
      </c>
      <c r="M4" s="44">
        <f t="shared" ref="M4:M33" si="2">J4+L4</f>
        <v>0</v>
      </c>
    </row>
    <row r="5" spans="1:13" ht="59.25" customHeight="1" x14ac:dyDescent="0.25">
      <c r="A5" s="146"/>
      <c r="B5" s="123"/>
      <c r="C5" s="29" t="s">
        <v>101</v>
      </c>
      <c r="D5" s="83"/>
      <c r="E5" s="83"/>
      <c r="F5" s="83"/>
      <c r="G5" s="42">
        <v>2</v>
      </c>
      <c r="H5" s="43" t="s">
        <v>56</v>
      </c>
      <c r="I5" s="84"/>
      <c r="J5" s="44">
        <f t="shared" si="0"/>
        <v>0</v>
      </c>
      <c r="K5" s="85"/>
      <c r="L5" s="44">
        <f t="shared" si="1"/>
        <v>0</v>
      </c>
      <c r="M5" s="44">
        <f t="shared" si="2"/>
        <v>0</v>
      </c>
    </row>
    <row r="6" spans="1:13" ht="94.5" customHeight="1" thickBot="1" x14ac:dyDescent="0.3">
      <c r="A6" s="26">
        <v>2</v>
      </c>
      <c r="B6" s="154" t="s">
        <v>102</v>
      </c>
      <c r="C6" s="155"/>
      <c r="D6" s="87"/>
      <c r="E6" s="88"/>
      <c r="F6" s="88"/>
      <c r="G6" s="53">
        <v>1</v>
      </c>
      <c r="H6" s="54" t="s">
        <v>56</v>
      </c>
      <c r="I6" s="89"/>
      <c r="J6" s="44">
        <f t="shared" si="0"/>
        <v>0</v>
      </c>
      <c r="K6" s="85"/>
      <c r="L6" s="44">
        <f t="shared" si="1"/>
        <v>0</v>
      </c>
      <c r="M6" s="44">
        <f t="shared" si="2"/>
        <v>0</v>
      </c>
    </row>
    <row r="7" spans="1:13" ht="65.25" customHeight="1" x14ac:dyDescent="0.25">
      <c r="A7" s="147">
        <v>3</v>
      </c>
      <c r="B7" s="122" t="s">
        <v>103</v>
      </c>
      <c r="C7" s="173" t="s">
        <v>104</v>
      </c>
      <c r="D7" s="175"/>
      <c r="E7" s="166"/>
      <c r="F7" s="166"/>
      <c r="G7" s="168">
        <v>1</v>
      </c>
      <c r="H7" s="164" t="s">
        <v>56</v>
      </c>
      <c r="I7" s="162"/>
      <c r="J7" s="160">
        <f t="shared" si="0"/>
        <v>0</v>
      </c>
      <c r="K7" s="170"/>
      <c r="L7" s="160">
        <f t="shared" si="1"/>
        <v>0</v>
      </c>
      <c r="M7" s="160">
        <f t="shared" si="2"/>
        <v>0</v>
      </c>
    </row>
    <row r="8" spans="1:13" ht="18.75" customHeight="1" thickBot="1" x14ac:dyDescent="0.3">
      <c r="A8" s="148"/>
      <c r="B8" s="159"/>
      <c r="C8" s="174"/>
      <c r="D8" s="176"/>
      <c r="E8" s="167"/>
      <c r="F8" s="167"/>
      <c r="G8" s="169"/>
      <c r="H8" s="165"/>
      <c r="I8" s="163"/>
      <c r="J8" s="161"/>
      <c r="K8" s="171"/>
      <c r="L8" s="161"/>
      <c r="M8" s="161"/>
    </row>
    <row r="9" spans="1:13" x14ac:dyDescent="0.25">
      <c r="A9" s="148"/>
      <c r="B9" s="159"/>
      <c r="C9" s="177" t="s">
        <v>105</v>
      </c>
      <c r="D9" s="166"/>
      <c r="E9" s="166"/>
      <c r="F9" s="166"/>
      <c r="G9" s="168">
        <v>1</v>
      </c>
      <c r="H9" s="164" t="s">
        <v>56</v>
      </c>
      <c r="I9" s="162"/>
      <c r="J9" s="160">
        <f t="shared" si="0"/>
        <v>0</v>
      </c>
      <c r="K9" s="170"/>
      <c r="L9" s="160">
        <f t="shared" si="1"/>
        <v>0</v>
      </c>
      <c r="M9" s="160">
        <f t="shared" si="2"/>
        <v>0</v>
      </c>
    </row>
    <row r="10" spans="1:13" ht="55.5" customHeight="1" x14ac:dyDescent="0.25">
      <c r="A10" s="151"/>
      <c r="B10" s="123"/>
      <c r="C10" s="123"/>
      <c r="D10" s="167"/>
      <c r="E10" s="167"/>
      <c r="F10" s="167"/>
      <c r="G10" s="169"/>
      <c r="H10" s="165"/>
      <c r="I10" s="163"/>
      <c r="J10" s="161"/>
      <c r="K10" s="171"/>
      <c r="L10" s="161"/>
      <c r="M10" s="161"/>
    </row>
    <row r="11" spans="1:13" ht="62.25" customHeight="1" x14ac:dyDescent="0.25">
      <c r="A11" s="147">
        <v>4</v>
      </c>
      <c r="B11" s="122" t="s">
        <v>106</v>
      </c>
      <c r="C11" s="29" t="s">
        <v>107</v>
      </c>
      <c r="D11" s="83"/>
      <c r="E11" s="83"/>
      <c r="F11" s="83"/>
      <c r="G11" s="42">
        <v>1</v>
      </c>
      <c r="H11" s="43" t="s">
        <v>56</v>
      </c>
      <c r="I11" s="84"/>
      <c r="J11" s="44">
        <f t="shared" si="0"/>
        <v>0</v>
      </c>
      <c r="K11" s="85"/>
      <c r="L11" s="44">
        <f t="shared" si="1"/>
        <v>0</v>
      </c>
      <c r="M11" s="44">
        <f t="shared" si="2"/>
        <v>0</v>
      </c>
    </row>
    <row r="12" spans="1:13" ht="66" customHeight="1" x14ac:dyDescent="0.25">
      <c r="A12" s="148"/>
      <c r="B12" s="123"/>
      <c r="C12" s="29" t="s">
        <v>108</v>
      </c>
      <c r="D12" s="83"/>
      <c r="E12" s="83"/>
      <c r="F12" s="83"/>
      <c r="G12" s="42">
        <v>1</v>
      </c>
      <c r="H12" s="43" t="s">
        <v>56</v>
      </c>
      <c r="I12" s="84"/>
      <c r="J12" s="44">
        <f t="shared" si="0"/>
        <v>0</v>
      </c>
      <c r="K12" s="85"/>
      <c r="L12" s="44">
        <f t="shared" si="1"/>
        <v>0</v>
      </c>
      <c r="M12" s="44">
        <f t="shared" si="2"/>
        <v>0</v>
      </c>
    </row>
    <row r="13" spans="1:13" ht="99.75" customHeight="1" x14ac:dyDescent="0.25">
      <c r="A13" s="147">
        <v>5</v>
      </c>
      <c r="B13" s="122" t="s">
        <v>109</v>
      </c>
      <c r="C13" s="29" t="s">
        <v>110</v>
      </c>
      <c r="D13" s="83"/>
      <c r="E13" s="83"/>
      <c r="F13" s="83"/>
      <c r="G13" s="42">
        <v>1</v>
      </c>
      <c r="H13" s="43" t="s">
        <v>56</v>
      </c>
      <c r="I13" s="84"/>
      <c r="J13" s="44">
        <f t="shared" si="0"/>
        <v>0</v>
      </c>
      <c r="K13" s="85"/>
      <c r="L13" s="44">
        <f t="shared" si="1"/>
        <v>0</v>
      </c>
      <c r="M13" s="44">
        <f t="shared" si="2"/>
        <v>0</v>
      </c>
    </row>
    <row r="14" spans="1:13" ht="87" customHeight="1" x14ac:dyDescent="0.25">
      <c r="A14" s="148"/>
      <c r="B14" s="123"/>
      <c r="C14" s="29" t="s">
        <v>111</v>
      </c>
      <c r="D14" s="83"/>
      <c r="E14" s="83"/>
      <c r="F14" s="83"/>
      <c r="G14" s="42">
        <v>1</v>
      </c>
      <c r="H14" s="43" t="s">
        <v>56</v>
      </c>
      <c r="I14" s="84"/>
      <c r="J14" s="44">
        <f t="shared" si="0"/>
        <v>0</v>
      </c>
      <c r="K14" s="85"/>
      <c r="L14" s="44">
        <f t="shared" si="1"/>
        <v>0</v>
      </c>
      <c r="M14" s="44">
        <f t="shared" si="2"/>
        <v>0</v>
      </c>
    </row>
    <row r="15" spans="1:13" ht="35.25" customHeight="1" x14ac:dyDescent="0.25">
      <c r="A15" s="148">
        <v>6</v>
      </c>
      <c r="B15" s="152" t="s">
        <v>93</v>
      </c>
      <c r="C15" s="28" t="s">
        <v>94</v>
      </c>
      <c r="D15" s="83"/>
      <c r="E15" s="83"/>
      <c r="F15" s="83"/>
      <c r="G15" s="42">
        <v>6</v>
      </c>
      <c r="H15" s="43" t="s">
        <v>56</v>
      </c>
      <c r="I15" s="84"/>
      <c r="J15" s="44">
        <f t="shared" si="0"/>
        <v>0</v>
      </c>
      <c r="K15" s="85"/>
      <c r="L15" s="47">
        <f t="shared" si="1"/>
        <v>0</v>
      </c>
      <c r="M15" s="47">
        <f t="shared" si="2"/>
        <v>0</v>
      </c>
    </row>
    <row r="16" spans="1:13" ht="35.25" customHeight="1" x14ac:dyDescent="0.25">
      <c r="A16" s="148"/>
      <c r="B16" s="156"/>
      <c r="C16" s="28" t="s">
        <v>95</v>
      </c>
      <c r="D16" s="83"/>
      <c r="E16" s="83"/>
      <c r="F16" s="83"/>
      <c r="G16" s="42">
        <v>6</v>
      </c>
      <c r="H16" s="43" t="s">
        <v>56</v>
      </c>
      <c r="I16" s="84"/>
      <c r="J16" s="44">
        <f t="shared" si="0"/>
        <v>0</v>
      </c>
      <c r="K16" s="85"/>
      <c r="L16" s="47">
        <f t="shared" si="1"/>
        <v>0</v>
      </c>
      <c r="M16" s="47">
        <f t="shared" si="2"/>
        <v>0</v>
      </c>
    </row>
    <row r="17" spans="1:13" ht="33" customHeight="1" x14ac:dyDescent="0.25">
      <c r="A17" s="148"/>
      <c r="B17" s="153"/>
      <c r="C17" s="28" t="s">
        <v>96</v>
      </c>
      <c r="D17" s="83"/>
      <c r="E17" s="83"/>
      <c r="F17" s="83"/>
      <c r="G17" s="42">
        <v>2</v>
      </c>
      <c r="H17" s="43" t="s">
        <v>56</v>
      </c>
      <c r="I17" s="84"/>
      <c r="J17" s="44">
        <f t="shared" si="0"/>
        <v>0</v>
      </c>
      <c r="K17" s="85"/>
      <c r="L17" s="47">
        <f t="shared" si="1"/>
        <v>0</v>
      </c>
      <c r="M17" s="47">
        <f t="shared" si="2"/>
        <v>0</v>
      </c>
    </row>
    <row r="18" spans="1:13" ht="87" customHeight="1" x14ac:dyDescent="0.25">
      <c r="A18" s="148">
        <v>7</v>
      </c>
      <c r="B18" s="157" t="s">
        <v>112</v>
      </c>
      <c r="C18" s="29" t="s">
        <v>75</v>
      </c>
      <c r="D18" s="83"/>
      <c r="E18" s="83"/>
      <c r="F18" s="83"/>
      <c r="G18" s="42">
        <v>1</v>
      </c>
      <c r="H18" s="43" t="s">
        <v>56</v>
      </c>
      <c r="I18" s="84"/>
      <c r="J18" s="44">
        <f t="shared" si="0"/>
        <v>0</v>
      </c>
      <c r="K18" s="85"/>
      <c r="L18" s="47">
        <f t="shared" si="1"/>
        <v>0</v>
      </c>
      <c r="M18" s="47">
        <f t="shared" si="2"/>
        <v>0</v>
      </c>
    </row>
    <row r="19" spans="1:13" ht="87" customHeight="1" x14ac:dyDescent="0.25">
      <c r="A19" s="148"/>
      <c r="B19" s="158"/>
      <c r="C19" s="29" t="s">
        <v>76</v>
      </c>
      <c r="D19" s="83"/>
      <c r="E19" s="83"/>
      <c r="F19" s="83"/>
      <c r="G19" s="42">
        <v>1</v>
      </c>
      <c r="H19" s="43" t="s">
        <v>56</v>
      </c>
      <c r="I19" s="84"/>
      <c r="J19" s="44">
        <f t="shared" si="0"/>
        <v>0</v>
      </c>
      <c r="K19" s="85"/>
      <c r="L19" s="47">
        <f t="shared" si="1"/>
        <v>0</v>
      </c>
      <c r="M19" s="47">
        <f t="shared" si="2"/>
        <v>0</v>
      </c>
    </row>
    <row r="20" spans="1:13" ht="72.75" customHeight="1" x14ac:dyDescent="0.25">
      <c r="A20" s="148">
        <v>8</v>
      </c>
      <c r="B20" s="122" t="s">
        <v>113</v>
      </c>
      <c r="C20" s="29" t="s">
        <v>78</v>
      </c>
      <c r="D20" s="83"/>
      <c r="E20" s="83"/>
      <c r="F20" s="83"/>
      <c r="G20" s="42">
        <v>1</v>
      </c>
      <c r="H20" s="43" t="s">
        <v>56</v>
      </c>
      <c r="I20" s="84"/>
      <c r="J20" s="44">
        <f t="shared" si="0"/>
        <v>0</v>
      </c>
      <c r="K20" s="85"/>
      <c r="L20" s="47">
        <f t="shared" si="1"/>
        <v>0</v>
      </c>
      <c r="M20" s="47">
        <f t="shared" si="2"/>
        <v>0</v>
      </c>
    </row>
    <row r="21" spans="1:13" ht="66.75" customHeight="1" x14ac:dyDescent="0.25">
      <c r="A21" s="148"/>
      <c r="B21" s="123"/>
      <c r="C21" s="29" t="s">
        <v>77</v>
      </c>
      <c r="D21" s="83"/>
      <c r="E21" s="83"/>
      <c r="F21" s="83"/>
      <c r="G21" s="42">
        <v>1</v>
      </c>
      <c r="H21" s="43" t="s">
        <v>56</v>
      </c>
      <c r="I21" s="84"/>
      <c r="J21" s="44">
        <f t="shared" si="0"/>
        <v>0</v>
      </c>
      <c r="K21" s="85"/>
      <c r="L21" s="47">
        <f t="shared" si="1"/>
        <v>0</v>
      </c>
      <c r="M21" s="47">
        <f t="shared" si="2"/>
        <v>0</v>
      </c>
    </row>
    <row r="22" spans="1:13" ht="103.5" customHeight="1" x14ac:dyDescent="0.25">
      <c r="A22" s="27">
        <v>9</v>
      </c>
      <c r="B22" s="149" t="s">
        <v>114</v>
      </c>
      <c r="C22" s="150"/>
      <c r="D22" s="83"/>
      <c r="E22" s="83"/>
      <c r="F22" s="83"/>
      <c r="G22" s="42">
        <v>3</v>
      </c>
      <c r="H22" s="43" t="s">
        <v>56</v>
      </c>
      <c r="I22" s="84"/>
      <c r="J22" s="44">
        <f t="shared" si="0"/>
        <v>0</v>
      </c>
      <c r="K22" s="85"/>
      <c r="L22" s="47">
        <f t="shared" si="1"/>
        <v>0</v>
      </c>
      <c r="M22" s="47">
        <f t="shared" si="2"/>
        <v>0</v>
      </c>
    </row>
    <row r="23" spans="1:13" ht="90.75" customHeight="1" x14ac:dyDescent="0.25">
      <c r="A23" s="27">
        <v>10</v>
      </c>
      <c r="B23" s="149" t="s">
        <v>115</v>
      </c>
      <c r="C23" s="150"/>
      <c r="D23" s="83"/>
      <c r="E23" s="83"/>
      <c r="F23" s="83"/>
      <c r="G23" s="42">
        <v>1</v>
      </c>
      <c r="H23" s="43" t="s">
        <v>56</v>
      </c>
      <c r="I23" s="84"/>
      <c r="J23" s="44">
        <f t="shared" si="0"/>
        <v>0</v>
      </c>
      <c r="K23" s="85"/>
      <c r="L23" s="47">
        <f t="shared" si="1"/>
        <v>0</v>
      </c>
      <c r="M23" s="47">
        <f t="shared" si="2"/>
        <v>0</v>
      </c>
    </row>
    <row r="24" spans="1:13" ht="84.75" customHeight="1" x14ac:dyDescent="0.25">
      <c r="A24" s="148">
        <v>11</v>
      </c>
      <c r="B24" s="122" t="s">
        <v>116</v>
      </c>
      <c r="C24" s="30" t="s">
        <v>117</v>
      </c>
      <c r="D24" s="83"/>
      <c r="E24" s="83"/>
      <c r="F24" s="83"/>
      <c r="G24" s="42">
        <v>10</v>
      </c>
      <c r="H24" s="43" t="s">
        <v>56</v>
      </c>
      <c r="I24" s="84"/>
      <c r="J24" s="44">
        <f t="shared" si="0"/>
        <v>0</v>
      </c>
      <c r="K24" s="85"/>
      <c r="L24" s="47">
        <f t="shared" si="1"/>
        <v>0</v>
      </c>
      <c r="M24" s="47">
        <f t="shared" si="2"/>
        <v>0</v>
      </c>
    </row>
    <row r="25" spans="1:13" ht="81" customHeight="1" x14ac:dyDescent="0.25">
      <c r="A25" s="148"/>
      <c r="B25" s="123"/>
      <c r="C25" s="30" t="s">
        <v>118</v>
      </c>
      <c r="D25" s="83"/>
      <c r="E25" s="83"/>
      <c r="F25" s="83"/>
      <c r="G25" s="42">
        <v>18</v>
      </c>
      <c r="H25" s="43" t="s">
        <v>56</v>
      </c>
      <c r="I25" s="84"/>
      <c r="J25" s="44">
        <f t="shared" si="0"/>
        <v>0</v>
      </c>
      <c r="K25" s="85"/>
      <c r="L25" s="47">
        <f t="shared" si="1"/>
        <v>0</v>
      </c>
      <c r="M25" s="47">
        <f t="shared" si="2"/>
        <v>0</v>
      </c>
    </row>
    <row r="26" spans="1:13" ht="76.5" customHeight="1" x14ac:dyDescent="0.25">
      <c r="A26" s="148">
        <v>12</v>
      </c>
      <c r="B26" s="122" t="s">
        <v>119</v>
      </c>
      <c r="C26" s="31" t="s">
        <v>120</v>
      </c>
      <c r="D26" s="83"/>
      <c r="E26" s="83"/>
      <c r="F26" s="83"/>
      <c r="G26" s="42">
        <v>1</v>
      </c>
      <c r="H26" s="43" t="s">
        <v>56</v>
      </c>
      <c r="I26" s="84"/>
      <c r="J26" s="44">
        <f t="shared" si="0"/>
        <v>0</v>
      </c>
      <c r="K26" s="85"/>
      <c r="L26" s="47">
        <f t="shared" si="1"/>
        <v>0</v>
      </c>
      <c r="M26" s="47">
        <f t="shared" si="2"/>
        <v>0</v>
      </c>
    </row>
    <row r="27" spans="1:13" ht="68.25" customHeight="1" x14ac:dyDescent="0.25">
      <c r="A27" s="148"/>
      <c r="B27" s="123"/>
      <c r="C27" s="30" t="s">
        <v>121</v>
      </c>
      <c r="D27" s="83"/>
      <c r="E27" s="83"/>
      <c r="F27" s="83"/>
      <c r="G27" s="42">
        <v>1</v>
      </c>
      <c r="H27" s="43" t="s">
        <v>56</v>
      </c>
      <c r="I27" s="84"/>
      <c r="J27" s="44">
        <f t="shared" si="0"/>
        <v>0</v>
      </c>
      <c r="K27" s="85"/>
      <c r="L27" s="47">
        <f t="shared" si="1"/>
        <v>0</v>
      </c>
      <c r="M27" s="47">
        <f t="shared" si="2"/>
        <v>0</v>
      </c>
    </row>
    <row r="28" spans="1:13" ht="100.5" customHeight="1" x14ac:dyDescent="0.25">
      <c r="A28" s="148">
        <v>13</v>
      </c>
      <c r="B28" s="122" t="s">
        <v>122</v>
      </c>
      <c r="C28" s="30" t="s">
        <v>80</v>
      </c>
      <c r="D28" s="83"/>
      <c r="E28" s="83"/>
      <c r="F28" s="83"/>
      <c r="G28" s="42">
        <v>4</v>
      </c>
      <c r="H28" s="43" t="s">
        <v>56</v>
      </c>
      <c r="I28" s="84"/>
      <c r="J28" s="44">
        <f t="shared" si="0"/>
        <v>0</v>
      </c>
      <c r="K28" s="85"/>
      <c r="L28" s="47">
        <f t="shared" si="1"/>
        <v>0</v>
      </c>
      <c r="M28" s="47">
        <f t="shared" si="2"/>
        <v>0</v>
      </c>
    </row>
    <row r="29" spans="1:13" ht="78.75" customHeight="1" x14ac:dyDescent="0.25">
      <c r="A29" s="148"/>
      <c r="B29" s="123"/>
      <c r="C29" s="30" t="s">
        <v>79</v>
      </c>
      <c r="D29" s="83"/>
      <c r="E29" s="83"/>
      <c r="F29" s="83"/>
      <c r="G29" s="42">
        <v>4</v>
      </c>
      <c r="H29" s="43" t="s">
        <v>56</v>
      </c>
      <c r="I29" s="84"/>
      <c r="J29" s="44">
        <f t="shared" si="0"/>
        <v>0</v>
      </c>
      <c r="K29" s="85"/>
      <c r="L29" s="47">
        <f t="shared" si="1"/>
        <v>0</v>
      </c>
      <c r="M29" s="47">
        <f t="shared" si="2"/>
        <v>0</v>
      </c>
    </row>
    <row r="30" spans="1:13" ht="60.75" customHeight="1" x14ac:dyDescent="0.25">
      <c r="A30" s="27">
        <v>14</v>
      </c>
      <c r="B30" s="149" t="s">
        <v>123</v>
      </c>
      <c r="C30" s="150"/>
      <c r="D30" s="83"/>
      <c r="E30" s="83"/>
      <c r="F30" s="83"/>
      <c r="G30" s="42">
        <v>1</v>
      </c>
      <c r="H30" s="43" t="s">
        <v>56</v>
      </c>
      <c r="I30" s="84"/>
      <c r="J30" s="44">
        <f t="shared" si="0"/>
        <v>0</v>
      </c>
      <c r="K30" s="85"/>
      <c r="L30" s="47">
        <f t="shared" si="1"/>
        <v>0</v>
      </c>
      <c r="M30" s="47">
        <f t="shared" si="2"/>
        <v>0</v>
      </c>
    </row>
    <row r="31" spans="1:13" ht="56.25" customHeight="1" x14ac:dyDescent="0.25">
      <c r="A31" s="27">
        <v>15</v>
      </c>
      <c r="B31" s="149" t="s">
        <v>124</v>
      </c>
      <c r="C31" s="150"/>
      <c r="D31" s="83"/>
      <c r="E31" s="83"/>
      <c r="F31" s="83"/>
      <c r="G31" s="42">
        <v>1</v>
      </c>
      <c r="H31" s="43" t="s">
        <v>56</v>
      </c>
      <c r="I31" s="84"/>
      <c r="J31" s="44">
        <f t="shared" si="0"/>
        <v>0</v>
      </c>
      <c r="K31" s="85"/>
      <c r="L31" s="47">
        <f t="shared" si="1"/>
        <v>0</v>
      </c>
      <c r="M31" s="47">
        <f t="shared" si="2"/>
        <v>0</v>
      </c>
    </row>
    <row r="32" spans="1:13" ht="90.75" customHeight="1" x14ac:dyDescent="0.25">
      <c r="A32" s="148">
        <v>16</v>
      </c>
      <c r="B32" s="152" t="s">
        <v>97</v>
      </c>
      <c r="C32" s="28" t="s">
        <v>98</v>
      </c>
      <c r="D32" s="83"/>
      <c r="E32" s="83"/>
      <c r="F32" s="83"/>
      <c r="G32" s="42">
        <v>2</v>
      </c>
      <c r="H32" s="43" t="s">
        <v>56</v>
      </c>
      <c r="I32" s="84"/>
      <c r="J32" s="44">
        <f t="shared" si="0"/>
        <v>0</v>
      </c>
      <c r="K32" s="85"/>
      <c r="L32" s="47">
        <f t="shared" si="1"/>
        <v>0</v>
      </c>
      <c r="M32" s="47">
        <f t="shared" si="2"/>
        <v>0</v>
      </c>
    </row>
    <row r="33" spans="1:13" ht="120.75" customHeight="1" x14ac:dyDescent="0.25">
      <c r="A33" s="151"/>
      <c r="B33" s="153"/>
      <c r="C33" s="28" t="s">
        <v>99</v>
      </c>
      <c r="D33" s="83"/>
      <c r="E33" s="83"/>
      <c r="F33" s="83"/>
      <c r="G33" s="42">
        <v>5</v>
      </c>
      <c r="H33" s="43" t="s">
        <v>56</v>
      </c>
      <c r="I33" s="84"/>
      <c r="J33" s="44">
        <f t="shared" si="0"/>
        <v>0</v>
      </c>
      <c r="K33" s="85"/>
      <c r="L33" s="47">
        <f t="shared" si="1"/>
        <v>0</v>
      </c>
      <c r="M33" s="47">
        <f t="shared" si="2"/>
        <v>0</v>
      </c>
    </row>
    <row r="34" spans="1:13" x14ac:dyDescent="0.25">
      <c r="A34" s="144" t="s">
        <v>15</v>
      </c>
      <c r="B34" s="144"/>
      <c r="C34" s="144"/>
      <c r="D34" s="144"/>
      <c r="E34" s="144"/>
      <c r="F34" s="144"/>
      <c r="G34" s="144"/>
      <c r="H34" s="144"/>
      <c r="I34" s="144"/>
      <c r="J34" s="48">
        <f>SUM(J4:J33)</f>
        <v>0</v>
      </c>
      <c r="K34" s="49" t="s">
        <v>0</v>
      </c>
      <c r="L34" s="50">
        <f t="shared" si="1"/>
        <v>0</v>
      </c>
      <c r="M34" s="50">
        <f>SUM(M4:M33)</f>
        <v>0</v>
      </c>
    </row>
    <row r="36" spans="1:13" ht="21" customHeight="1" x14ac:dyDescent="0.25">
      <c r="B36" s="172" t="s">
        <v>134</v>
      </c>
      <c r="C36" s="124"/>
      <c r="D36" s="124"/>
      <c r="E36" s="124"/>
      <c r="F36" s="124"/>
      <c r="G36" s="124"/>
      <c r="H36" s="124"/>
      <c r="I36" s="124"/>
      <c r="J36" s="124"/>
      <c r="K36" s="124"/>
      <c r="L36" s="124"/>
      <c r="M36" s="124"/>
    </row>
    <row r="37" spans="1:13" x14ac:dyDescent="0.25">
      <c r="B37" s="124"/>
      <c r="C37" s="124"/>
      <c r="D37" s="124"/>
      <c r="E37" s="124"/>
      <c r="F37" s="124"/>
      <c r="G37" s="124"/>
      <c r="H37" s="124"/>
      <c r="I37" s="124"/>
      <c r="J37" s="124"/>
      <c r="K37" s="124"/>
      <c r="L37" s="124"/>
      <c r="M37" s="124"/>
    </row>
    <row r="38" spans="1:13" x14ac:dyDescent="0.25">
      <c r="B38" s="124"/>
      <c r="C38" s="124"/>
      <c r="D38" s="124"/>
      <c r="E38" s="124"/>
      <c r="F38" s="124"/>
      <c r="G38" s="124"/>
      <c r="H38" s="124"/>
      <c r="I38" s="124"/>
      <c r="J38" s="124"/>
      <c r="K38" s="124"/>
      <c r="L38" s="124"/>
      <c r="M38" s="124"/>
    </row>
    <row r="39" spans="1:13" ht="38.25" customHeight="1" x14ac:dyDescent="0.25">
      <c r="B39" s="124"/>
      <c r="C39" s="124"/>
      <c r="D39" s="124"/>
      <c r="E39" s="124"/>
      <c r="F39" s="124"/>
      <c r="G39" s="124"/>
      <c r="H39" s="124"/>
      <c r="I39" s="124"/>
      <c r="J39" s="124"/>
      <c r="K39" s="124"/>
      <c r="L39" s="124"/>
      <c r="M39" s="124"/>
    </row>
  </sheetData>
  <sheetProtection algorithmName="SHA-512" hashValue="EFyYYwUd3QTa8HATfSH/eL9RSKAc5jYIbEIbtwTyL8Yp1PvSCskCtSxUfWvU/3z+DyiUNa0U2c5xhwy+xXj94g==" saltValue="D4wuRtNcSABnL3Fv204fEQ==" spinCount="100000" sheet="1" objects="1" scenarios="1"/>
  <mergeCells count="54">
    <mergeCell ref="A34:I34"/>
    <mergeCell ref="B36:M39"/>
    <mergeCell ref="C7:C8"/>
    <mergeCell ref="D7:D8"/>
    <mergeCell ref="E7:E8"/>
    <mergeCell ref="F7:F8"/>
    <mergeCell ref="G7:G8"/>
    <mergeCell ref="H7:H8"/>
    <mergeCell ref="J7:J8"/>
    <mergeCell ref="A11:A12"/>
    <mergeCell ref="B11:B12"/>
    <mergeCell ref="A13:A14"/>
    <mergeCell ref="C9:C10"/>
    <mergeCell ref="I9:I10"/>
    <mergeCell ref="J9:J10"/>
    <mergeCell ref="M9:M10"/>
    <mergeCell ref="L7:L8"/>
    <mergeCell ref="I7:I8"/>
    <mergeCell ref="M7:M8"/>
    <mergeCell ref="H9:H10"/>
    <mergeCell ref="D9:D10"/>
    <mergeCell ref="E9:E10"/>
    <mergeCell ref="F9:F10"/>
    <mergeCell ref="G9:G10"/>
    <mergeCell ref="L9:L10"/>
    <mergeCell ref="K7:K8"/>
    <mergeCell ref="K9:K10"/>
    <mergeCell ref="A1:M1"/>
    <mergeCell ref="B2:C2"/>
    <mergeCell ref="B3:C3"/>
    <mergeCell ref="A4:A5"/>
    <mergeCell ref="B4:B5"/>
    <mergeCell ref="B6:C6"/>
    <mergeCell ref="B15:B17"/>
    <mergeCell ref="A15:A17"/>
    <mergeCell ref="B18:B19"/>
    <mergeCell ref="A18:A19"/>
    <mergeCell ref="B13:B14"/>
    <mergeCell ref="A7:A10"/>
    <mergeCell ref="B7:B10"/>
    <mergeCell ref="B20:B21"/>
    <mergeCell ref="A20:A21"/>
    <mergeCell ref="B22:C22"/>
    <mergeCell ref="B23:C23"/>
    <mergeCell ref="A24:A25"/>
    <mergeCell ref="B24:B25"/>
    <mergeCell ref="B30:C30"/>
    <mergeCell ref="B31:C31"/>
    <mergeCell ref="A32:A33"/>
    <mergeCell ref="B32:B33"/>
    <mergeCell ref="A26:A27"/>
    <mergeCell ref="B26:B27"/>
    <mergeCell ref="A28:A29"/>
    <mergeCell ref="B28:B29"/>
  </mergeCells>
  <pageMargins left="0.7" right="0.7" top="0.75" bottom="0.75" header="0.3" footer="0.3"/>
  <pageSetup paperSize="9" scale="8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view="pageBreakPreview" topLeftCell="A4" zoomScale="80" zoomScaleNormal="90" zoomScaleSheetLayoutView="80" workbookViewId="0">
      <selection activeCell="J8" activeCellId="1" sqref="H4:H8 J4:J8"/>
    </sheetView>
  </sheetViews>
  <sheetFormatPr defaultRowHeight="15" x14ac:dyDescent="0.25"/>
  <cols>
    <col min="1" max="1" width="5.85546875" customWidth="1"/>
    <col min="2" max="2" width="101.140625" bestFit="1" customWidth="1"/>
    <col min="6" max="6" width="7.28515625" customWidth="1"/>
    <col min="7" max="7" width="7.42578125" customWidth="1"/>
    <col min="9" max="9" width="10.7109375" customWidth="1"/>
    <col min="12" max="12" width="12" customWidth="1"/>
  </cols>
  <sheetData>
    <row r="1" spans="1:12" ht="60.75" customHeight="1" x14ac:dyDescent="0.25">
      <c r="A1" s="102" t="s">
        <v>145</v>
      </c>
      <c r="B1" s="103"/>
      <c r="C1" s="103"/>
      <c r="D1" s="103"/>
      <c r="E1" s="103"/>
      <c r="F1" s="103"/>
      <c r="G1" s="103"/>
      <c r="H1" s="103"/>
      <c r="I1" s="103"/>
      <c r="J1" s="103"/>
      <c r="K1" s="103"/>
      <c r="L1" s="103"/>
    </row>
    <row r="2" spans="1:12" ht="48" x14ac:dyDescent="0.25">
      <c r="A2" s="16" t="s">
        <v>1</v>
      </c>
      <c r="B2" s="55" t="s">
        <v>2</v>
      </c>
      <c r="C2" s="16" t="s">
        <v>3</v>
      </c>
      <c r="D2" s="16" t="s">
        <v>4</v>
      </c>
      <c r="E2" s="16" t="s">
        <v>39</v>
      </c>
      <c r="F2" s="16" t="s">
        <v>6</v>
      </c>
      <c r="G2" s="16" t="s">
        <v>7</v>
      </c>
      <c r="H2" s="16" t="s">
        <v>8</v>
      </c>
      <c r="I2" s="16" t="s">
        <v>29</v>
      </c>
      <c r="J2" s="16" t="s">
        <v>10</v>
      </c>
      <c r="K2" s="16" t="s">
        <v>11</v>
      </c>
      <c r="L2" s="16" t="s">
        <v>34</v>
      </c>
    </row>
    <row r="3" spans="1:12" x14ac:dyDescent="0.25">
      <c r="A3" s="15">
        <v>1</v>
      </c>
      <c r="B3" s="56">
        <v>2</v>
      </c>
      <c r="C3" s="15">
        <v>3</v>
      </c>
      <c r="D3" s="15">
        <v>4</v>
      </c>
      <c r="E3" s="15">
        <v>5</v>
      </c>
      <c r="F3" s="15">
        <v>6</v>
      </c>
      <c r="G3" s="15">
        <v>7</v>
      </c>
      <c r="H3" s="15">
        <v>8</v>
      </c>
      <c r="I3" s="15" t="s">
        <v>32</v>
      </c>
      <c r="J3" s="15">
        <v>10</v>
      </c>
      <c r="K3" s="15">
        <v>11</v>
      </c>
      <c r="L3" s="15" t="s">
        <v>26</v>
      </c>
    </row>
    <row r="4" spans="1:12" ht="312.75" customHeight="1" x14ac:dyDescent="0.25">
      <c r="A4" s="21">
        <v>1</v>
      </c>
      <c r="B4" s="58" t="s">
        <v>85</v>
      </c>
      <c r="C4" s="76"/>
      <c r="D4" s="77"/>
      <c r="E4" s="77"/>
      <c r="F4" s="38">
        <v>200</v>
      </c>
      <c r="G4" s="39" t="s">
        <v>57</v>
      </c>
      <c r="H4" s="78"/>
      <c r="I4" s="40">
        <f t="shared" ref="I4:I8" si="0">F4*H4</f>
        <v>0</v>
      </c>
      <c r="J4" s="79"/>
      <c r="K4" s="40">
        <f t="shared" ref="K4:K9" si="1">I4*0.08</f>
        <v>0</v>
      </c>
      <c r="L4" s="40">
        <f t="shared" ref="L4:L8" si="2">I4+K4</f>
        <v>0</v>
      </c>
    </row>
    <row r="5" spans="1:12" ht="336" customHeight="1" x14ac:dyDescent="0.25">
      <c r="A5" s="24">
        <v>2</v>
      </c>
      <c r="B5" s="57" t="s">
        <v>83</v>
      </c>
      <c r="C5" s="76"/>
      <c r="D5" s="77"/>
      <c r="E5" s="77"/>
      <c r="F5" s="38">
        <v>60</v>
      </c>
      <c r="G5" s="39" t="s">
        <v>57</v>
      </c>
      <c r="H5" s="78"/>
      <c r="I5" s="40">
        <f t="shared" si="0"/>
        <v>0</v>
      </c>
      <c r="J5" s="79"/>
      <c r="K5" s="40">
        <f t="shared" si="1"/>
        <v>0</v>
      </c>
      <c r="L5" s="40">
        <f t="shared" si="2"/>
        <v>0</v>
      </c>
    </row>
    <row r="6" spans="1:12" ht="285" customHeight="1" x14ac:dyDescent="0.25">
      <c r="A6" s="98">
        <v>3</v>
      </c>
      <c r="B6" s="152" t="s">
        <v>82</v>
      </c>
      <c r="C6" s="178"/>
      <c r="D6" s="134"/>
      <c r="E6" s="134"/>
      <c r="F6" s="138">
        <v>3</v>
      </c>
      <c r="G6" s="140" t="s">
        <v>57</v>
      </c>
      <c r="H6" s="142"/>
      <c r="I6" s="127">
        <f t="shared" si="0"/>
        <v>0</v>
      </c>
      <c r="J6" s="136"/>
      <c r="K6" s="127">
        <f t="shared" si="1"/>
        <v>0</v>
      </c>
      <c r="L6" s="127">
        <f t="shared" si="2"/>
        <v>0</v>
      </c>
    </row>
    <row r="7" spans="1:12" ht="194.25" customHeight="1" x14ac:dyDescent="0.25">
      <c r="A7" s="99"/>
      <c r="B7" s="153"/>
      <c r="C7" s="179"/>
      <c r="D7" s="135"/>
      <c r="E7" s="135"/>
      <c r="F7" s="139"/>
      <c r="G7" s="141"/>
      <c r="H7" s="143"/>
      <c r="I7" s="128"/>
      <c r="J7" s="137"/>
      <c r="K7" s="128"/>
      <c r="L7" s="128"/>
    </row>
    <row r="8" spans="1:12" ht="409.5" customHeight="1" x14ac:dyDescent="0.25">
      <c r="A8" s="21">
        <v>4</v>
      </c>
      <c r="B8" s="59" t="s">
        <v>84</v>
      </c>
      <c r="C8" s="76"/>
      <c r="D8" s="77"/>
      <c r="E8" s="77"/>
      <c r="F8" s="38">
        <v>3</v>
      </c>
      <c r="G8" s="39" t="s">
        <v>57</v>
      </c>
      <c r="H8" s="78"/>
      <c r="I8" s="40">
        <f t="shared" si="0"/>
        <v>0</v>
      </c>
      <c r="J8" s="68"/>
      <c r="K8" s="32">
        <f t="shared" si="1"/>
        <v>0</v>
      </c>
      <c r="L8" s="32">
        <f t="shared" si="2"/>
        <v>0</v>
      </c>
    </row>
    <row r="9" spans="1:12" ht="30.75" customHeight="1" x14ac:dyDescent="0.25">
      <c r="A9" s="91" t="s">
        <v>15</v>
      </c>
      <c r="B9" s="91"/>
      <c r="C9" s="91"/>
      <c r="D9" s="91"/>
      <c r="E9" s="91"/>
      <c r="F9" s="91"/>
      <c r="G9" s="91"/>
      <c r="H9" s="91"/>
      <c r="I9" s="35">
        <f>SUM(I4:I8)</f>
        <v>0</v>
      </c>
      <c r="J9" s="36" t="s">
        <v>0</v>
      </c>
      <c r="K9" s="37">
        <f t="shared" si="1"/>
        <v>0</v>
      </c>
      <c r="L9" s="37">
        <f>SUM(L4:L8)</f>
        <v>0</v>
      </c>
    </row>
  </sheetData>
  <sheetProtection algorithmName="SHA-512" hashValue="mr0uBTa3Rw9oynAqe3RoBWKOpw3+1ZggwdAvCxu9pwjB3ciN9DRK8mAbxOZV0EX2oRhARQ1xMPj62haD0wqlcw==" saltValue="cBeRaRy7SRxT91YGFxxHOA==" spinCount="100000" sheet="1" objects="1" scenarios="1"/>
  <mergeCells count="14">
    <mergeCell ref="A9:H9"/>
    <mergeCell ref="A1:L1"/>
    <mergeCell ref="C6:C7"/>
    <mergeCell ref="B6:B7"/>
    <mergeCell ref="A6:A7"/>
    <mergeCell ref="D6:D7"/>
    <mergeCell ref="E6:E7"/>
    <mergeCell ref="F6:F7"/>
    <mergeCell ref="G6:G7"/>
    <mergeCell ref="H6:H7"/>
    <mergeCell ref="I6:I7"/>
    <mergeCell ref="J6:J7"/>
    <mergeCell ref="K6:K7"/>
    <mergeCell ref="L6:L7"/>
  </mergeCells>
  <pageMargins left="0.7" right="0.7" top="0.75" bottom="0.75" header="0.3" footer="0.3"/>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election activeCell="F12" sqref="F12"/>
    </sheetView>
  </sheetViews>
  <sheetFormatPr defaultRowHeight="15" x14ac:dyDescent="0.25"/>
  <cols>
    <col min="1" max="1" width="3.42578125" customWidth="1"/>
    <col min="2" max="2" width="34.140625" customWidth="1"/>
    <col min="3" max="3" width="24" customWidth="1"/>
    <col min="7" max="7" width="7.140625" customWidth="1"/>
    <col min="9" max="9" width="10.28515625" customWidth="1"/>
  </cols>
  <sheetData>
    <row r="1" spans="1:13" ht="52.5" customHeight="1" x14ac:dyDescent="0.25">
      <c r="A1" s="92" t="s">
        <v>136</v>
      </c>
      <c r="B1" s="93"/>
      <c r="C1" s="93"/>
      <c r="D1" s="93"/>
      <c r="E1" s="93"/>
      <c r="F1" s="93"/>
      <c r="G1" s="93"/>
      <c r="H1" s="93"/>
      <c r="I1" s="93"/>
      <c r="J1" s="93"/>
      <c r="K1" s="93"/>
      <c r="L1" s="93"/>
      <c r="M1" s="93"/>
    </row>
    <row r="2" spans="1:13" ht="47.25" x14ac:dyDescent="0.25">
      <c r="A2" s="16" t="s">
        <v>1</v>
      </c>
      <c r="B2" s="94" t="s">
        <v>2</v>
      </c>
      <c r="C2" s="95"/>
      <c r="D2" s="16" t="s">
        <v>3</v>
      </c>
      <c r="E2" s="16" t="s">
        <v>4</v>
      </c>
      <c r="F2" s="16" t="s">
        <v>31</v>
      </c>
      <c r="G2" s="16" t="s">
        <v>6</v>
      </c>
      <c r="H2" s="16" t="s">
        <v>7</v>
      </c>
      <c r="I2" s="16" t="s">
        <v>35</v>
      </c>
      <c r="J2" s="16" t="s">
        <v>33</v>
      </c>
      <c r="K2" s="16" t="s">
        <v>10</v>
      </c>
      <c r="L2" s="16" t="s">
        <v>11</v>
      </c>
      <c r="M2" s="16" t="s">
        <v>34</v>
      </c>
    </row>
    <row r="3" spans="1:13" x14ac:dyDescent="0.25">
      <c r="A3" s="15">
        <v>1</v>
      </c>
      <c r="B3" s="96">
        <v>2</v>
      </c>
      <c r="C3" s="97"/>
      <c r="D3" s="15">
        <v>3</v>
      </c>
      <c r="E3" s="15">
        <v>4</v>
      </c>
      <c r="F3" s="15">
        <v>5</v>
      </c>
      <c r="G3" s="15">
        <v>6</v>
      </c>
      <c r="H3" s="15">
        <v>7</v>
      </c>
      <c r="I3" s="15">
        <v>8</v>
      </c>
      <c r="J3" s="15" t="s">
        <v>32</v>
      </c>
      <c r="K3" s="15">
        <v>10</v>
      </c>
      <c r="L3" s="15">
        <v>11</v>
      </c>
      <c r="M3" s="15" t="s">
        <v>26</v>
      </c>
    </row>
    <row r="4" spans="1:13" ht="102.75" customHeight="1" x14ac:dyDescent="0.25">
      <c r="A4" s="98">
        <v>1</v>
      </c>
      <c r="B4" s="100" t="s">
        <v>59</v>
      </c>
      <c r="C4" s="1" t="s">
        <v>14</v>
      </c>
      <c r="D4" s="65"/>
      <c r="E4" s="69"/>
      <c r="F4" s="69"/>
      <c r="G4" s="33">
        <v>10</v>
      </c>
      <c r="H4" s="4" t="s">
        <v>13</v>
      </c>
      <c r="I4" s="72"/>
      <c r="J4" s="32">
        <f t="shared" ref="J4:J5" si="0">G4*I4</f>
        <v>0</v>
      </c>
      <c r="K4" s="74"/>
      <c r="L4" s="32">
        <f t="shared" ref="L4:L6" si="1">J4*0.08</f>
        <v>0</v>
      </c>
      <c r="M4" s="32">
        <f t="shared" ref="M4:M5" si="2">J4+L4</f>
        <v>0</v>
      </c>
    </row>
    <row r="5" spans="1:13" ht="83.25" customHeight="1" x14ac:dyDescent="0.25">
      <c r="A5" s="99"/>
      <c r="B5" s="101"/>
      <c r="C5" s="12" t="s">
        <v>24</v>
      </c>
      <c r="D5" s="70"/>
      <c r="E5" s="71"/>
      <c r="F5" s="71"/>
      <c r="G5" s="34">
        <v>10</v>
      </c>
      <c r="H5" s="10" t="s">
        <v>13</v>
      </c>
      <c r="I5" s="73"/>
      <c r="J5" s="32">
        <f t="shared" si="0"/>
        <v>0</v>
      </c>
      <c r="K5" s="75"/>
      <c r="L5" s="32">
        <f t="shared" si="1"/>
        <v>0</v>
      </c>
      <c r="M5" s="32">
        <f t="shared" si="2"/>
        <v>0</v>
      </c>
    </row>
    <row r="6" spans="1:13" x14ac:dyDescent="0.25">
      <c r="A6" s="91" t="s">
        <v>15</v>
      </c>
      <c r="B6" s="91"/>
      <c r="C6" s="91"/>
      <c r="D6" s="91"/>
      <c r="E6" s="91"/>
      <c r="F6" s="91"/>
      <c r="G6" s="91"/>
      <c r="H6" s="91"/>
      <c r="I6" s="91"/>
      <c r="J6" s="35">
        <f>SUM(J4:J5)</f>
        <v>0</v>
      </c>
      <c r="K6" s="36" t="s">
        <v>0</v>
      </c>
      <c r="L6" s="37">
        <f t="shared" si="1"/>
        <v>0</v>
      </c>
      <c r="M6" s="37">
        <f>SUM(M4:M5)</f>
        <v>0</v>
      </c>
    </row>
    <row r="7" spans="1:13" x14ac:dyDescent="0.25">
      <c r="A7" s="3"/>
      <c r="B7" s="3"/>
      <c r="C7" s="3"/>
      <c r="D7" s="3"/>
      <c r="E7" s="3"/>
      <c r="F7" s="5"/>
      <c r="G7" s="5"/>
      <c r="H7" s="5"/>
      <c r="I7" s="3"/>
      <c r="J7" s="5"/>
      <c r="K7" s="3"/>
      <c r="L7" s="3"/>
      <c r="M7" s="3"/>
    </row>
    <row r="8" spans="1:13" x14ac:dyDescent="0.25">
      <c r="A8" s="3"/>
      <c r="B8" s="6" t="s">
        <v>16</v>
      </c>
      <c r="C8" s="51"/>
      <c r="D8" s="3"/>
      <c r="E8" s="3"/>
      <c r="F8" s="5"/>
      <c r="G8" s="5"/>
      <c r="H8" s="5"/>
      <c r="I8" s="3"/>
      <c r="J8" s="5"/>
      <c r="K8" s="3"/>
      <c r="L8" s="3"/>
      <c r="M8" s="3"/>
    </row>
    <row r="9" spans="1:13" x14ac:dyDescent="0.25">
      <c r="A9" s="3"/>
      <c r="B9" s="52" t="s">
        <v>17</v>
      </c>
      <c r="C9" s="51"/>
      <c r="D9" s="3"/>
      <c r="E9" s="3"/>
      <c r="F9" s="5"/>
      <c r="G9" s="5"/>
      <c r="H9" s="5"/>
      <c r="I9" s="3"/>
      <c r="J9" s="5"/>
      <c r="K9" s="3"/>
      <c r="L9" s="3"/>
      <c r="M9" s="3"/>
    </row>
    <row r="10" spans="1:13" x14ac:dyDescent="0.25">
      <c r="A10" s="3"/>
      <c r="B10" s="52" t="s">
        <v>18</v>
      </c>
      <c r="C10" s="51"/>
      <c r="D10" s="3"/>
      <c r="E10" s="3"/>
      <c r="F10" s="5"/>
      <c r="G10" s="5"/>
      <c r="H10" s="5"/>
      <c r="I10" s="3"/>
      <c r="J10" s="5"/>
      <c r="K10" s="3"/>
      <c r="L10" s="3"/>
      <c r="M10" s="3"/>
    </row>
    <row r="11" spans="1:13" x14ac:dyDescent="0.25">
      <c r="A11" s="3"/>
      <c r="B11" s="52" t="s">
        <v>128</v>
      </c>
      <c r="C11" s="51"/>
      <c r="D11" s="3"/>
      <c r="E11" s="3"/>
      <c r="F11" s="5"/>
      <c r="G11" s="5"/>
      <c r="H11" s="5"/>
      <c r="I11" s="3"/>
      <c r="J11" s="5"/>
      <c r="K11" s="3"/>
      <c r="L11" s="3"/>
      <c r="M11" s="3"/>
    </row>
    <row r="12" spans="1:13" x14ac:dyDescent="0.25">
      <c r="A12" s="3"/>
      <c r="B12" s="52" t="s">
        <v>19</v>
      </c>
      <c r="C12" s="51"/>
      <c r="D12" s="3"/>
      <c r="E12" s="3"/>
      <c r="F12" s="5"/>
      <c r="G12" s="5"/>
      <c r="H12" s="5"/>
      <c r="I12" s="3"/>
      <c r="J12" s="5"/>
      <c r="K12" s="3"/>
      <c r="L12" s="3"/>
      <c r="M12" s="3"/>
    </row>
    <row r="13" spans="1:13" x14ac:dyDescent="0.25">
      <c r="A13" s="3"/>
      <c r="B13" s="52" t="s">
        <v>20</v>
      </c>
      <c r="C13" s="51"/>
      <c r="D13" s="3"/>
      <c r="E13" s="3"/>
      <c r="F13" s="5"/>
      <c r="G13" s="5"/>
      <c r="H13" s="5"/>
      <c r="I13" s="3"/>
      <c r="J13" s="5"/>
      <c r="K13" s="3"/>
      <c r="L13" s="3"/>
      <c r="M13" s="3"/>
    </row>
  </sheetData>
  <sheetProtection algorithmName="SHA-512" hashValue="maVRGK9F6OBzGz5KQkqfrp5uOAIED0+ipGDmMgUGnJVvSlT60C9o/80j6VTdSN74LwObNED9wHANz4U07YmIZA==" saltValue="5xcEpgjKhjIyyW5ZHFAdew==" spinCount="100000" sheet="1" objects="1" scenarios="1"/>
  <mergeCells count="6">
    <mergeCell ref="A6:I6"/>
    <mergeCell ref="A1:M1"/>
    <mergeCell ref="B2:C2"/>
    <mergeCell ref="B3:C3"/>
    <mergeCell ref="A4:A5"/>
    <mergeCell ref="B4:B5"/>
  </mergeCells>
  <pageMargins left="0.7" right="0.7" top="0.75" bottom="0.75" header="0.3" footer="0.3"/>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selection activeCell="K5" activeCellId="2" sqref="D5:F6 I5:I6 K5:K6"/>
    </sheetView>
  </sheetViews>
  <sheetFormatPr defaultRowHeight="15" x14ac:dyDescent="0.25"/>
  <cols>
    <col min="1" max="1" width="5.7109375" customWidth="1"/>
    <col min="2" max="2" width="31.42578125" customWidth="1"/>
    <col min="3" max="3" width="27" customWidth="1"/>
    <col min="4" max="4" width="14.7109375" customWidth="1"/>
    <col min="7" max="7" width="7.7109375" customWidth="1"/>
    <col min="12" max="12" width="9.7109375" customWidth="1"/>
  </cols>
  <sheetData>
    <row r="1" spans="1:13" ht="43.5" customHeight="1" x14ac:dyDescent="0.25">
      <c r="A1" s="102" t="s">
        <v>137</v>
      </c>
      <c r="B1" s="103"/>
      <c r="C1" s="103"/>
      <c r="D1" s="103"/>
      <c r="E1" s="103"/>
      <c r="F1" s="103"/>
      <c r="G1" s="103"/>
      <c r="H1" s="103"/>
      <c r="I1" s="103"/>
      <c r="J1" s="103"/>
      <c r="K1" s="103"/>
      <c r="L1" s="103"/>
      <c r="M1" s="103"/>
    </row>
    <row r="2" spans="1:13" x14ac:dyDescent="0.25">
      <c r="A2" s="5"/>
      <c r="B2" s="7"/>
      <c r="C2" s="3"/>
      <c r="D2" s="3"/>
      <c r="E2" s="3"/>
      <c r="F2" s="3"/>
      <c r="G2" s="3"/>
      <c r="H2" s="3"/>
      <c r="I2" s="3"/>
      <c r="J2" s="5"/>
      <c r="K2" s="5"/>
      <c r="L2" s="5"/>
      <c r="M2" s="3"/>
    </row>
    <row r="3" spans="1:13" ht="48" x14ac:dyDescent="0.25">
      <c r="A3" s="16" t="s">
        <v>1</v>
      </c>
      <c r="B3" s="94" t="s">
        <v>2</v>
      </c>
      <c r="C3" s="95"/>
      <c r="D3" s="16" t="s">
        <v>3</v>
      </c>
      <c r="E3" s="16" t="s">
        <v>4</v>
      </c>
      <c r="F3" s="16" t="s">
        <v>28</v>
      </c>
      <c r="G3" s="16" t="s">
        <v>6</v>
      </c>
      <c r="H3" s="16" t="s">
        <v>7</v>
      </c>
      <c r="I3" s="16" t="s">
        <v>8</v>
      </c>
      <c r="J3" s="16" t="s">
        <v>29</v>
      </c>
      <c r="K3" s="16" t="s">
        <v>10</v>
      </c>
      <c r="L3" s="16" t="s">
        <v>11</v>
      </c>
      <c r="M3" s="16" t="s">
        <v>34</v>
      </c>
    </row>
    <row r="4" spans="1:13" x14ac:dyDescent="0.25">
      <c r="A4" s="15">
        <v>1</v>
      </c>
      <c r="B4" s="96">
        <v>2</v>
      </c>
      <c r="C4" s="97"/>
      <c r="D4" s="15">
        <v>3</v>
      </c>
      <c r="E4" s="15">
        <v>4</v>
      </c>
      <c r="F4" s="15">
        <v>5</v>
      </c>
      <c r="G4" s="15">
        <v>6</v>
      </c>
      <c r="H4" s="15">
        <v>7</v>
      </c>
      <c r="I4" s="15">
        <v>8</v>
      </c>
      <c r="J4" s="15" t="s">
        <v>32</v>
      </c>
      <c r="K4" s="15">
        <v>10</v>
      </c>
      <c r="L4" s="15">
        <v>11</v>
      </c>
      <c r="M4" s="15" t="s">
        <v>26</v>
      </c>
    </row>
    <row r="5" spans="1:13" ht="135.75" customHeight="1" x14ac:dyDescent="0.25">
      <c r="A5" s="106">
        <v>1</v>
      </c>
      <c r="B5" s="100" t="s">
        <v>60</v>
      </c>
      <c r="C5" s="1" t="s">
        <v>21</v>
      </c>
      <c r="D5" s="65"/>
      <c r="E5" s="69"/>
      <c r="F5" s="69"/>
      <c r="G5" s="33">
        <v>80</v>
      </c>
      <c r="H5" s="4" t="s">
        <v>13</v>
      </c>
      <c r="I5" s="72"/>
      <c r="J5" s="32">
        <f t="shared" ref="J5:J6" si="0">G5*I5</f>
        <v>0</v>
      </c>
      <c r="K5" s="68"/>
      <c r="L5" s="32">
        <f t="shared" ref="L5:L7" si="1">J5*0.08</f>
        <v>0</v>
      </c>
      <c r="M5" s="32">
        <f t="shared" ref="M5:M6" si="2">J5+L5</f>
        <v>0</v>
      </c>
    </row>
    <row r="6" spans="1:13" ht="111.75" customHeight="1" x14ac:dyDescent="0.25">
      <c r="A6" s="106"/>
      <c r="B6" s="107"/>
      <c r="C6" s="11" t="s">
        <v>22</v>
      </c>
      <c r="D6" s="76"/>
      <c r="E6" s="77"/>
      <c r="F6" s="77"/>
      <c r="G6" s="38">
        <v>15</v>
      </c>
      <c r="H6" s="9" t="s">
        <v>13</v>
      </c>
      <c r="I6" s="78"/>
      <c r="J6" s="40">
        <f t="shared" si="0"/>
        <v>0</v>
      </c>
      <c r="K6" s="79"/>
      <c r="L6" s="40">
        <f t="shared" si="1"/>
        <v>0</v>
      </c>
      <c r="M6" s="40">
        <f t="shared" si="2"/>
        <v>0</v>
      </c>
    </row>
    <row r="7" spans="1:13" x14ac:dyDescent="0.25">
      <c r="A7" s="91" t="s">
        <v>15</v>
      </c>
      <c r="B7" s="91"/>
      <c r="C7" s="91"/>
      <c r="D7" s="91"/>
      <c r="E7" s="91"/>
      <c r="F7" s="91"/>
      <c r="G7" s="91"/>
      <c r="H7" s="91"/>
      <c r="I7" s="91"/>
      <c r="J7" s="35">
        <f>SUM(J5:J6)</f>
        <v>0</v>
      </c>
      <c r="K7" s="41" t="s">
        <v>0</v>
      </c>
      <c r="L7" s="35">
        <f t="shared" si="1"/>
        <v>0</v>
      </c>
      <c r="M7" s="35">
        <f>SUM(M5:M6)</f>
        <v>0</v>
      </c>
    </row>
    <row r="8" spans="1:13" x14ac:dyDescent="0.25">
      <c r="A8" s="5"/>
      <c r="B8" s="8"/>
      <c r="C8" s="3"/>
      <c r="D8" s="3"/>
      <c r="E8" s="3"/>
      <c r="F8" s="3"/>
      <c r="G8" s="3"/>
      <c r="H8" s="3"/>
      <c r="I8" s="3"/>
      <c r="J8" s="5"/>
      <c r="K8" s="5"/>
      <c r="L8" s="5"/>
      <c r="M8" s="3"/>
    </row>
    <row r="9" spans="1:13" x14ac:dyDescent="0.25">
      <c r="A9" s="5"/>
      <c r="B9" s="104" t="s">
        <v>129</v>
      </c>
      <c r="C9" s="105"/>
      <c r="D9" s="105"/>
      <c r="E9" s="105"/>
      <c r="F9" s="105"/>
      <c r="G9" s="105"/>
      <c r="H9" s="3"/>
      <c r="I9" s="3"/>
      <c r="J9" s="5"/>
      <c r="K9" s="5"/>
      <c r="L9" s="5"/>
      <c r="M9" s="3"/>
    </row>
    <row r="10" spans="1:13" x14ac:dyDescent="0.25">
      <c r="A10" s="5"/>
      <c r="B10" s="105"/>
      <c r="C10" s="105"/>
      <c r="D10" s="105"/>
      <c r="E10" s="105"/>
      <c r="F10" s="105"/>
      <c r="G10" s="105"/>
      <c r="H10" s="3"/>
      <c r="I10" s="3"/>
      <c r="J10" s="5"/>
      <c r="K10" s="5"/>
      <c r="L10" s="5"/>
      <c r="M10" s="3"/>
    </row>
    <row r="11" spans="1:13" x14ac:dyDescent="0.25">
      <c r="A11" s="5"/>
      <c r="B11" s="105"/>
      <c r="C11" s="105"/>
      <c r="D11" s="105"/>
      <c r="E11" s="105"/>
      <c r="F11" s="105"/>
      <c r="G11" s="105"/>
      <c r="H11" s="3"/>
      <c r="I11" s="3"/>
      <c r="J11" s="5"/>
      <c r="K11" s="5"/>
      <c r="L11" s="5"/>
      <c r="M11" s="3"/>
    </row>
    <row r="12" spans="1:13" x14ac:dyDescent="0.25">
      <c r="A12" s="5"/>
      <c r="B12" s="105"/>
      <c r="C12" s="105"/>
      <c r="D12" s="105"/>
      <c r="E12" s="105"/>
      <c r="F12" s="105"/>
      <c r="G12" s="105"/>
      <c r="H12" s="3"/>
      <c r="I12" s="3"/>
      <c r="J12" s="5"/>
      <c r="K12" s="5"/>
      <c r="L12" s="5"/>
      <c r="M12" s="3"/>
    </row>
    <row r="13" spans="1:13" x14ac:dyDescent="0.25">
      <c r="A13" s="5"/>
      <c r="B13" s="105"/>
      <c r="C13" s="105"/>
      <c r="D13" s="105"/>
      <c r="E13" s="105"/>
      <c r="F13" s="105"/>
      <c r="G13" s="105"/>
      <c r="H13" s="3"/>
      <c r="I13" s="3"/>
      <c r="J13" s="5"/>
      <c r="K13" s="5"/>
      <c r="L13" s="5"/>
      <c r="M13" s="3"/>
    </row>
    <row r="14" spans="1:13" x14ac:dyDescent="0.25">
      <c r="A14" s="5"/>
      <c r="B14" s="105"/>
      <c r="C14" s="105"/>
      <c r="D14" s="105"/>
      <c r="E14" s="105"/>
      <c r="F14" s="105"/>
      <c r="G14" s="105"/>
      <c r="H14" s="3"/>
      <c r="I14" s="3"/>
      <c r="J14" s="5"/>
      <c r="K14" s="5"/>
      <c r="L14" s="5"/>
      <c r="M14" s="3"/>
    </row>
  </sheetData>
  <sheetProtection algorithmName="SHA-512" hashValue="d5GB8euE69NhFKa63RlirYR0s+yAkDbJaDpp89o89vErGAVXDGoxy8kYdYLnd2WxB7q75V59Lp92bxQB490F8w==" saltValue="WerJpwcW9311REC/GmkB8A==" spinCount="100000" sheet="1" objects="1" scenarios="1"/>
  <mergeCells count="7">
    <mergeCell ref="A1:M1"/>
    <mergeCell ref="A7:I7"/>
    <mergeCell ref="B9:G14"/>
    <mergeCell ref="B3:C3"/>
    <mergeCell ref="B4:C4"/>
    <mergeCell ref="A5:A6"/>
    <mergeCell ref="B5:B6"/>
  </mergeCells>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Normal="100" workbookViewId="0">
      <selection activeCell="K5" activeCellId="2" sqref="D5:F10 I5:I10 K5:K10"/>
    </sheetView>
  </sheetViews>
  <sheetFormatPr defaultRowHeight="15" x14ac:dyDescent="0.25"/>
  <cols>
    <col min="1" max="1" width="5.5703125" customWidth="1"/>
    <col min="2" max="2" width="15.7109375" customWidth="1"/>
    <col min="3" max="3" width="20.42578125" customWidth="1"/>
    <col min="7" max="7" width="6.5703125" customWidth="1"/>
    <col min="8" max="8" width="9" customWidth="1"/>
    <col min="9" max="9" width="10" customWidth="1"/>
    <col min="10" max="10" width="11.5703125" customWidth="1"/>
    <col min="13" max="13" width="10.85546875" customWidth="1"/>
  </cols>
  <sheetData>
    <row r="1" spans="1:13" ht="18" customHeight="1" x14ac:dyDescent="0.25">
      <c r="A1" s="102" t="s">
        <v>138</v>
      </c>
      <c r="B1" s="103"/>
      <c r="C1" s="103"/>
      <c r="D1" s="103"/>
      <c r="E1" s="103"/>
      <c r="F1" s="103"/>
      <c r="G1" s="103"/>
      <c r="H1" s="103"/>
      <c r="I1" s="103"/>
      <c r="J1" s="103"/>
      <c r="K1" s="103"/>
      <c r="L1" s="103"/>
      <c r="M1" s="103"/>
    </row>
    <row r="2" spans="1:13" x14ac:dyDescent="0.25">
      <c r="A2" s="5"/>
      <c r="B2" s="7"/>
      <c r="C2" s="3"/>
      <c r="D2" s="3"/>
      <c r="E2" s="3"/>
      <c r="F2" s="3"/>
      <c r="G2" s="3"/>
      <c r="H2" s="3"/>
      <c r="I2" s="3"/>
      <c r="J2" s="5"/>
      <c r="K2" s="5"/>
      <c r="L2" s="5"/>
      <c r="M2" s="3"/>
    </row>
    <row r="3" spans="1:13" ht="47.25" x14ac:dyDescent="0.25">
      <c r="A3" s="16" t="s">
        <v>1</v>
      </c>
      <c r="B3" s="94" t="s">
        <v>2</v>
      </c>
      <c r="C3" s="95"/>
      <c r="D3" s="16" t="s">
        <v>3</v>
      </c>
      <c r="E3" s="16" t="s">
        <v>4</v>
      </c>
      <c r="F3" s="16" t="s">
        <v>28</v>
      </c>
      <c r="G3" s="16" t="s">
        <v>6</v>
      </c>
      <c r="H3" s="16" t="s">
        <v>7</v>
      </c>
      <c r="I3" s="16" t="s">
        <v>35</v>
      </c>
      <c r="J3" s="16" t="s">
        <v>29</v>
      </c>
      <c r="K3" s="16" t="s">
        <v>10</v>
      </c>
      <c r="L3" s="16" t="s">
        <v>11</v>
      </c>
      <c r="M3" s="16" t="s">
        <v>34</v>
      </c>
    </row>
    <row r="4" spans="1:13" x14ac:dyDescent="0.25">
      <c r="A4" s="15">
        <v>1</v>
      </c>
      <c r="B4" s="96">
        <v>2</v>
      </c>
      <c r="C4" s="97"/>
      <c r="D4" s="15">
        <v>3</v>
      </c>
      <c r="E4" s="15">
        <v>4</v>
      </c>
      <c r="F4" s="15">
        <v>5</v>
      </c>
      <c r="G4" s="15">
        <v>6</v>
      </c>
      <c r="H4" s="15">
        <v>7</v>
      </c>
      <c r="I4" s="15">
        <v>8</v>
      </c>
      <c r="J4" s="15" t="s">
        <v>32</v>
      </c>
      <c r="K4" s="15">
        <v>10</v>
      </c>
      <c r="L4" s="15">
        <v>11</v>
      </c>
      <c r="M4" s="15" t="s">
        <v>26</v>
      </c>
    </row>
    <row r="5" spans="1:13" ht="74.25" customHeight="1" x14ac:dyDescent="0.25">
      <c r="A5" s="106">
        <v>1</v>
      </c>
      <c r="B5" s="100" t="s">
        <v>61</v>
      </c>
      <c r="C5" s="1" t="s">
        <v>88</v>
      </c>
      <c r="D5" s="65"/>
      <c r="E5" s="69"/>
      <c r="F5" s="69"/>
      <c r="G5" s="33">
        <v>80</v>
      </c>
      <c r="H5" s="13" t="s">
        <v>25</v>
      </c>
      <c r="I5" s="72"/>
      <c r="J5" s="32">
        <f t="shared" ref="J5:J10" si="0">G5*I5</f>
        <v>0</v>
      </c>
      <c r="K5" s="68"/>
      <c r="L5" s="32">
        <f t="shared" ref="L5:L11" si="1">J5*0.08</f>
        <v>0</v>
      </c>
      <c r="M5" s="32">
        <f t="shared" ref="M5:M10" si="2">J5+L5</f>
        <v>0</v>
      </c>
    </row>
    <row r="6" spans="1:13" ht="72" customHeight="1" x14ac:dyDescent="0.25">
      <c r="A6" s="106"/>
      <c r="B6" s="107"/>
      <c r="C6" s="14" t="s">
        <v>89</v>
      </c>
      <c r="D6" s="76"/>
      <c r="E6" s="77"/>
      <c r="F6" s="77"/>
      <c r="G6" s="38">
        <v>1100</v>
      </c>
      <c r="H6" s="9" t="s">
        <v>25</v>
      </c>
      <c r="I6" s="78"/>
      <c r="J6" s="32">
        <f t="shared" si="0"/>
        <v>0</v>
      </c>
      <c r="K6" s="68"/>
      <c r="L6" s="32">
        <f t="shared" si="1"/>
        <v>0</v>
      </c>
      <c r="M6" s="32">
        <f t="shared" si="2"/>
        <v>0</v>
      </c>
    </row>
    <row r="7" spans="1:13" ht="69.75" customHeight="1" x14ac:dyDescent="0.25">
      <c r="A7" s="106"/>
      <c r="B7" s="107"/>
      <c r="C7" s="23" t="s">
        <v>90</v>
      </c>
      <c r="D7" s="76"/>
      <c r="E7" s="77"/>
      <c r="F7" s="77"/>
      <c r="G7" s="38">
        <v>60</v>
      </c>
      <c r="H7" s="9" t="s">
        <v>25</v>
      </c>
      <c r="I7" s="78"/>
      <c r="J7" s="40">
        <f t="shared" si="0"/>
        <v>0</v>
      </c>
      <c r="K7" s="79"/>
      <c r="L7" s="40">
        <f t="shared" si="1"/>
        <v>0</v>
      </c>
      <c r="M7" s="40">
        <f t="shared" si="2"/>
        <v>0</v>
      </c>
    </row>
    <row r="8" spans="1:13" ht="60" customHeight="1" x14ac:dyDescent="0.25">
      <c r="A8" s="13">
        <v>2</v>
      </c>
      <c r="B8" s="110" t="s">
        <v>62</v>
      </c>
      <c r="C8" s="111"/>
      <c r="D8" s="76"/>
      <c r="E8" s="77"/>
      <c r="F8" s="77"/>
      <c r="G8" s="38">
        <v>250</v>
      </c>
      <c r="H8" s="9" t="s">
        <v>25</v>
      </c>
      <c r="I8" s="78"/>
      <c r="J8" s="40">
        <f t="shared" si="0"/>
        <v>0</v>
      </c>
      <c r="K8" s="79"/>
      <c r="L8" s="40">
        <f t="shared" si="1"/>
        <v>0</v>
      </c>
      <c r="M8" s="40">
        <f t="shared" si="2"/>
        <v>0</v>
      </c>
    </row>
    <row r="9" spans="1:13" ht="62.25" customHeight="1" x14ac:dyDescent="0.25">
      <c r="A9" s="13">
        <v>3</v>
      </c>
      <c r="B9" s="110" t="s">
        <v>91</v>
      </c>
      <c r="C9" s="111"/>
      <c r="D9" s="76"/>
      <c r="E9" s="77"/>
      <c r="F9" s="77"/>
      <c r="G9" s="38">
        <v>500</v>
      </c>
      <c r="H9" s="9" t="s">
        <v>13</v>
      </c>
      <c r="I9" s="78"/>
      <c r="J9" s="40">
        <f t="shared" si="0"/>
        <v>0</v>
      </c>
      <c r="K9" s="68"/>
      <c r="L9" s="40">
        <f t="shared" si="1"/>
        <v>0</v>
      </c>
      <c r="M9" s="32">
        <f t="shared" si="2"/>
        <v>0</v>
      </c>
    </row>
    <row r="10" spans="1:13" ht="58.5" customHeight="1" x14ac:dyDescent="0.25">
      <c r="A10" s="2">
        <v>4</v>
      </c>
      <c r="B10" s="112" t="s">
        <v>63</v>
      </c>
      <c r="C10" s="113"/>
      <c r="D10" s="78"/>
      <c r="E10" s="78"/>
      <c r="F10" s="78"/>
      <c r="G10" s="38">
        <v>200</v>
      </c>
      <c r="H10" s="39" t="s">
        <v>13</v>
      </c>
      <c r="I10" s="78"/>
      <c r="J10" s="40">
        <f t="shared" si="0"/>
        <v>0</v>
      </c>
      <c r="K10" s="68"/>
      <c r="L10" s="32">
        <f t="shared" si="1"/>
        <v>0</v>
      </c>
      <c r="M10" s="32">
        <f t="shared" si="2"/>
        <v>0</v>
      </c>
    </row>
    <row r="11" spans="1:13" x14ac:dyDescent="0.25">
      <c r="A11" s="109" t="s">
        <v>15</v>
      </c>
      <c r="B11" s="109"/>
      <c r="C11" s="109"/>
      <c r="D11" s="109"/>
      <c r="E11" s="109"/>
      <c r="F11" s="109"/>
      <c r="G11" s="109"/>
      <c r="H11" s="109"/>
      <c r="I11" s="109"/>
      <c r="J11" s="35">
        <f>SUM(J5:J10)</f>
        <v>0</v>
      </c>
      <c r="K11" s="36" t="s">
        <v>0</v>
      </c>
      <c r="L11" s="37">
        <f t="shared" si="1"/>
        <v>0</v>
      </c>
      <c r="M11" s="37">
        <f>SUM(M5:M10)</f>
        <v>0</v>
      </c>
    </row>
    <row r="13" spans="1:13" ht="44.25" customHeight="1" x14ac:dyDescent="0.25">
      <c r="B13" s="108" t="s">
        <v>130</v>
      </c>
      <c r="C13" s="108"/>
      <c r="D13" s="108"/>
      <c r="E13" s="108"/>
      <c r="F13" s="108"/>
      <c r="G13" s="108"/>
      <c r="H13" s="108"/>
      <c r="I13" s="108"/>
      <c r="J13" s="108"/>
    </row>
  </sheetData>
  <sheetProtection algorithmName="SHA-512" hashValue="kN0RuAsNYlqUeW6CuOOz8QbWVmo29f0TRGE1oONa+PQl7NAe+6Hbxgtj9WmzzkbbpaffRcA5KBqYbG/HlpNAvQ==" saltValue="1kgaUbrkFay6VjJK4xqWzw==" spinCount="100000" sheet="1" objects="1" scenarios="1"/>
  <mergeCells count="10">
    <mergeCell ref="B13:J13"/>
    <mergeCell ref="A1:M1"/>
    <mergeCell ref="B3:C3"/>
    <mergeCell ref="B4:C4"/>
    <mergeCell ref="A5:A7"/>
    <mergeCell ref="B5:B7"/>
    <mergeCell ref="A11:I11"/>
    <mergeCell ref="B8:C8"/>
    <mergeCell ref="B10:C10"/>
    <mergeCell ref="B9:C9"/>
  </mergeCells>
  <pageMargins left="0.7" right="0.7" top="0.75" bottom="0.75" header="0.3" footer="0.3"/>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activeCell="B11" sqref="B11:C11"/>
    </sheetView>
  </sheetViews>
  <sheetFormatPr defaultRowHeight="15" x14ac:dyDescent="0.25"/>
  <cols>
    <col min="1" max="1" width="4.5703125" customWidth="1"/>
    <col min="7" max="7" width="6.42578125" customWidth="1"/>
    <col min="10" max="10" width="11.28515625" customWidth="1"/>
    <col min="13" max="13" width="11.42578125" customWidth="1"/>
  </cols>
  <sheetData>
    <row r="1" spans="1:13" ht="17.25" customHeight="1" x14ac:dyDescent="0.25">
      <c r="A1" s="102" t="s">
        <v>139</v>
      </c>
      <c r="B1" s="103"/>
      <c r="C1" s="103"/>
      <c r="D1" s="103"/>
      <c r="E1" s="103"/>
      <c r="F1" s="103"/>
      <c r="G1" s="103"/>
      <c r="H1" s="103"/>
      <c r="I1" s="103"/>
      <c r="J1" s="103"/>
      <c r="K1" s="103"/>
      <c r="L1" s="103"/>
      <c r="M1" s="103"/>
    </row>
    <row r="2" spans="1:13" x14ac:dyDescent="0.25">
      <c r="A2" s="5"/>
      <c r="B2" s="7"/>
      <c r="C2" s="3"/>
      <c r="D2" s="3"/>
      <c r="E2" s="3"/>
      <c r="F2" s="3"/>
      <c r="G2" s="3"/>
      <c r="H2" s="3"/>
      <c r="I2" s="3"/>
      <c r="J2" s="5"/>
      <c r="K2" s="5"/>
      <c r="L2" s="5"/>
      <c r="M2" s="3"/>
    </row>
    <row r="3" spans="1:13" ht="48" x14ac:dyDescent="0.25">
      <c r="A3" s="16" t="s">
        <v>1</v>
      </c>
      <c r="B3" s="94" t="s">
        <v>2</v>
      </c>
      <c r="C3" s="95"/>
      <c r="D3" s="16" t="s">
        <v>3</v>
      </c>
      <c r="E3" s="16" t="s">
        <v>4</v>
      </c>
      <c r="F3" s="16" t="s">
        <v>39</v>
      </c>
      <c r="G3" s="16" t="s">
        <v>6</v>
      </c>
      <c r="H3" s="16" t="s">
        <v>7</v>
      </c>
      <c r="I3" s="16" t="s">
        <v>8</v>
      </c>
      <c r="J3" s="16" t="s">
        <v>29</v>
      </c>
      <c r="K3" s="16" t="s">
        <v>10</v>
      </c>
      <c r="L3" s="16" t="s">
        <v>11</v>
      </c>
      <c r="M3" s="16" t="s">
        <v>34</v>
      </c>
    </row>
    <row r="4" spans="1:13" x14ac:dyDescent="0.25">
      <c r="A4" s="15">
        <v>1</v>
      </c>
      <c r="B4" s="96">
        <v>2</v>
      </c>
      <c r="C4" s="97"/>
      <c r="D4" s="15">
        <v>3</v>
      </c>
      <c r="E4" s="15">
        <v>4</v>
      </c>
      <c r="F4" s="15">
        <v>5</v>
      </c>
      <c r="G4" s="15">
        <v>6</v>
      </c>
      <c r="H4" s="15">
        <v>7</v>
      </c>
      <c r="I4" s="15">
        <v>8</v>
      </c>
      <c r="J4" s="15" t="s">
        <v>32</v>
      </c>
      <c r="K4" s="15">
        <v>10</v>
      </c>
      <c r="L4" s="15">
        <v>11</v>
      </c>
      <c r="M4" s="15" t="s">
        <v>26</v>
      </c>
    </row>
    <row r="5" spans="1:13" ht="24.75" customHeight="1" x14ac:dyDescent="0.25">
      <c r="A5" s="114" t="s">
        <v>64</v>
      </c>
      <c r="B5" s="115"/>
      <c r="C5" s="115"/>
      <c r="D5" s="115"/>
      <c r="E5" s="115"/>
      <c r="F5" s="115"/>
      <c r="G5" s="115"/>
      <c r="H5" s="115"/>
      <c r="I5" s="115"/>
      <c r="J5" s="115"/>
      <c r="K5" s="115"/>
      <c r="L5" s="115"/>
      <c r="M5" s="116"/>
    </row>
    <row r="6" spans="1:13" ht="17.25" customHeight="1" x14ac:dyDescent="0.25">
      <c r="A6" s="13">
        <v>1</v>
      </c>
      <c r="B6" s="110" t="s">
        <v>36</v>
      </c>
      <c r="C6" s="111"/>
      <c r="D6" s="76"/>
      <c r="E6" s="77"/>
      <c r="F6" s="77"/>
      <c r="G6" s="38">
        <v>200</v>
      </c>
      <c r="H6" s="9" t="s">
        <v>13</v>
      </c>
      <c r="I6" s="78"/>
      <c r="J6" s="40">
        <f t="shared" ref="J6:J8" si="0">G6*I6</f>
        <v>0</v>
      </c>
      <c r="K6" s="79"/>
      <c r="L6" s="40">
        <f t="shared" ref="L6:L13" si="1">J6*0.08</f>
        <v>0</v>
      </c>
      <c r="M6" s="40">
        <f t="shared" ref="M6:M8" si="2">J6+L6</f>
        <v>0</v>
      </c>
    </row>
    <row r="7" spans="1:13" ht="17.25" customHeight="1" x14ac:dyDescent="0.25">
      <c r="A7" s="13">
        <v>2</v>
      </c>
      <c r="B7" s="110" t="s">
        <v>37</v>
      </c>
      <c r="C7" s="111"/>
      <c r="D7" s="76"/>
      <c r="E7" s="77"/>
      <c r="F7" s="77"/>
      <c r="G7" s="38">
        <v>40</v>
      </c>
      <c r="H7" s="9" t="s">
        <v>13</v>
      </c>
      <c r="I7" s="78"/>
      <c r="J7" s="40">
        <f t="shared" si="0"/>
        <v>0</v>
      </c>
      <c r="K7" s="68"/>
      <c r="L7" s="40">
        <f t="shared" si="1"/>
        <v>0</v>
      </c>
      <c r="M7" s="32">
        <f t="shared" si="2"/>
        <v>0</v>
      </c>
    </row>
    <row r="8" spans="1:13" ht="18" customHeight="1" x14ac:dyDescent="0.25">
      <c r="A8" s="13">
        <v>3</v>
      </c>
      <c r="B8" s="110" t="s">
        <v>38</v>
      </c>
      <c r="C8" s="111"/>
      <c r="D8" s="76"/>
      <c r="E8" s="77"/>
      <c r="F8" s="77"/>
      <c r="G8" s="38">
        <v>10</v>
      </c>
      <c r="H8" s="9" t="s">
        <v>13</v>
      </c>
      <c r="I8" s="78"/>
      <c r="J8" s="40">
        <f t="shared" si="0"/>
        <v>0</v>
      </c>
      <c r="K8" s="68"/>
      <c r="L8" s="32">
        <f t="shared" si="1"/>
        <v>0</v>
      </c>
      <c r="M8" s="32">
        <f t="shared" si="2"/>
        <v>0</v>
      </c>
    </row>
    <row r="9" spans="1:13" ht="21.75" customHeight="1" x14ac:dyDescent="0.25">
      <c r="A9" s="114" t="s">
        <v>65</v>
      </c>
      <c r="B9" s="115"/>
      <c r="C9" s="115"/>
      <c r="D9" s="115"/>
      <c r="E9" s="115"/>
      <c r="F9" s="115"/>
      <c r="G9" s="115"/>
      <c r="H9" s="115"/>
      <c r="I9" s="115"/>
      <c r="J9" s="115"/>
      <c r="K9" s="115"/>
      <c r="L9" s="115"/>
      <c r="M9" s="116"/>
    </row>
    <row r="10" spans="1:13" ht="17.25" customHeight="1" x14ac:dyDescent="0.25">
      <c r="A10" s="24">
        <v>4</v>
      </c>
      <c r="B10" s="117" t="s">
        <v>66</v>
      </c>
      <c r="C10" s="118"/>
      <c r="D10" s="76"/>
      <c r="E10" s="77"/>
      <c r="F10" s="77"/>
      <c r="G10" s="38">
        <v>10</v>
      </c>
      <c r="H10" s="60" t="s">
        <v>13</v>
      </c>
      <c r="I10" s="78"/>
      <c r="J10" s="40">
        <f t="shared" ref="J10:J12" si="3">G10*I10</f>
        <v>0</v>
      </c>
      <c r="K10" s="79"/>
      <c r="L10" s="40">
        <f t="shared" ref="L10:L12" si="4">J10*0.08</f>
        <v>0</v>
      </c>
      <c r="M10" s="40">
        <f t="shared" ref="M10:M12" si="5">J10+L10</f>
        <v>0</v>
      </c>
    </row>
    <row r="11" spans="1:13" ht="19.5" customHeight="1" x14ac:dyDescent="0.25">
      <c r="A11" s="24">
        <v>5</v>
      </c>
      <c r="B11" s="117" t="s">
        <v>146</v>
      </c>
      <c r="C11" s="118"/>
      <c r="D11" s="76"/>
      <c r="E11" s="77"/>
      <c r="F11" s="77"/>
      <c r="G11" s="38">
        <v>10</v>
      </c>
      <c r="H11" s="60" t="s">
        <v>13</v>
      </c>
      <c r="I11" s="78"/>
      <c r="J11" s="40">
        <f t="shared" si="3"/>
        <v>0</v>
      </c>
      <c r="K11" s="68"/>
      <c r="L11" s="40">
        <f t="shared" si="4"/>
        <v>0</v>
      </c>
      <c r="M11" s="32">
        <f t="shared" si="5"/>
        <v>0</v>
      </c>
    </row>
    <row r="12" spans="1:13" ht="17.25" customHeight="1" x14ac:dyDescent="0.25">
      <c r="A12" s="24">
        <v>6</v>
      </c>
      <c r="B12" s="117" t="s">
        <v>67</v>
      </c>
      <c r="C12" s="118"/>
      <c r="D12" s="76"/>
      <c r="E12" s="77"/>
      <c r="F12" s="77"/>
      <c r="G12" s="38">
        <v>10</v>
      </c>
      <c r="H12" s="60" t="s">
        <v>13</v>
      </c>
      <c r="I12" s="78"/>
      <c r="J12" s="40">
        <f t="shared" si="3"/>
        <v>0</v>
      </c>
      <c r="K12" s="68"/>
      <c r="L12" s="32">
        <f t="shared" si="4"/>
        <v>0</v>
      </c>
      <c r="M12" s="32">
        <f t="shared" si="5"/>
        <v>0</v>
      </c>
    </row>
    <row r="13" spans="1:13" ht="18.75" customHeight="1" x14ac:dyDescent="0.25">
      <c r="A13" s="91" t="s">
        <v>15</v>
      </c>
      <c r="B13" s="91"/>
      <c r="C13" s="91"/>
      <c r="D13" s="91"/>
      <c r="E13" s="91"/>
      <c r="F13" s="91"/>
      <c r="G13" s="91"/>
      <c r="H13" s="91"/>
      <c r="I13" s="91"/>
      <c r="J13" s="35">
        <f>SUM(J6:J12)</f>
        <v>0</v>
      </c>
      <c r="K13" s="36" t="s">
        <v>0</v>
      </c>
      <c r="L13" s="37">
        <f t="shared" si="1"/>
        <v>0</v>
      </c>
      <c r="M13" s="37">
        <f>SUM(M6:M12)</f>
        <v>0</v>
      </c>
    </row>
    <row r="15" spans="1:13" ht="45.75" customHeight="1" x14ac:dyDescent="0.25">
      <c r="B15" s="108" t="s">
        <v>131</v>
      </c>
      <c r="C15" s="108"/>
      <c r="D15" s="108"/>
      <c r="E15" s="108"/>
      <c r="F15" s="108"/>
      <c r="G15" s="108"/>
      <c r="H15" s="108"/>
      <c r="I15" s="108"/>
    </row>
  </sheetData>
  <sheetProtection algorithmName="SHA-512" hashValue="1bi7OEIadkCzlVnGA+57RTP7Vzq4e46qasfXZKpk+VQSxuwHNYZO7bzQfhglW/OIAJsJ1/nyazufm1f7YQuNMg==" saltValue="jIaWgeDgqaK32APwUJ+Jcg==" spinCount="100000" sheet="1" objects="1" scenarios="1"/>
  <mergeCells count="13">
    <mergeCell ref="B7:C7"/>
    <mergeCell ref="B8:C8"/>
    <mergeCell ref="A13:I13"/>
    <mergeCell ref="B15:I15"/>
    <mergeCell ref="A1:M1"/>
    <mergeCell ref="B3:C3"/>
    <mergeCell ref="B4:C4"/>
    <mergeCell ref="B6:C6"/>
    <mergeCell ref="A5:M5"/>
    <mergeCell ref="B10:C10"/>
    <mergeCell ref="B11:C11"/>
    <mergeCell ref="B12:C12"/>
    <mergeCell ref="A9:M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90" zoomScaleNormal="90" workbookViewId="0">
      <selection activeCell="K5" activeCellId="2" sqref="D5:F9 I5:I9 K5:K9"/>
    </sheetView>
  </sheetViews>
  <sheetFormatPr defaultRowHeight="15" x14ac:dyDescent="0.25"/>
  <cols>
    <col min="1" max="1" width="4.7109375" customWidth="1"/>
    <col min="2" max="2" width="31.85546875" customWidth="1"/>
    <col min="3" max="3" width="17.5703125" customWidth="1"/>
    <col min="10" max="10" width="9.7109375" customWidth="1"/>
    <col min="13" max="13" width="10" customWidth="1"/>
  </cols>
  <sheetData>
    <row r="1" spans="1:13" ht="32.25" customHeight="1" x14ac:dyDescent="0.25">
      <c r="A1" s="102" t="s">
        <v>140</v>
      </c>
      <c r="B1" s="103"/>
      <c r="C1" s="103"/>
      <c r="D1" s="103"/>
      <c r="E1" s="103"/>
      <c r="F1" s="103"/>
      <c r="G1" s="103"/>
      <c r="H1" s="103"/>
      <c r="I1" s="103"/>
      <c r="J1" s="103"/>
      <c r="K1" s="103"/>
      <c r="L1" s="103"/>
      <c r="M1" s="103"/>
    </row>
    <row r="2" spans="1:13" x14ac:dyDescent="0.25">
      <c r="A2" s="5"/>
      <c r="B2" s="7"/>
      <c r="C2" s="3"/>
      <c r="D2" s="3"/>
      <c r="E2" s="3"/>
      <c r="F2" s="3"/>
      <c r="G2" s="3"/>
      <c r="H2" s="3"/>
      <c r="I2" s="3"/>
      <c r="J2" s="5"/>
      <c r="K2" s="5"/>
      <c r="L2" s="5"/>
      <c r="M2" s="3"/>
    </row>
    <row r="3" spans="1:13" ht="47.25" x14ac:dyDescent="0.25">
      <c r="A3" s="16" t="s">
        <v>1</v>
      </c>
      <c r="B3" s="94" t="s">
        <v>2</v>
      </c>
      <c r="C3" s="95"/>
      <c r="D3" s="16" t="s">
        <v>3</v>
      </c>
      <c r="E3" s="16" t="s">
        <v>4</v>
      </c>
      <c r="F3" s="16" t="s">
        <v>28</v>
      </c>
      <c r="G3" s="16" t="s">
        <v>6</v>
      </c>
      <c r="H3" s="16" t="s">
        <v>7</v>
      </c>
      <c r="I3" s="16" t="s">
        <v>35</v>
      </c>
      <c r="J3" s="16" t="s">
        <v>29</v>
      </c>
      <c r="K3" s="16" t="s">
        <v>10</v>
      </c>
      <c r="L3" s="16" t="s">
        <v>11</v>
      </c>
      <c r="M3" s="16" t="s">
        <v>34</v>
      </c>
    </row>
    <row r="4" spans="1:13" x14ac:dyDescent="0.25">
      <c r="A4" s="15">
        <v>1</v>
      </c>
      <c r="B4" s="96">
        <v>2</v>
      </c>
      <c r="C4" s="97"/>
      <c r="D4" s="15">
        <v>3</v>
      </c>
      <c r="E4" s="15">
        <v>4</v>
      </c>
      <c r="F4" s="15">
        <v>5</v>
      </c>
      <c r="G4" s="15">
        <v>6</v>
      </c>
      <c r="H4" s="15">
        <v>7</v>
      </c>
      <c r="I4" s="15">
        <v>8</v>
      </c>
      <c r="J4" s="15" t="s">
        <v>32</v>
      </c>
      <c r="K4" s="15">
        <v>10</v>
      </c>
      <c r="L4" s="15">
        <v>11</v>
      </c>
      <c r="M4" s="15" t="s">
        <v>26</v>
      </c>
    </row>
    <row r="5" spans="1:13" ht="83.25" customHeight="1" x14ac:dyDescent="0.25">
      <c r="A5" s="106">
        <v>1</v>
      </c>
      <c r="B5" s="122" t="s">
        <v>68</v>
      </c>
      <c r="C5" s="1" t="s">
        <v>41</v>
      </c>
      <c r="D5" s="80"/>
      <c r="E5" s="69"/>
      <c r="F5" s="69"/>
      <c r="G5" s="33">
        <v>30</v>
      </c>
      <c r="H5" s="13" t="s">
        <v>13</v>
      </c>
      <c r="I5" s="72"/>
      <c r="J5" s="32">
        <f t="shared" ref="J5:J9" si="0">G5*I5</f>
        <v>0</v>
      </c>
      <c r="K5" s="68"/>
      <c r="L5" s="32">
        <f t="shared" ref="L5:L8" si="1">J5*0.08</f>
        <v>0</v>
      </c>
      <c r="M5" s="32">
        <f t="shared" ref="M5:M9" si="2">J5+L5</f>
        <v>0</v>
      </c>
    </row>
    <row r="6" spans="1:13" ht="76.5" customHeight="1" x14ac:dyDescent="0.25">
      <c r="A6" s="106"/>
      <c r="B6" s="123"/>
      <c r="C6" s="14" t="s">
        <v>42</v>
      </c>
      <c r="D6" s="76"/>
      <c r="E6" s="77"/>
      <c r="F6" s="77"/>
      <c r="G6" s="38">
        <v>50</v>
      </c>
      <c r="H6" s="9" t="s">
        <v>13</v>
      </c>
      <c r="I6" s="78"/>
      <c r="J6" s="32">
        <f t="shared" si="0"/>
        <v>0</v>
      </c>
      <c r="K6" s="68"/>
      <c r="L6" s="32">
        <f t="shared" si="1"/>
        <v>0</v>
      </c>
      <c r="M6" s="32">
        <f t="shared" si="2"/>
        <v>0</v>
      </c>
    </row>
    <row r="7" spans="1:13" ht="84" customHeight="1" x14ac:dyDescent="0.25">
      <c r="A7" s="13">
        <v>2</v>
      </c>
      <c r="B7" s="119" t="s">
        <v>125</v>
      </c>
      <c r="C7" s="120"/>
      <c r="D7" s="76"/>
      <c r="E7" s="77"/>
      <c r="F7" s="77"/>
      <c r="G7" s="38">
        <v>20</v>
      </c>
      <c r="H7" s="9" t="s">
        <v>13</v>
      </c>
      <c r="I7" s="78"/>
      <c r="J7" s="40">
        <f t="shared" si="0"/>
        <v>0</v>
      </c>
      <c r="K7" s="79"/>
      <c r="L7" s="40">
        <f t="shared" si="1"/>
        <v>0</v>
      </c>
      <c r="M7" s="40">
        <f t="shared" si="2"/>
        <v>0</v>
      </c>
    </row>
    <row r="8" spans="1:13" ht="69.75" customHeight="1" x14ac:dyDescent="0.25">
      <c r="A8" s="13">
        <v>3</v>
      </c>
      <c r="B8" s="119" t="s">
        <v>43</v>
      </c>
      <c r="C8" s="120"/>
      <c r="D8" s="76"/>
      <c r="E8" s="77"/>
      <c r="F8" s="77"/>
      <c r="G8" s="38">
        <v>15</v>
      </c>
      <c r="H8" s="9" t="s">
        <v>13</v>
      </c>
      <c r="I8" s="78"/>
      <c r="J8" s="40">
        <f t="shared" si="0"/>
        <v>0</v>
      </c>
      <c r="K8" s="68"/>
      <c r="L8" s="40">
        <f t="shared" si="1"/>
        <v>0</v>
      </c>
      <c r="M8" s="32">
        <f t="shared" si="2"/>
        <v>0</v>
      </c>
    </row>
    <row r="9" spans="1:13" ht="87" customHeight="1" x14ac:dyDescent="0.25">
      <c r="A9" s="13">
        <v>4</v>
      </c>
      <c r="B9" s="119" t="s">
        <v>44</v>
      </c>
      <c r="C9" s="120"/>
      <c r="D9" s="76"/>
      <c r="E9" s="77"/>
      <c r="F9" s="77"/>
      <c r="G9" s="38">
        <v>20</v>
      </c>
      <c r="H9" s="9" t="s">
        <v>13</v>
      </c>
      <c r="I9" s="78"/>
      <c r="J9" s="40">
        <f t="shared" si="0"/>
        <v>0</v>
      </c>
      <c r="K9" s="68"/>
      <c r="L9" s="32">
        <f>J9*0.08</f>
        <v>0</v>
      </c>
      <c r="M9" s="32">
        <f t="shared" si="2"/>
        <v>0</v>
      </c>
    </row>
    <row r="10" spans="1:13" x14ac:dyDescent="0.25">
      <c r="A10" s="91" t="s">
        <v>15</v>
      </c>
      <c r="B10" s="91"/>
      <c r="C10" s="91"/>
      <c r="D10" s="91"/>
      <c r="E10" s="91"/>
      <c r="F10" s="91"/>
      <c r="G10" s="91"/>
      <c r="H10" s="91"/>
      <c r="I10" s="91"/>
      <c r="J10" s="35">
        <f>SUM(J5:J9)</f>
        <v>0</v>
      </c>
      <c r="K10" s="36" t="s">
        <v>0</v>
      </c>
      <c r="L10" s="37">
        <f>J10*0.08</f>
        <v>0</v>
      </c>
      <c r="M10" s="37">
        <f>SUM(M5:M9)</f>
        <v>0</v>
      </c>
    </row>
    <row r="12" spans="1:13" x14ac:dyDescent="0.25">
      <c r="B12" s="108" t="s">
        <v>132</v>
      </c>
      <c r="C12" s="121"/>
      <c r="D12" s="121"/>
      <c r="E12" s="121"/>
      <c r="F12" s="121"/>
      <c r="G12" s="121"/>
      <c r="H12" s="121"/>
      <c r="I12" s="121"/>
      <c r="J12" s="121"/>
      <c r="K12" s="121"/>
      <c r="L12" s="121"/>
      <c r="M12" s="121"/>
    </row>
    <row r="13" spans="1:13" x14ac:dyDescent="0.25">
      <c r="B13" s="121"/>
      <c r="C13" s="121"/>
      <c r="D13" s="121"/>
      <c r="E13" s="121"/>
      <c r="F13" s="121"/>
      <c r="G13" s="121"/>
      <c r="H13" s="121"/>
      <c r="I13" s="121"/>
      <c r="J13" s="121"/>
      <c r="K13" s="121"/>
      <c r="L13" s="121"/>
      <c r="M13" s="121"/>
    </row>
    <row r="14" spans="1:13" x14ac:dyDescent="0.25">
      <c r="B14" s="121"/>
      <c r="C14" s="121"/>
      <c r="D14" s="121"/>
      <c r="E14" s="121"/>
      <c r="F14" s="121"/>
      <c r="G14" s="121"/>
      <c r="H14" s="121"/>
      <c r="I14" s="121"/>
      <c r="J14" s="121"/>
      <c r="K14" s="121"/>
      <c r="L14" s="121"/>
      <c r="M14" s="121"/>
    </row>
    <row r="15" spans="1:13" x14ac:dyDescent="0.25">
      <c r="B15" s="121"/>
      <c r="C15" s="121"/>
      <c r="D15" s="121"/>
      <c r="E15" s="121"/>
      <c r="F15" s="121"/>
      <c r="G15" s="121"/>
      <c r="H15" s="121"/>
      <c r="I15" s="121"/>
      <c r="J15" s="121"/>
      <c r="K15" s="121"/>
      <c r="L15" s="121"/>
      <c r="M15" s="121"/>
    </row>
    <row r="16" spans="1:13" x14ac:dyDescent="0.25">
      <c r="B16" s="121"/>
      <c r="C16" s="121"/>
      <c r="D16" s="121"/>
      <c r="E16" s="121"/>
      <c r="F16" s="121"/>
      <c r="G16" s="121"/>
      <c r="H16" s="121"/>
      <c r="I16" s="121"/>
      <c r="J16" s="121"/>
      <c r="K16" s="121"/>
      <c r="L16" s="121"/>
      <c r="M16" s="121"/>
    </row>
    <row r="17" spans="2:13" x14ac:dyDescent="0.25">
      <c r="B17" s="121"/>
      <c r="C17" s="121"/>
      <c r="D17" s="121"/>
      <c r="E17" s="121"/>
      <c r="F17" s="121"/>
      <c r="G17" s="121"/>
      <c r="H17" s="121"/>
      <c r="I17" s="121"/>
      <c r="J17" s="121"/>
      <c r="K17" s="121"/>
      <c r="L17" s="121"/>
      <c r="M17" s="121"/>
    </row>
    <row r="18" spans="2:13" x14ac:dyDescent="0.25">
      <c r="B18" s="121"/>
      <c r="C18" s="121"/>
      <c r="D18" s="121"/>
      <c r="E18" s="121"/>
      <c r="F18" s="121"/>
      <c r="G18" s="121"/>
      <c r="H18" s="121"/>
      <c r="I18" s="121"/>
      <c r="J18" s="121"/>
      <c r="K18" s="121"/>
      <c r="L18" s="121"/>
      <c r="M18" s="121"/>
    </row>
    <row r="19" spans="2:13" x14ac:dyDescent="0.25">
      <c r="B19" s="121"/>
      <c r="C19" s="121"/>
      <c r="D19" s="121"/>
      <c r="E19" s="121"/>
      <c r="F19" s="121"/>
      <c r="G19" s="121"/>
      <c r="H19" s="121"/>
      <c r="I19" s="121"/>
      <c r="J19" s="121"/>
      <c r="K19" s="121"/>
      <c r="L19" s="121"/>
      <c r="M19" s="121"/>
    </row>
    <row r="20" spans="2:13" x14ac:dyDescent="0.25">
      <c r="B20" s="121"/>
      <c r="C20" s="121"/>
      <c r="D20" s="121"/>
      <c r="E20" s="121"/>
      <c r="F20" s="121"/>
      <c r="G20" s="121"/>
      <c r="H20" s="121"/>
      <c r="I20" s="121"/>
      <c r="J20" s="121"/>
      <c r="K20" s="121"/>
      <c r="L20" s="121"/>
      <c r="M20" s="121"/>
    </row>
    <row r="21" spans="2:13" x14ac:dyDescent="0.25">
      <c r="B21" s="121"/>
      <c r="C21" s="121"/>
      <c r="D21" s="121"/>
      <c r="E21" s="121"/>
      <c r="F21" s="121"/>
      <c r="G21" s="121"/>
      <c r="H21" s="121"/>
      <c r="I21" s="121"/>
      <c r="J21" s="121"/>
      <c r="K21" s="121"/>
      <c r="L21" s="121"/>
      <c r="M21" s="121"/>
    </row>
    <row r="22" spans="2:13" x14ac:dyDescent="0.25">
      <c r="B22" s="121"/>
      <c r="C22" s="121"/>
      <c r="D22" s="121"/>
      <c r="E22" s="121"/>
      <c r="F22" s="121"/>
      <c r="G22" s="121"/>
      <c r="H22" s="121"/>
      <c r="I22" s="121"/>
      <c r="J22" s="121"/>
      <c r="K22" s="121"/>
      <c r="L22" s="121"/>
      <c r="M22" s="121"/>
    </row>
    <row r="23" spans="2:13" ht="5.25" customHeight="1" x14ac:dyDescent="0.25">
      <c r="B23" s="121"/>
      <c r="C23" s="121"/>
      <c r="D23" s="121"/>
      <c r="E23" s="121"/>
      <c r="F23" s="121"/>
      <c r="G23" s="121"/>
      <c r="H23" s="121"/>
      <c r="I23" s="121"/>
      <c r="J23" s="121"/>
      <c r="K23" s="121"/>
      <c r="L23" s="121"/>
      <c r="M23" s="121"/>
    </row>
    <row r="24" spans="2:13" hidden="1" x14ac:dyDescent="0.25">
      <c r="B24" s="121"/>
      <c r="C24" s="121"/>
      <c r="D24" s="121"/>
      <c r="E24" s="121"/>
      <c r="F24" s="121"/>
      <c r="G24" s="121"/>
      <c r="H24" s="121"/>
      <c r="I24" s="121"/>
      <c r="J24" s="121"/>
      <c r="K24" s="121"/>
      <c r="L24" s="121"/>
      <c r="M24" s="121"/>
    </row>
  </sheetData>
  <sheetProtection algorithmName="SHA-512" hashValue="rRO+Jd6HVFHeBQBkdK8KWRvpNEIZgOKhQ+tizDl53Xny+uN2xrYwIwI9q/jSOaIeiX0Rb8lNmqlXY52T2KkiVg==" saltValue="98MCHrTodnxMBq07AT9m0g==" spinCount="100000" sheet="1" objects="1" scenarios="1"/>
  <mergeCells count="10">
    <mergeCell ref="B8:C8"/>
    <mergeCell ref="B9:C9"/>
    <mergeCell ref="A10:I10"/>
    <mergeCell ref="B12:M24"/>
    <mergeCell ref="A1:M1"/>
    <mergeCell ref="B3:C3"/>
    <mergeCell ref="B4:C4"/>
    <mergeCell ref="A5:A6"/>
    <mergeCell ref="B5:B6"/>
    <mergeCell ref="B7:C7"/>
  </mergeCells>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zoomScaleNormal="100" workbookViewId="0">
      <selection activeCell="K5" activeCellId="2" sqref="D5:F7 I5:I7 K5:K7"/>
    </sheetView>
  </sheetViews>
  <sheetFormatPr defaultRowHeight="15" x14ac:dyDescent="0.25"/>
  <cols>
    <col min="1" max="1" width="6.28515625" customWidth="1"/>
    <col min="3" max="3" width="26.5703125" customWidth="1"/>
    <col min="7" max="7" width="6.7109375" customWidth="1"/>
    <col min="10" max="10" width="10.7109375" customWidth="1"/>
    <col min="13" max="13" width="11.42578125" customWidth="1"/>
  </cols>
  <sheetData>
    <row r="1" spans="1:13" ht="25.5" customHeight="1" x14ac:dyDescent="0.25">
      <c r="A1" s="102" t="s">
        <v>141</v>
      </c>
      <c r="B1" s="103"/>
      <c r="C1" s="103"/>
      <c r="D1" s="103"/>
      <c r="E1" s="103"/>
      <c r="F1" s="103"/>
      <c r="G1" s="103"/>
      <c r="H1" s="103"/>
      <c r="I1" s="103"/>
      <c r="J1" s="103"/>
      <c r="K1" s="103"/>
      <c r="L1" s="103"/>
      <c r="M1" s="103"/>
    </row>
    <row r="2" spans="1:13" x14ac:dyDescent="0.25">
      <c r="A2" s="5"/>
      <c r="B2" s="7"/>
      <c r="C2" s="3"/>
      <c r="D2" s="3"/>
      <c r="E2" s="3"/>
      <c r="F2" s="3"/>
      <c r="G2" s="3"/>
      <c r="H2" s="3"/>
      <c r="I2" s="3"/>
      <c r="J2" s="5"/>
      <c r="K2" s="5"/>
      <c r="L2" s="5"/>
      <c r="M2" s="3"/>
    </row>
    <row r="3" spans="1:13" ht="48" x14ac:dyDescent="0.25">
      <c r="A3" s="16" t="s">
        <v>1</v>
      </c>
      <c r="B3" s="94" t="s">
        <v>2</v>
      </c>
      <c r="C3" s="95"/>
      <c r="D3" s="16" t="s">
        <v>3</v>
      </c>
      <c r="E3" s="16" t="s">
        <v>4</v>
      </c>
      <c r="F3" s="16" t="s">
        <v>39</v>
      </c>
      <c r="G3" s="16" t="s">
        <v>6</v>
      </c>
      <c r="H3" s="16" t="s">
        <v>7</v>
      </c>
      <c r="I3" s="16" t="s">
        <v>8</v>
      </c>
      <c r="J3" s="16" t="s">
        <v>29</v>
      </c>
      <c r="K3" s="16" t="s">
        <v>10</v>
      </c>
      <c r="L3" s="16" t="s">
        <v>11</v>
      </c>
      <c r="M3" s="16" t="s">
        <v>34</v>
      </c>
    </row>
    <row r="4" spans="1:13" x14ac:dyDescent="0.25">
      <c r="A4" s="15">
        <v>1</v>
      </c>
      <c r="B4" s="96">
        <v>2</v>
      </c>
      <c r="C4" s="97"/>
      <c r="D4" s="15">
        <v>3</v>
      </c>
      <c r="E4" s="15">
        <v>4</v>
      </c>
      <c r="F4" s="15">
        <v>5</v>
      </c>
      <c r="G4" s="15">
        <v>6</v>
      </c>
      <c r="H4" s="15">
        <v>7</v>
      </c>
      <c r="I4" s="15">
        <v>8</v>
      </c>
      <c r="J4" s="15" t="s">
        <v>32</v>
      </c>
      <c r="K4" s="15">
        <v>10</v>
      </c>
      <c r="L4" s="15">
        <v>11</v>
      </c>
      <c r="M4" s="15" t="s">
        <v>26</v>
      </c>
    </row>
    <row r="5" spans="1:13" ht="174.75" customHeight="1" x14ac:dyDescent="0.25">
      <c r="A5" s="19">
        <v>1</v>
      </c>
      <c r="B5" s="110" t="s">
        <v>45</v>
      </c>
      <c r="C5" s="111"/>
      <c r="D5" s="76"/>
      <c r="E5" s="81"/>
      <c r="F5" s="77"/>
      <c r="G5" s="38">
        <v>60</v>
      </c>
      <c r="H5" s="17" t="s">
        <v>13</v>
      </c>
      <c r="I5" s="78"/>
      <c r="J5" s="40">
        <f t="shared" ref="J5:J7" si="0">G5*I5</f>
        <v>0</v>
      </c>
      <c r="K5" s="82"/>
      <c r="L5" s="40">
        <f t="shared" ref="L5:L8" si="1">J5*0.08</f>
        <v>0</v>
      </c>
      <c r="M5" s="40">
        <f t="shared" ref="M5:M7" si="2">J5+L5</f>
        <v>0</v>
      </c>
    </row>
    <row r="6" spans="1:13" ht="98.25" customHeight="1" x14ac:dyDescent="0.25">
      <c r="A6" s="19">
        <v>2</v>
      </c>
      <c r="B6" s="110" t="s">
        <v>46</v>
      </c>
      <c r="C6" s="111"/>
      <c r="D6" s="76"/>
      <c r="E6" s="77"/>
      <c r="F6" s="77"/>
      <c r="G6" s="38">
        <v>15</v>
      </c>
      <c r="H6" s="17" t="s">
        <v>13</v>
      </c>
      <c r="I6" s="78"/>
      <c r="J6" s="40">
        <f t="shared" si="0"/>
        <v>0</v>
      </c>
      <c r="K6" s="82"/>
      <c r="L6" s="40">
        <f t="shared" si="1"/>
        <v>0</v>
      </c>
      <c r="M6" s="40">
        <f t="shared" si="2"/>
        <v>0</v>
      </c>
    </row>
    <row r="7" spans="1:13" ht="40.5" customHeight="1" x14ac:dyDescent="0.25">
      <c r="A7" s="19">
        <v>3</v>
      </c>
      <c r="B7" s="110" t="s">
        <v>47</v>
      </c>
      <c r="C7" s="111"/>
      <c r="D7" s="76"/>
      <c r="E7" s="77"/>
      <c r="F7" s="77"/>
      <c r="G7" s="38">
        <v>25</v>
      </c>
      <c r="H7" s="17" t="s">
        <v>13</v>
      </c>
      <c r="I7" s="78"/>
      <c r="J7" s="40">
        <f t="shared" si="0"/>
        <v>0</v>
      </c>
      <c r="K7" s="74"/>
      <c r="L7" s="32">
        <f t="shared" si="1"/>
        <v>0</v>
      </c>
      <c r="M7" s="32">
        <f t="shared" si="2"/>
        <v>0</v>
      </c>
    </row>
    <row r="8" spans="1:13" x14ac:dyDescent="0.25">
      <c r="A8" s="91" t="s">
        <v>15</v>
      </c>
      <c r="B8" s="91"/>
      <c r="C8" s="91"/>
      <c r="D8" s="91"/>
      <c r="E8" s="91"/>
      <c r="F8" s="91"/>
      <c r="G8" s="91"/>
      <c r="H8" s="91"/>
      <c r="I8" s="91"/>
      <c r="J8" s="35">
        <f>SUM(J5:J7)</f>
        <v>0</v>
      </c>
      <c r="K8" s="36" t="s">
        <v>0</v>
      </c>
      <c r="L8" s="37">
        <f t="shared" si="1"/>
        <v>0</v>
      </c>
      <c r="M8" s="37">
        <f>SUM(M5:M7)</f>
        <v>0</v>
      </c>
    </row>
    <row r="10" spans="1:13" x14ac:dyDescent="0.25">
      <c r="B10" s="124" t="s">
        <v>48</v>
      </c>
      <c r="C10" s="124"/>
      <c r="D10" s="124"/>
      <c r="E10" s="124"/>
      <c r="F10" s="124"/>
      <c r="G10" s="124"/>
      <c r="H10" s="124"/>
      <c r="I10" s="124"/>
    </row>
  </sheetData>
  <sheetProtection algorithmName="SHA-512" hashValue="rDnCPlnsFfzmI8StStanA2l3sJvwjGO3qvI8vhUFKEHZZmbyxl1NHKiOy8xvR+jjU55LC4hbkqLdk3/L1uozKg==" saltValue="TytpAjCrAFHs7PKaUoO4Kg==" spinCount="100000" sheet="1" objects="1" scenarios="1"/>
  <mergeCells count="8">
    <mergeCell ref="B10:I10"/>
    <mergeCell ref="A1:M1"/>
    <mergeCell ref="B3:C3"/>
    <mergeCell ref="B4:C4"/>
    <mergeCell ref="B5:C5"/>
    <mergeCell ref="B7:C7"/>
    <mergeCell ref="A8:I8"/>
    <mergeCell ref="B6:C6"/>
  </mergeCells>
  <pageMargins left="0.7" right="0.7" top="0.75" bottom="0.75" header="0.3" footer="0.3"/>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opLeftCell="A10" zoomScale="90" zoomScaleNormal="90" workbookViewId="0">
      <selection activeCell="L18" sqref="L18"/>
    </sheetView>
  </sheetViews>
  <sheetFormatPr defaultRowHeight="15" x14ac:dyDescent="0.25"/>
  <cols>
    <col min="1" max="1" width="6.7109375" customWidth="1"/>
    <col min="2" max="2" width="23.28515625" customWidth="1"/>
    <col min="3" max="3" width="25.140625" customWidth="1"/>
    <col min="7" max="7" width="7" customWidth="1"/>
    <col min="10" max="10" width="12.140625" customWidth="1"/>
    <col min="12" max="12" width="11" customWidth="1"/>
    <col min="13" max="13" width="12.7109375" customWidth="1"/>
  </cols>
  <sheetData>
    <row r="1" spans="1:13" ht="36.75" customHeight="1" x14ac:dyDescent="0.25">
      <c r="A1" s="125" t="s">
        <v>142</v>
      </c>
      <c r="B1" s="125"/>
      <c r="C1" s="125"/>
      <c r="D1" s="125"/>
      <c r="E1" s="125"/>
      <c r="F1" s="125"/>
      <c r="G1" s="125"/>
      <c r="H1" s="125"/>
      <c r="I1" s="125"/>
      <c r="J1" s="125"/>
      <c r="K1" s="125"/>
      <c r="L1" s="125"/>
      <c r="M1" s="125"/>
    </row>
    <row r="2" spans="1:13" ht="47.25" x14ac:dyDescent="0.25">
      <c r="A2" s="16" t="s">
        <v>1</v>
      </c>
      <c r="B2" s="94" t="s">
        <v>2</v>
      </c>
      <c r="C2" s="95"/>
      <c r="D2" s="16" t="s">
        <v>3</v>
      </c>
      <c r="E2" s="16" t="s">
        <v>4</v>
      </c>
      <c r="F2" s="16" t="s">
        <v>39</v>
      </c>
      <c r="G2" s="16" t="s">
        <v>6</v>
      </c>
      <c r="H2" s="16" t="s">
        <v>7</v>
      </c>
      <c r="I2" s="16" t="s">
        <v>40</v>
      </c>
      <c r="J2" s="16" t="s">
        <v>29</v>
      </c>
      <c r="K2" s="16" t="s">
        <v>10</v>
      </c>
      <c r="L2" s="16" t="s">
        <v>11</v>
      </c>
      <c r="M2" s="16" t="s">
        <v>34</v>
      </c>
    </row>
    <row r="3" spans="1:13" x14ac:dyDescent="0.25">
      <c r="A3" s="15">
        <v>1</v>
      </c>
      <c r="B3" s="96">
        <v>2</v>
      </c>
      <c r="C3" s="97"/>
      <c r="D3" s="15">
        <v>3</v>
      </c>
      <c r="E3" s="15">
        <v>4</v>
      </c>
      <c r="F3" s="15">
        <v>5</v>
      </c>
      <c r="G3" s="15">
        <v>6</v>
      </c>
      <c r="H3" s="15">
        <v>7</v>
      </c>
      <c r="I3" s="15">
        <v>8</v>
      </c>
      <c r="J3" s="15" t="s">
        <v>32</v>
      </c>
      <c r="K3" s="15">
        <v>10</v>
      </c>
      <c r="L3" s="15">
        <v>11</v>
      </c>
      <c r="M3" s="15" t="s">
        <v>26</v>
      </c>
    </row>
    <row r="4" spans="1:13" ht="173.25" customHeight="1" x14ac:dyDescent="0.25">
      <c r="A4" s="106">
        <v>1</v>
      </c>
      <c r="B4" s="126" t="s">
        <v>54</v>
      </c>
      <c r="C4" s="1" t="s">
        <v>49</v>
      </c>
      <c r="D4" s="65"/>
      <c r="E4" s="69"/>
      <c r="F4" s="69"/>
      <c r="G4" s="33">
        <v>20</v>
      </c>
      <c r="H4" s="2" t="s">
        <v>23</v>
      </c>
      <c r="I4" s="72"/>
      <c r="J4" s="32">
        <f t="shared" ref="J4:J11" si="0">G4*I4</f>
        <v>0</v>
      </c>
      <c r="K4" s="68"/>
      <c r="L4" s="32">
        <f t="shared" ref="L4:L10" si="1">J4*0.08</f>
        <v>0</v>
      </c>
      <c r="M4" s="32">
        <f t="shared" ref="M4:M11" si="2">J4+L4</f>
        <v>0</v>
      </c>
    </row>
    <row r="5" spans="1:13" ht="206.25" customHeight="1" x14ac:dyDescent="0.25">
      <c r="A5" s="106"/>
      <c r="B5" s="126"/>
      <c r="C5" s="1" t="s">
        <v>50</v>
      </c>
      <c r="D5" s="69"/>
      <c r="E5" s="69"/>
      <c r="F5" s="69"/>
      <c r="G5" s="33">
        <v>10</v>
      </c>
      <c r="H5" s="2" t="s">
        <v>23</v>
      </c>
      <c r="I5" s="72"/>
      <c r="J5" s="32">
        <f t="shared" si="0"/>
        <v>0</v>
      </c>
      <c r="K5" s="68"/>
      <c r="L5" s="32">
        <f t="shared" si="1"/>
        <v>0</v>
      </c>
      <c r="M5" s="32">
        <f t="shared" si="2"/>
        <v>0</v>
      </c>
    </row>
    <row r="6" spans="1:13" ht="291.75" customHeight="1" x14ac:dyDescent="0.25">
      <c r="A6" s="22">
        <v>2</v>
      </c>
      <c r="B6" s="110" t="s">
        <v>92</v>
      </c>
      <c r="C6" s="111"/>
      <c r="D6" s="77"/>
      <c r="E6" s="77"/>
      <c r="F6" s="77"/>
      <c r="G6" s="38">
        <v>5</v>
      </c>
      <c r="H6" s="39" t="s">
        <v>23</v>
      </c>
      <c r="I6" s="78"/>
      <c r="J6" s="32">
        <f t="shared" ref="J6" si="3">G6*I6</f>
        <v>0</v>
      </c>
      <c r="K6" s="68"/>
      <c r="L6" s="32">
        <f t="shared" ref="L6" si="4">J6*0.08</f>
        <v>0</v>
      </c>
      <c r="M6" s="32">
        <f t="shared" ref="M6" si="5">J6+L6</f>
        <v>0</v>
      </c>
    </row>
    <row r="7" spans="1:13" x14ac:dyDescent="0.25">
      <c r="A7" s="98">
        <v>3</v>
      </c>
      <c r="B7" s="130" t="s">
        <v>53</v>
      </c>
      <c r="C7" s="131"/>
      <c r="D7" s="134"/>
      <c r="E7" s="134"/>
      <c r="F7" s="134"/>
      <c r="G7" s="138">
        <v>2</v>
      </c>
      <c r="H7" s="140" t="s">
        <v>23</v>
      </c>
      <c r="I7" s="142"/>
      <c r="J7" s="127">
        <f>G7*I7</f>
        <v>0</v>
      </c>
      <c r="K7" s="136"/>
      <c r="L7" s="127">
        <f>J7*0.08</f>
        <v>0</v>
      </c>
      <c r="M7" s="127">
        <f>J7+L7</f>
        <v>0</v>
      </c>
    </row>
    <row r="8" spans="1:13" ht="255.75" customHeight="1" x14ac:dyDescent="0.25">
      <c r="A8" s="99"/>
      <c r="B8" s="132"/>
      <c r="C8" s="133"/>
      <c r="D8" s="135"/>
      <c r="E8" s="135"/>
      <c r="F8" s="135"/>
      <c r="G8" s="139"/>
      <c r="H8" s="141"/>
      <c r="I8" s="143"/>
      <c r="J8" s="128"/>
      <c r="K8" s="137"/>
      <c r="L8" s="128"/>
      <c r="M8" s="128"/>
    </row>
    <row r="9" spans="1:13" ht="230.25" customHeight="1" x14ac:dyDescent="0.25">
      <c r="A9" s="18">
        <v>4</v>
      </c>
      <c r="B9" s="110" t="s">
        <v>51</v>
      </c>
      <c r="C9" s="111"/>
      <c r="D9" s="69"/>
      <c r="E9" s="69"/>
      <c r="F9" s="69"/>
      <c r="G9" s="33">
        <v>1</v>
      </c>
      <c r="H9" s="2" t="s">
        <v>23</v>
      </c>
      <c r="I9" s="72"/>
      <c r="J9" s="32">
        <f t="shared" si="0"/>
        <v>0</v>
      </c>
      <c r="K9" s="68"/>
      <c r="L9" s="32">
        <f t="shared" si="1"/>
        <v>0</v>
      </c>
      <c r="M9" s="32">
        <f t="shared" si="2"/>
        <v>0</v>
      </c>
    </row>
    <row r="10" spans="1:13" ht="156" customHeight="1" x14ac:dyDescent="0.25">
      <c r="A10" s="20">
        <v>5</v>
      </c>
      <c r="B10" s="110" t="s">
        <v>52</v>
      </c>
      <c r="C10" s="111"/>
      <c r="D10" s="69"/>
      <c r="E10" s="69"/>
      <c r="F10" s="69"/>
      <c r="G10" s="33">
        <v>1</v>
      </c>
      <c r="H10" s="2" t="s">
        <v>23</v>
      </c>
      <c r="I10" s="72"/>
      <c r="J10" s="32">
        <f t="shared" si="0"/>
        <v>0</v>
      </c>
      <c r="K10" s="68"/>
      <c r="L10" s="32">
        <f t="shared" si="1"/>
        <v>0</v>
      </c>
      <c r="M10" s="32">
        <f t="shared" si="2"/>
        <v>0</v>
      </c>
    </row>
    <row r="11" spans="1:13" x14ac:dyDescent="0.25">
      <c r="A11" s="98">
        <v>6</v>
      </c>
      <c r="B11" s="130" t="s">
        <v>55</v>
      </c>
      <c r="C11" s="131"/>
      <c r="D11" s="134"/>
      <c r="E11" s="134"/>
      <c r="F11" s="134"/>
      <c r="G11" s="138">
        <v>10</v>
      </c>
      <c r="H11" s="140" t="s">
        <v>23</v>
      </c>
      <c r="I11" s="142"/>
      <c r="J11" s="127">
        <f t="shared" si="0"/>
        <v>0</v>
      </c>
      <c r="K11" s="136"/>
      <c r="L11" s="127"/>
      <c r="M11" s="127">
        <f t="shared" si="2"/>
        <v>0</v>
      </c>
    </row>
    <row r="12" spans="1:13" x14ac:dyDescent="0.25">
      <c r="A12" s="129"/>
      <c r="B12" s="132"/>
      <c r="C12" s="133"/>
      <c r="D12" s="135"/>
      <c r="E12" s="135"/>
      <c r="F12" s="135"/>
      <c r="G12" s="139"/>
      <c r="H12" s="141"/>
      <c r="I12" s="143"/>
      <c r="J12" s="128"/>
      <c r="K12" s="137"/>
      <c r="L12" s="128"/>
      <c r="M12" s="128"/>
    </row>
    <row r="13" spans="1:13" x14ac:dyDescent="0.25">
      <c r="A13" s="91" t="s">
        <v>15</v>
      </c>
      <c r="B13" s="91"/>
      <c r="C13" s="91"/>
      <c r="D13" s="91"/>
      <c r="E13" s="91"/>
      <c r="F13" s="91"/>
      <c r="G13" s="91"/>
      <c r="H13" s="91"/>
      <c r="I13" s="91"/>
      <c r="J13" s="35">
        <f>SUM(J4:J12)</f>
        <v>0</v>
      </c>
      <c r="K13" s="36" t="s">
        <v>0</v>
      </c>
      <c r="L13" s="37">
        <f>J13*0.08</f>
        <v>0</v>
      </c>
      <c r="M13" s="37">
        <f>SUM(M4:M12)</f>
        <v>0</v>
      </c>
    </row>
    <row r="15" spans="1:13" x14ac:dyDescent="0.25">
      <c r="B15" s="124" t="s">
        <v>48</v>
      </c>
      <c r="C15" s="124"/>
      <c r="D15" s="124"/>
      <c r="E15" s="124"/>
      <c r="F15" s="124"/>
      <c r="G15" s="124"/>
      <c r="H15" s="124"/>
      <c r="I15" s="124"/>
    </row>
  </sheetData>
  <sheetProtection algorithmName="SHA-512" hashValue="4+WTj18lC2LLziYq6HRCY/7Rj6hXYz/rkU1nKcJPGuRe4rxgFbFHXA0bizcrBtzFqL0ge6ht5NwcWAumQ8EczQ==" saltValue="pMBXegI/8Nd11Ry+QKpPUA==" spinCount="100000" sheet="1" objects="1" scenarios="1"/>
  <mergeCells count="34">
    <mergeCell ref="M11:M12"/>
    <mergeCell ref="B15:I15"/>
    <mergeCell ref="M7:M8"/>
    <mergeCell ref="B11:C12"/>
    <mergeCell ref="D11:D12"/>
    <mergeCell ref="E11:E12"/>
    <mergeCell ref="F11:F12"/>
    <mergeCell ref="G11:G12"/>
    <mergeCell ref="H11:H12"/>
    <mergeCell ref="I11:I12"/>
    <mergeCell ref="J11:J12"/>
    <mergeCell ref="G7:G8"/>
    <mergeCell ref="H7:H8"/>
    <mergeCell ref="I7:I8"/>
    <mergeCell ref="J7:J8"/>
    <mergeCell ref="K7:K8"/>
    <mergeCell ref="L7:L8"/>
    <mergeCell ref="A11:A12"/>
    <mergeCell ref="A13:I13"/>
    <mergeCell ref="B7:C8"/>
    <mergeCell ref="B9:C9"/>
    <mergeCell ref="B10:C10"/>
    <mergeCell ref="A7:A8"/>
    <mergeCell ref="D7:D8"/>
    <mergeCell ref="E7:E8"/>
    <mergeCell ref="F7:F8"/>
    <mergeCell ref="K11:K12"/>
    <mergeCell ref="L11:L12"/>
    <mergeCell ref="B6:C6"/>
    <mergeCell ref="A1:M1"/>
    <mergeCell ref="B2:C2"/>
    <mergeCell ref="B3:C3"/>
    <mergeCell ref="A4:A5"/>
    <mergeCell ref="B4:B5"/>
  </mergeCells>
  <pageMargins left="0.7" right="0.7" top="0.75" bottom="0.75" header="0.3" footer="0.3"/>
  <pageSetup paperSize="9" scale="8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activeCell="K4" activeCellId="1" sqref="I4:I11 K4:K11"/>
    </sheetView>
  </sheetViews>
  <sheetFormatPr defaultRowHeight="15" x14ac:dyDescent="0.25"/>
  <cols>
    <col min="1" max="1" width="4.42578125" customWidth="1"/>
    <col min="2" max="2" width="25.5703125" customWidth="1"/>
    <col min="3" max="3" width="22.42578125" customWidth="1"/>
    <col min="7" max="7" width="6.7109375" customWidth="1"/>
  </cols>
  <sheetData>
    <row r="1" spans="1:13" ht="27" customHeight="1" x14ac:dyDescent="0.25">
      <c r="A1" s="125" t="s">
        <v>143</v>
      </c>
      <c r="B1" s="125"/>
      <c r="C1" s="125"/>
      <c r="D1" s="125"/>
      <c r="E1" s="125"/>
      <c r="F1" s="125"/>
      <c r="G1" s="125"/>
      <c r="H1" s="125"/>
      <c r="I1" s="125"/>
      <c r="J1" s="125"/>
      <c r="K1" s="125"/>
      <c r="L1" s="125"/>
      <c r="M1" s="125"/>
    </row>
    <row r="2" spans="1:13" ht="48" x14ac:dyDescent="0.25">
      <c r="A2" s="16" t="s">
        <v>1</v>
      </c>
      <c r="B2" s="94" t="s">
        <v>2</v>
      </c>
      <c r="C2" s="95"/>
      <c r="D2" s="16" t="s">
        <v>3</v>
      </c>
      <c r="E2" s="16" t="s">
        <v>4</v>
      </c>
      <c r="F2" s="16" t="s">
        <v>5</v>
      </c>
      <c r="G2" s="16" t="s">
        <v>6</v>
      </c>
      <c r="H2" s="16" t="s">
        <v>7</v>
      </c>
      <c r="I2" s="16" t="s">
        <v>8</v>
      </c>
      <c r="J2" s="16" t="s">
        <v>9</v>
      </c>
      <c r="K2" s="16" t="s">
        <v>10</v>
      </c>
      <c r="L2" s="16" t="s">
        <v>11</v>
      </c>
      <c r="M2" s="16" t="s">
        <v>12</v>
      </c>
    </row>
    <row r="3" spans="1:13" x14ac:dyDescent="0.25">
      <c r="A3" s="15">
        <v>1</v>
      </c>
      <c r="B3" s="96">
        <v>2</v>
      </c>
      <c r="C3" s="97"/>
      <c r="D3" s="15">
        <v>3</v>
      </c>
      <c r="E3" s="15">
        <v>4</v>
      </c>
      <c r="F3" s="15">
        <v>5</v>
      </c>
      <c r="G3" s="15">
        <v>6</v>
      </c>
      <c r="H3" s="15">
        <v>7</v>
      </c>
      <c r="I3" s="15">
        <v>8</v>
      </c>
      <c r="J3" s="15">
        <v>9</v>
      </c>
      <c r="K3" s="15">
        <v>10</v>
      </c>
      <c r="L3" s="15">
        <v>11</v>
      </c>
      <c r="M3" s="15">
        <v>12</v>
      </c>
    </row>
    <row r="4" spans="1:13" ht="117.75" customHeight="1" x14ac:dyDescent="0.25">
      <c r="A4" s="146">
        <v>1</v>
      </c>
      <c r="B4" s="145" t="s">
        <v>126</v>
      </c>
      <c r="C4" s="28" t="s">
        <v>70</v>
      </c>
      <c r="D4" s="83"/>
      <c r="E4" s="83"/>
      <c r="F4" s="83"/>
      <c r="G4" s="42">
        <v>20</v>
      </c>
      <c r="H4" s="43" t="s">
        <v>23</v>
      </c>
      <c r="I4" s="84"/>
      <c r="J4" s="44">
        <f t="shared" ref="J4:J11" si="0">G4*I4</f>
        <v>0</v>
      </c>
      <c r="K4" s="85"/>
      <c r="L4" s="44">
        <f t="shared" ref="L4:L12" si="1">J4*0.08</f>
        <v>0</v>
      </c>
      <c r="M4" s="44">
        <f t="shared" ref="M4:M11" si="2">J4+L4</f>
        <v>0</v>
      </c>
    </row>
    <row r="5" spans="1:13" ht="114" customHeight="1" x14ac:dyDescent="0.25">
      <c r="A5" s="146"/>
      <c r="B5" s="145"/>
      <c r="C5" s="28" t="s">
        <v>71</v>
      </c>
      <c r="D5" s="83"/>
      <c r="E5" s="83"/>
      <c r="F5" s="83"/>
      <c r="G5" s="42">
        <v>15</v>
      </c>
      <c r="H5" s="43" t="s">
        <v>23</v>
      </c>
      <c r="I5" s="84"/>
      <c r="J5" s="44">
        <f t="shared" si="0"/>
        <v>0</v>
      </c>
      <c r="K5" s="85"/>
      <c r="L5" s="44">
        <f t="shared" si="1"/>
        <v>0</v>
      </c>
      <c r="M5" s="44">
        <f t="shared" si="2"/>
        <v>0</v>
      </c>
    </row>
    <row r="6" spans="1:13" ht="86.25" customHeight="1" x14ac:dyDescent="0.25">
      <c r="A6" s="146"/>
      <c r="B6" s="145"/>
      <c r="C6" s="45" t="s">
        <v>69</v>
      </c>
      <c r="D6" s="84"/>
      <c r="E6" s="84"/>
      <c r="F6" s="84"/>
      <c r="G6" s="42">
        <v>5</v>
      </c>
      <c r="H6" s="43" t="s">
        <v>23</v>
      </c>
      <c r="I6" s="84"/>
      <c r="J6" s="44">
        <f t="shared" si="0"/>
        <v>0</v>
      </c>
      <c r="K6" s="85"/>
      <c r="L6" s="44">
        <f t="shared" si="1"/>
        <v>0</v>
      </c>
      <c r="M6" s="44">
        <f t="shared" si="2"/>
        <v>0</v>
      </c>
    </row>
    <row r="7" spans="1:13" ht="102" customHeight="1" x14ac:dyDescent="0.25">
      <c r="A7" s="147">
        <v>2</v>
      </c>
      <c r="B7" s="126" t="s">
        <v>127</v>
      </c>
      <c r="C7" s="25" t="s">
        <v>72</v>
      </c>
      <c r="D7" s="83"/>
      <c r="E7" s="83"/>
      <c r="F7" s="83"/>
      <c r="G7" s="42">
        <v>10</v>
      </c>
      <c r="H7" s="43" t="s">
        <v>23</v>
      </c>
      <c r="I7" s="84"/>
      <c r="J7" s="44">
        <f t="shared" si="0"/>
        <v>0</v>
      </c>
      <c r="K7" s="85"/>
      <c r="L7" s="44">
        <f t="shared" si="1"/>
        <v>0</v>
      </c>
      <c r="M7" s="44">
        <f t="shared" si="2"/>
        <v>0</v>
      </c>
    </row>
    <row r="8" spans="1:13" ht="93.75" customHeight="1" x14ac:dyDescent="0.25">
      <c r="A8" s="148"/>
      <c r="B8" s="126"/>
      <c r="C8" s="25" t="s">
        <v>73</v>
      </c>
      <c r="D8" s="83"/>
      <c r="E8" s="83"/>
      <c r="F8" s="83"/>
      <c r="G8" s="42">
        <v>20</v>
      </c>
      <c r="H8" s="43" t="s">
        <v>23</v>
      </c>
      <c r="I8" s="84"/>
      <c r="J8" s="44">
        <f t="shared" si="0"/>
        <v>0</v>
      </c>
      <c r="K8" s="85"/>
      <c r="L8" s="44">
        <f t="shared" si="1"/>
        <v>0</v>
      </c>
      <c r="M8" s="44">
        <f t="shared" si="2"/>
        <v>0</v>
      </c>
    </row>
    <row r="9" spans="1:13" ht="83.25" customHeight="1" x14ac:dyDescent="0.25">
      <c r="A9" s="148"/>
      <c r="B9" s="126"/>
      <c r="C9" s="46" t="s">
        <v>74</v>
      </c>
      <c r="D9" s="84"/>
      <c r="E9" s="84"/>
      <c r="F9" s="84"/>
      <c r="G9" s="42">
        <v>5</v>
      </c>
      <c r="H9" s="43" t="s">
        <v>23</v>
      </c>
      <c r="I9" s="84"/>
      <c r="J9" s="44">
        <f t="shared" si="0"/>
        <v>0</v>
      </c>
      <c r="K9" s="85"/>
      <c r="L9" s="44">
        <f t="shared" si="1"/>
        <v>0</v>
      </c>
      <c r="M9" s="44">
        <f t="shared" si="2"/>
        <v>0</v>
      </c>
    </row>
    <row r="10" spans="1:13" ht="64.5" customHeight="1" x14ac:dyDescent="0.25">
      <c r="A10" s="27">
        <v>3</v>
      </c>
      <c r="B10" s="145" t="s">
        <v>87</v>
      </c>
      <c r="C10" s="145"/>
      <c r="D10" s="83"/>
      <c r="E10" s="83"/>
      <c r="F10" s="83"/>
      <c r="G10" s="42">
        <v>700</v>
      </c>
      <c r="H10" s="43" t="s">
        <v>23</v>
      </c>
      <c r="I10" s="84"/>
      <c r="J10" s="44">
        <f t="shared" si="0"/>
        <v>0</v>
      </c>
      <c r="K10" s="86"/>
      <c r="L10" s="47">
        <f t="shared" si="1"/>
        <v>0</v>
      </c>
      <c r="M10" s="47">
        <f t="shared" si="2"/>
        <v>0</v>
      </c>
    </row>
    <row r="11" spans="1:13" ht="64.5" customHeight="1" x14ac:dyDescent="0.25">
      <c r="A11" s="27">
        <v>4</v>
      </c>
      <c r="B11" s="145" t="s">
        <v>86</v>
      </c>
      <c r="C11" s="145"/>
      <c r="D11" s="83"/>
      <c r="E11" s="83"/>
      <c r="F11" s="83"/>
      <c r="G11" s="42">
        <v>250</v>
      </c>
      <c r="H11" s="43" t="s">
        <v>23</v>
      </c>
      <c r="I11" s="84"/>
      <c r="J11" s="44">
        <f t="shared" si="0"/>
        <v>0</v>
      </c>
      <c r="K11" s="86"/>
      <c r="L11" s="47">
        <f t="shared" si="1"/>
        <v>0</v>
      </c>
      <c r="M11" s="47">
        <f t="shared" si="2"/>
        <v>0</v>
      </c>
    </row>
    <row r="12" spans="1:13" x14ac:dyDescent="0.25">
      <c r="A12" s="144" t="s">
        <v>15</v>
      </c>
      <c r="B12" s="144"/>
      <c r="C12" s="144"/>
      <c r="D12" s="144"/>
      <c r="E12" s="144"/>
      <c r="F12" s="144"/>
      <c r="G12" s="144"/>
      <c r="H12" s="144"/>
      <c r="I12" s="144"/>
      <c r="J12" s="48">
        <f>SUM(J4:J11)</f>
        <v>0</v>
      </c>
      <c r="K12" s="49" t="s">
        <v>0</v>
      </c>
      <c r="L12" s="50">
        <f t="shared" si="1"/>
        <v>0</v>
      </c>
      <c r="M12" s="50">
        <f>SUM(M4:M11)</f>
        <v>0</v>
      </c>
    </row>
    <row r="14" spans="1:13" ht="247.5" customHeight="1" x14ac:dyDescent="0.25">
      <c r="B14" s="108" t="s">
        <v>133</v>
      </c>
      <c r="C14" s="108"/>
      <c r="D14" s="108"/>
      <c r="E14" s="108"/>
      <c r="F14" s="108"/>
      <c r="G14" s="108"/>
      <c r="H14" s="108"/>
      <c r="I14" s="108"/>
      <c r="J14" s="108"/>
      <c r="K14" s="108"/>
      <c r="L14" s="108"/>
      <c r="M14" s="108"/>
    </row>
    <row r="15" spans="1:13" ht="16.5" customHeight="1" x14ac:dyDescent="0.25"/>
  </sheetData>
  <sheetProtection algorithmName="SHA-512" hashValue="tV8kV5UmTTjGD/h2Qkoq4g2QAh2iG4zrlfq+jOj7iaydhoXsutAY3HJHfJf4yPZmGBwSmPXPlT5gRhwfmOhb3A==" saltValue="4+EGsVj9x2zarsfQtTDaLw==" spinCount="100000" sheet="1" objects="1" scenarios="1"/>
  <mergeCells count="11">
    <mergeCell ref="A1:M1"/>
    <mergeCell ref="B2:C2"/>
    <mergeCell ref="B3:C3"/>
    <mergeCell ref="A12:I12"/>
    <mergeCell ref="B14:M14"/>
    <mergeCell ref="B10:C10"/>
    <mergeCell ref="B11:C11"/>
    <mergeCell ref="A4:A6"/>
    <mergeCell ref="B4:B6"/>
    <mergeCell ref="A7:A9"/>
    <mergeCell ref="B7:B9"/>
  </mergeCells>
  <pageMargins left="0.7" right="0.7" top="0.75"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2</vt:i4>
      </vt:variant>
    </vt:vector>
  </HeadingPairs>
  <TitlesOfParts>
    <vt:vector size="13" baseType="lpstr">
      <vt:lpstr>Zadanie nr 1</vt:lpstr>
      <vt:lpstr>Zadanie nr 2</vt:lpstr>
      <vt:lpstr>Zadanie nr 3</vt:lpstr>
      <vt:lpstr>Zadanie nr 4</vt:lpstr>
      <vt:lpstr>Zadanie nr 5</vt:lpstr>
      <vt:lpstr>Zadanie nr 6</vt:lpstr>
      <vt:lpstr>Zadanie nr 7</vt:lpstr>
      <vt:lpstr>Zadanie nr 8</vt:lpstr>
      <vt:lpstr>Zadanie nr 9</vt:lpstr>
      <vt:lpstr>Zadanie nr 10</vt:lpstr>
      <vt:lpstr>Zadanie nr 11</vt:lpstr>
      <vt:lpstr>'Zadanie nr 11'!Obszar_wydruku</vt:lpstr>
      <vt:lpstr>'Zadanie nr 6'!Obszar_wydruku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Nowakowski Rafał</dc:creator>
  <cp:lastModifiedBy>ekoziol</cp:lastModifiedBy>
  <cp:lastPrinted>2023-10-16T06:12:42Z</cp:lastPrinted>
  <dcterms:created xsi:type="dcterms:W3CDTF">2023-07-28T09:48:58Z</dcterms:created>
  <dcterms:modified xsi:type="dcterms:W3CDTF">2023-10-31T12:36:18Z</dcterms:modified>
</cp:coreProperties>
</file>