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jednorazowe" sheetId="2" r:id="rId1"/>
    <sheet name="Arkusz3" sheetId="3" r:id="rId2"/>
    <sheet name="Arkusz4" sheetId="4" r:id="rId3"/>
  </sheets>
  <calcPr calcId="125725" iterateDelta="1E-4"/>
</workbook>
</file>

<file path=xl/calcChain.xml><?xml version="1.0" encoding="utf-8"?>
<calcChain xmlns="http://schemas.openxmlformats.org/spreadsheetml/2006/main">
  <c r="G11" i="2"/>
  <c r="G12"/>
  <c r="G8"/>
  <c r="G7"/>
  <c r="G14"/>
  <c r="G13" l="1"/>
  <c r="G6"/>
  <c r="G10"/>
  <c r="G9"/>
  <c r="G15"/>
  <c r="J8" i="3"/>
  <c r="J5"/>
  <c r="J6"/>
  <c r="J7"/>
  <c r="J4"/>
  <c r="E7"/>
  <c r="H7" s="1"/>
  <c r="I7" s="1"/>
  <c r="E6"/>
  <c r="H6" s="1"/>
  <c r="I6" s="1"/>
  <c r="E5"/>
  <c r="H5" s="1"/>
  <c r="I5" s="1"/>
  <c r="H4"/>
  <c r="I4" s="1"/>
  <c r="E4"/>
  <c r="G16" i="2" l="1"/>
  <c r="I8" i="3"/>
  <c r="D11" s="1"/>
  <c r="H8"/>
  <c r="D12" s="1"/>
  <c r="D13" s="1"/>
  <c r="F15" i="2"/>
</calcChain>
</file>

<file path=xl/sharedStrings.xml><?xml version="1.0" encoding="utf-8"?>
<sst xmlns="http://schemas.openxmlformats.org/spreadsheetml/2006/main" count="62" uniqueCount="41">
  <si>
    <t>Lp.</t>
  </si>
  <si>
    <t>Rzodzaj  zamówienia</t>
  </si>
  <si>
    <t>Ilość</t>
  </si>
  <si>
    <t>j.m.</t>
  </si>
  <si>
    <t>Cena jedn. brutto</t>
  </si>
  <si>
    <t>Łączna wartość brutto</t>
  </si>
  <si>
    <t>1.</t>
  </si>
  <si>
    <t>2.</t>
  </si>
  <si>
    <t>cena jedn. netto</t>
  </si>
  <si>
    <t>stawka VAT</t>
  </si>
  <si>
    <t>Łączna wartość netto</t>
  </si>
  <si>
    <t>RAZEM</t>
  </si>
  <si>
    <t>Wartość zamówienia:</t>
  </si>
  <si>
    <t>netto:</t>
  </si>
  <si>
    <t>brutto</t>
  </si>
  <si>
    <t>zł</t>
  </si>
  <si>
    <t>euro</t>
  </si>
  <si>
    <t>szt</t>
  </si>
  <si>
    <t>Cena brutto</t>
  </si>
  <si>
    <t>euro ( zgodnie z rozprz.PRM z 16.12.2011 r. 1 E = 4,0196 )</t>
  </si>
  <si>
    <t>Szacowanie wartości przedmiotu zamówienia dokonano na podstawie średnich cen rynkowych i planowanych dostaw na rok 2012.</t>
  </si>
  <si>
    <t>Kask alpinistyczny</t>
  </si>
  <si>
    <t>Uprząż wspinaczkowa dolna</t>
  </si>
  <si>
    <t>3.</t>
  </si>
  <si>
    <t>4.</t>
  </si>
  <si>
    <t>Przyrząd IDS</t>
  </si>
  <si>
    <t>Uprząż wspinaczkowa górna</t>
  </si>
  <si>
    <t>par</t>
  </si>
  <si>
    <t>7.</t>
  </si>
  <si>
    <t>kpl</t>
  </si>
  <si>
    <t>Półbuty sportowe ASICS GT-2000 7</t>
  </si>
  <si>
    <t>Półbuty sportowe ADIDAS Terrex AX 3 GTX BC 0516</t>
  </si>
  <si>
    <t>Półbuty sportowe Adidas Terrex Agravic Speed LD</t>
  </si>
  <si>
    <t>SPODENKI  Nike Park KNIT II  725887-010</t>
  </si>
  <si>
    <t>Dresy : Bluza Adidas DU 1136, Spodnie Adidas DU 1149 , kolor granatowy</t>
  </si>
  <si>
    <t>Koszulka MS NIKE Training 838091-451</t>
  </si>
  <si>
    <t>Koszulka NIKE TEAM CLUB 19 TEE  MS TS 19/20 725891-010</t>
  </si>
  <si>
    <t>Koszulka NIKE PARK VI MS TS 19/20 725891-010</t>
  </si>
  <si>
    <t>Klapki MK KAWA SHOWER SLIDE SPORTSWEAR 832528-400</t>
  </si>
  <si>
    <t>Ostateczny termin  realizacji -  23.04.2019  z możliwością przymierzenia na miejscu w celu ustalenia prawidłowego rozmiaru</t>
  </si>
  <si>
    <t>Formularz ofertowy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</si>
</sst>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B7" sqref="B7"/>
    </sheetView>
  </sheetViews>
  <sheetFormatPr defaultRowHeight="12.75"/>
  <cols>
    <col min="1" max="1" width="6.28515625" customWidth="1"/>
    <col min="2" max="2" width="31.5703125" customWidth="1"/>
    <col min="3" max="3" width="4.85546875" customWidth="1"/>
    <col min="4" max="4" width="16.7109375" customWidth="1"/>
    <col min="5" max="5" width="7.5703125" customWidth="1"/>
    <col min="6" max="6" width="0" hidden="1" customWidth="1"/>
    <col min="7" max="7" width="12.140625" customWidth="1"/>
  </cols>
  <sheetData>
    <row r="2" spans="1:7" ht="15.75">
      <c r="A2" s="45" t="s">
        <v>40</v>
      </c>
      <c r="B2" s="45"/>
      <c r="C2" s="45"/>
      <c r="D2" s="45"/>
      <c r="E2" s="45"/>
      <c r="F2" s="45"/>
    </row>
    <row r="3" spans="1:7" ht="16.5" customHeight="1">
      <c r="A3" s="46"/>
      <c r="B3" s="46"/>
      <c r="C3" s="46"/>
      <c r="D3" s="46"/>
      <c r="E3" s="46"/>
      <c r="F3" s="46"/>
      <c r="G3" s="2"/>
    </row>
    <row r="4" spans="1:7" ht="13.5" thickBot="1">
      <c r="A4" s="47"/>
      <c r="B4" s="47"/>
      <c r="C4" s="47"/>
      <c r="D4" s="47"/>
      <c r="E4" s="47"/>
      <c r="F4" s="47"/>
    </row>
    <row r="5" spans="1:7" ht="39" thickBot="1">
      <c r="A5" s="3" t="s">
        <v>0</v>
      </c>
      <c r="B5" s="6" t="s">
        <v>1</v>
      </c>
      <c r="C5" s="24" t="s">
        <v>3</v>
      </c>
      <c r="D5" s="6" t="s">
        <v>2</v>
      </c>
      <c r="E5" s="4" t="s">
        <v>18</v>
      </c>
      <c r="F5" s="4" t="s">
        <v>4</v>
      </c>
      <c r="G5" s="8" t="s">
        <v>5</v>
      </c>
    </row>
    <row r="6" spans="1:7" s="11" customFormat="1" ht="54.75" customHeight="1">
      <c r="A6" s="32" t="s">
        <v>6</v>
      </c>
      <c r="B6" s="26" t="s">
        <v>30</v>
      </c>
      <c r="C6" s="33" t="s">
        <v>27</v>
      </c>
      <c r="D6" s="33">
        <v>1</v>
      </c>
      <c r="E6" s="34"/>
      <c r="F6" s="35"/>
      <c r="G6" s="36">
        <f t="shared" ref="G6:G15" si="0">E6*D6</f>
        <v>0</v>
      </c>
    </row>
    <row r="7" spans="1:7" s="11" customFormat="1" ht="54.75" customHeight="1">
      <c r="A7" s="37" t="s">
        <v>7</v>
      </c>
      <c r="B7" s="26" t="s">
        <v>31</v>
      </c>
      <c r="C7" s="33" t="s">
        <v>27</v>
      </c>
      <c r="D7" s="33">
        <v>6</v>
      </c>
      <c r="E7" s="34"/>
      <c r="F7" s="35"/>
      <c r="G7" s="36">
        <f t="shared" si="0"/>
        <v>0</v>
      </c>
    </row>
    <row r="8" spans="1:7" s="11" customFormat="1" ht="54.75" customHeight="1">
      <c r="A8" s="37">
        <v>3</v>
      </c>
      <c r="B8" s="26" t="s">
        <v>32</v>
      </c>
      <c r="C8" s="33" t="s">
        <v>27</v>
      </c>
      <c r="D8" s="33">
        <v>1</v>
      </c>
      <c r="E8" s="34"/>
      <c r="F8" s="35"/>
      <c r="G8" s="36">
        <f t="shared" si="0"/>
        <v>0</v>
      </c>
    </row>
    <row r="9" spans="1:7" s="11" customFormat="1" ht="38.25" customHeight="1">
      <c r="A9" s="38">
        <v>4</v>
      </c>
      <c r="B9" s="27" t="s">
        <v>33</v>
      </c>
      <c r="C9" s="28" t="s">
        <v>17</v>
      </c>
      <c r="D9" s="28">
        <v>8</v>
      </c>
      <c r="E9" s="29"/>
      <c r="F9" s="30"/>
      <c r="G9" s="31">
        <f t="shared" si="0"/>
        <v>0</v>
      </c>
    </row>
    <row r="10" spans="1:7" s="11" customFormat="1" ht="38.25" customHeight="1">
      <c r="A10" s="38">
        <v>5</v>
      </c>
      <c r="B10" s="27" t="s">
        <v>34</v>
      </c>
      <c r="C10" s="28" t="s">
        <v>29</v>
      </c>
      <c r="D10" s="28">
        <v>8</v>
      </c>
      <c r="E10" s="29"/>
      <c r="F10" s="30"/>
      <c r="G10" s="31">
        <f t="shared" si="0"/>
        <v>0</v>
      </c>
    </row>
    <row r="11" spans="1:7" s="11" customFormat="1" ht="38.25" customHeight="1">
      <c r="A11" s="38">
        <v>6</v>
      </c>
      <c r="B11" s="27" t="s">
        <v>35</v>
      </c>
      <c r="C11" s="28" t="s">
        <v>17</v>
      </c>
      <c r="D11" s="28">
        <v>8</v>
      </c>
      <c r="E11" s="29"/>
      <c r="F11" s="30"/>
      <c r="G11" s="31">
        <f t="shared" si="0"/>
        <v>0</v>
      </c>
    </row>
    <row r="12" spans="1:7" s="11" customFormat="1" ht="38.25" customHeight="1">
      <c r="A12" s="38">
        <v>7</v>
      </c>
      <c r="B12" s="27" t="s">
        <v>36</v>
      </c>
      <c r="C12" s="28" t="s">
        <v>17</v>
      </c>
      <c r="D12" s="28">
        <v>8</v>
      </c>
      <c r="E12" s="29"/>
      <c r="F12" s="30"/>
      <c r="G12" s="31">
        <f t="shared" si="0"/>
        <v>0</v>
      </c>
    </row>
    <row r="13" spans="1:7" s="11" customFormat="1" ht="53.25" customHeight="1">
      <c r="A13" s="38">
        <v>8</v>
      </c>
      <c r="B13" s="25" t="s">
        <v>37</v>
      </c>
      <c r="C13" s="28" t="s">
        <v>17</v>
      </c>
      <c r="D13" s="28">
        <v>8</v>
      </c>
      <c r="E13" s="29"/>
      <c r="F13" s="30"/>
      <c r="G13" s="31">
        <f t="shared" si="0"/>
        <v>0</v>
      </c>
    </row>
    <row r="14" spans="1:7" s="11" customFormat="1" ht="46.5" customHeight="1">
      <c r="A14" s="38">
        <v>9</v>
      </c>
      <c r="B14" s="25" t="s">
        <v>38</v>
      </c>
      <c r="C14" s="28" t="s">
        <v>27</v>
      </c>
      <c r="D14" s="28">
        <v>8</v>
      </c>
      <c r="E14" s="29"/>
      <c r="F14" s="30"/>
      <c r="G14" s="31">
        <f t="shared" si="0"/>
        <v>0</v>
      </c>
    </row>
    <row r="15" spans="1:7" s="11" customFormat="1" ht="38.25" hidden="1" customHeight="1">
      <c r="A15" s="39" t="s">
        <v>28</v>
      </c>
      <c r="B15" s="27"/>
      <c r="C15" s="28" t="s">
        <v>27</v>
      </c>
      <c r="D15" s="28"/>
      <c r="E15" s="29"/>
      <c r="F15" s="30" t="e">
        <f>ROUND(#REF!*1.22,2)</f>
        <v>#REF!</v>
      </c>
      <c r="G15" s="31">
        <f t="shared" si="0"/>
        <v>0</v>
      </c>
    </row>
    <row r="16" spans="1:7" ht="16.5" thickBot="1">
      <c r="A16" s="40"/>
      <c r="B16" s="41" t="s">
        <v>11</v>
      </c>
      <c r="C16" s="42"/>
      <c r="D16" s="42"/>
      <c r="E16" s="42"/>
      <c r="F16" s="43"/>
      <c r="G16" s="44">
        <f>SUM(G6:G15)</f>
        <v>0</v>
      </c>
    </row>
    <row r="20" spans="2:7" ht="28.5" customHeight="1">
      <c r="B20" s="48" t="s">
        <v>39</v>
      </c>
      <c r="C20" s="48"/>
      <c r="D20" s="48"/>
      <c r="E20" s="48"/>
      <c r="F20" s="48"/>
      <c r="G20" s="48"/>
    </row>
    <row r="21" spans="2:7">
      <c r="D21" s="2"/>
      <c r="E21" s="2"/>
    </row>
    <row r="22" spans="2:7" ht="10.5" customHeight="1"/>
  </sheetData>
  <mergeCells count="4">
    <mergeCell ref="A2:F2"/>
    <mergeCell ref="A3:F3"/>
    <mergeCell ref="A4:F4"/>
    <mergeCell ref="B20:G20"/>
  </mergeCells>
  <phoneticPr fontId="0" type="noConversion"/>
  <pageMargins left="0.35433070866141736" right="0.19685039370078741" top="0.51181102362204722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H8" sqref="H8"/>
    </sheetView>
  </sheetViews>
  <sheetFormatPr defaultRowHeight="12.75"/>
  <cols>
    <col min="2" max="2" width="24.140625" customWidth="1"/>
  </cols>
  <sheetData>
    <row r="2" spans="1:10" ht="13.5" thickBot="1"/>
    <row r="3" spans="1:10" ht="39" thickBot="1">
      <c r="A3" s="3" t="s">
        <v>0</v>
      </c>
      <c r="B3" s="4" t="s">
        <v>1</v>
      </c>
      <c r="C3" s="12" t="s">
        <v>3</v>
      </c>
      <c r="D3" s="6" t="s">
        <v>2</v>
      </c>
      <c r="E3" s="6" t="s">
        <v>8</v>
      </c>
      <c r="F3" s="4" t="s">
        <v>9</v>
      </c>
      <c r="G3" s="4" t="s">
        <v>18</v>
      </c>
      <c r="H3" s="7" t="s">
        <v>10</v>
      </c>
      <c r="I3" s="8" t="s">
        <v>5</v>
      </c>
    </row>
    <row r="4" spans="1:10">
      <c r="A4" s="13" t="s">
        <v>6</v>
      </c>
      <c r="B4" s="21" t="s">
        <v>21</v>
      </c>
      <c r="C4" s="22" t="s">
        <v>17</v>
      </c>
      <c r="D4" s="13">
        <v>15</v>
      </c>
      <c r="E4" s="15">
        <f>ROUND(G4/1.23,2)</f>
        <v>151.22</v>
      </c>
      <c r="F4" s="14">
        <v>23</v>
      </c>
      <c r="G4" s="20">
        <v>186</v>
      </c>
      <c r="H4" s="9">
        <f>ROUND(D4*E4,2)</f>
        <v>2268.3000000000002</v>
      </c>
      <c r="I4" s="10">
        <f>ROUND(H4*1.23,2)</f>
        <v>2790.01</v>
      </c>
      <c r="J4">
        <f>G4*D4</f>
        <v>2790</v>
      </c>
    </row>
    <row r="5" spans="1:10" ht="25.5">
      <c r="A5" s="23" t="s">
        <v>7</v>
      </c>
      <c r="B5" s="21" t="s">
        <v>26</v>
      </c>
      <c r="C5" s="22" t="s">
        <v>17</v>
      </c>
      <c r="D5" s="13">
        <v>10</v>
      </c>
      <c r="E5" s="15">
        <f t="shared" ref="E5:E7" si="0">ROUND(G5/1.23,2)</f>
        <v>85.37</v>
      </c>
      <c r="F5" s="14">
        <v>23</v>
      </c>
      <c r="G5" s="20">
        <v>105</v>
      </c>
      <c r="H5" s="9">
        <f t="shared" ref="H5:H6" si="1">ROUND(D5*E5,2)</f>
        <v>853.7</v>
      </c>
      <c r="I5" s="10">
        <f t="shared" ref="I5:I7" si="2">ROUND(H5*1.23,2)</f>
        <v>1050.05</v>
      </c>
      <c r="J5">
        <f t="shared" ref="J5:J7" si="3">G5*D5</f>
        <v>1050</v>
      </c>
    </row>
    <row r="6" spans="1:10">
      <c r="A6" s="23" t="s">
        <v>23</v>
      </c>
      <c r="B6" s="21" t="s">
        <v>25</v>
      </c>
      <c r="C6" s="22" t="s">
        <v>17</v>
      </c>
      <c r="D6" s="13">
        <v>2</v>
      </c>
      <c r="E6" s="15">
        <f t="shared" si="0"/>
        <v>447.15</v>
      </c>
      <c r="F6" s="14">
        <v>23</v>
      </c>
      <c r="G6" s="20">
        <v>550</v>
      </c>
      <c r="H6" s="9">
        <f t="shared" si="1"/>
        <v>894.3</v>
      </c>
      <c r="I6" s="10">
        <f t="shared" si="2"/>
        <v>1099.99</v>
      </c>
      <c r="J6">
        <f t="shared" si="3"/>
        <v>1100</v>
      </c>
    </row>
    <row r="7" spans="1:10" ht="25.5">
      <c r="A7" s="23" t="s">
        <v>24</v>
      </c>
      <c r="B7" s="21" t="s">
        <v>22</v>
      </c>
      <c r="C7" s="13" t="s">
        <v>17</v>
      </c>
      <c r="D7" s="13">
        <v>10</v>
      </c>
      <c r="E7" s="15">
        <f t="shared" si="0"/>
        <v>268.29000000000002</v>
      </c>
      <c r="F7" s="14">
        <v>23</v>
      </c>
      <c r="G7" s="20">
        <v>330</v>
      </c>
      <c r="H7" s="9">
        <f>ROUND(D7*E7,2)</f>
        <v>2682.9</v>
      </c>
      <c r="I7" s="10">
        <f t="shared" si="2"/>
        <v>3299.97</v>
      </c>
      <c r="J7">
        <f t="shared" si="3"/>
        <v>3300</v>
      </c>
    </row>
    <row r="8" spans="1:10" ht="13.5" thickBot="1">
      <c r="B8" s="16" t="s">
        <v>11</v>
      </c>
      <c r="C8" s="17"/>
      <c r="D8" s="17"/>
      <c r="E8" s="17"/>
      <c r="F8" s="17"/>
      <c r="G8" s="17"/>
      <c r="H8" s="18">
        <f>SUM(H4:H7)</f>
        <v>6699.2000000000007</v>
      </c>
      <c r="I8" s="19">
        <f>SUM(I4:I7)</f>
        <v>8240.02</v>
      </c>
      <c r="J8">
        <f>J4+J5+J6+J7</f>
        <v>8240</v>
      </c>
    </row>
    <row r="10" spans="1:10">
      <c r="B10" t="s">
        <v>12</v>
      </c>
      <c r="J10">
        <v>6699.19</v>
      </c>
    </row>
    <row r="11" spans="1:10">
      <c r="B11" t="s">
        <v>14</v>
      </c>
      <c r="D11" s="1">
        <f>I8</f>
        <v>8240.02</v>
      </c>
      <c r="E11" t="s">
        <v>15</v>
      </c>
    </row>
    <row r="12" spans="1:10">
      <c r="B12" t="s">
        <v>13</v>
      </c>
      <c r="D12" s="1">
        <f>H8</f>
        <v>6699.2000000000007</v>
      </c>
      <c r="E12" t="s">
        <v>15</v>
      </c>
    </row>
    <row r="13" spans="1:10" ht="38.25">
      <c r="B13" s="5" t="s">
        <v>19</v>
      </c>
      <c r="D13" s="1">
        <f>ROUND(D12/4.0196,2)</f>
        <v>1666.63</v>
      </c>
      <c r="E13" t="s">
        <v>16</v>
      </c>
      <c r="J13">
        <v>1666.63</v>
      </c>
    </row>
    <row r="15" spans="1:10">
      <c r="B15" s="49" t="s">
        <v>20</v>
      </c>
      <c r="C15" s="50"/>
      <c r="D15" s="50"/>
      <c r="E15" s="50"/>
      <c r="F15" s="50"/>
      <c r="G15" s="50"/>
      <c r="H15" s="50"/>
      <c r="I15" s="50"/>
    </row>
  </sheetData>
  <mergeCells count="1">
    <mergeCell ref="B15:I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jednorazowe</vt:lpstr>
      <vt:lpstr>Arkusz3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2019-02-27T08:06:44Z</cp:lastPrinted>
  <dcterms:created xsi:type="dcterms:W3CDTF">1997-02-26T13:46:56Z</dcterms:created>
  <dcterms:modified xsi:type="dcterms:W3CDTF">2019-04-12T06:45:30Z</dcterms:modified>
</cp:coreProperties>
</file>