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SRV-FILE-INT\zaopatrzenie$\..Przetargi 2022\Przetarg Nieograniczony\92_2022 leki 18 pakietów\publikacja\"/>
    </mc:Choice>
  </mc:AlternateContent>
  <xr:revisionPtr revIDLastSave="0" documentId="13_ncr:1_{86A3A08D-EBEF-46CE-B716-28B78CE5A9D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rzetarg leki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3" i="1" l="1"/>
  <c r="J123" i="1"/>
  <c r="K123" i="1" s="1"/>
  <c r="L122" i="1"/>
  <c r="M122" i="1" s="1"/>
  <c r="N122" i="1" s="1"/>
  <c r="J122" i="1"/>
  <c r="K122" i="1" s="1"/>
  <c r="L121" i="1"/>
  <c r="M121" i="1" s="1"/>
  <c r="N121" i="1" s="1"/>
  <c r="J121" i="1"/>
  <c r="K121" i="1" s="1"/>
  <c r="L120" i="1"/>
  <c r="J120" i="1"/>
  <c r="K120" i="1" s="1"/>
  <c r="L119" i="1"/>
  <c r="J119" i="1"/>
  <c r="K119" i="1" s="1"/>
  <c r="L118" i="1"/>
  <c r="M118" i="1" s="1"/>
  <c r="N118" i="1" s="1"/>
  <c r="J118" i="1"/>
  <c r="K118" i="1" s="1"/>
  <c r="L117" i="1"/>
  <c r="M117" i="1" s="1"/>
  <c r="N117" i="1" s="1"/>
  <c r="J117" i="1"/>
  <c r="K117" i="1" s="1"/>
  <c r="L116" i="1"/>
  <c r="J116" i="1"/>
  <c r="K116" i="1" s="1"/>
  <c r="L115" i="1"/>
  <c r="J115" i="1"/>
  <c r="K115" i="1" s="1"/>
  <c r="L114" i="1"/>
  <c r="M114" i="1" s="1"/>
  <c r="N114" i="1" s="1"/>
  <c r="J114" i="1"/>
  <c r="K114" i="1" s="1"/>
  <c r="L113" i="1"/>
  <c r="M113" i="1" s="1"/>
  <c r="N113" i="1" s="1"/>
  <c r="J113" i="1"/>
  <c r="K113" i="1" s="1"/>
  <c r="L112" i="1"/>
  <c r="J112" i="1"/>
  <c r="K112" i="1" s="1"/>
  <c r="L124" i="1" l="1"/>
  <c r="M115" i="1"/>
  <c r="N115" i="1" s="1"/>
  <c r="M119" i="1"/>
  <c r="N119" i="1" s="1"/>
  <c r="M123" i="1"/>
  <c r="N123" i="1" s="1"/>
  <c r="M112" i="1"/>
  <c r="N112" i="1" s="1"/>
  <c r="M116" i="1"/>
  <c r="N116" i="1" s="1"/>
  <c r="M120" i="1"/>
  <c r="N120" i="1" s="1"/>
  <c r="N170" i="1"/>
  <c r="N171" i="1" s="1"/>
  <c r="L171" i="1" s="1"/>
  <c r="N124" i="1" l="1"/>
  <c r="M124" i="1"/>
  <c r="N163" i="1"/>
  <c r="N164" i="1" s="1"/>
  <c r="L164" i="1" s="1"/>
  <c r="N149" i="1" l="1"/>
  <c r="N148" i="1"/>
  <c r="N156" i="1" l="1"/>
  <c r="N157" i="1" s="1"/>
  <c r="L157" i="1" s="1"/>
  <c r="N147" i="1" l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50" i="1" l="1"/>
  <c r="L150" i="1" s="1"/>
  <c r="N105" i="1" l="1"/>
  <c r="N106" i="1" s="1"/>
  <c r="L106" i="1" s="1"/>
  <c r="N98" i="1" l="1"/>
  <c r="N97" i="1"/>
  <c r="N99" i="1" l="1"/>
  <c r="N89" i="1"/>
  <c r="N88" i="1"/>
  <c r="N90" i="1" l="1"/>
  <c r="L90" i="1" s="1"/>
  <c r="N81" i="1" l="1"/>
  <c r="N82" i="1" s="1"/>
  <c r="L82" i="1" s="1"/>
  <c r="N74" i="1" l="1"/>
  <c r="N75" i="1" s="1"/>
  <c r="L75" i="1" s="1"/>
  <c r="N67" i="1" l="1"/>
  <c r="N68" i="1" s="1"/>
  <c r="L68" i="1" s="1"/>
  <c r="N58" i="1" l="1"/>
  <c r="N59" i="1" s="1"/>
  <c r="L59" i="1" s="1"/>
  <c r="N50" i="1" l="1"/>
  <c r="N49" i="1"/>
  <c r="N42" i="1"/>
  <c r="N43" i="1" s="1"/>
  <c r="L43" i="1" s="1"/>
  <c r="N35" i="1"/>
  <c r="N34" i="1"/>
  <c r="N51" i="1" l="1"/>
  <c r="L51" i="1" s="1"/>
  <c r="N36" i="1"/>
  <c r="L36" i="1" s="1"/>
  <c r="N26" i="1" l="1"/>
  <c r="N27" i="1" s="1"/>
  <c r="L27" i="1" s="1"/>
  <c r="N18" i="1" l="1"/>
  <c r="N17" i="1"/>
  <c r="N19" i="1" l="1"/>
  <c r="L19" i="1" s="1"/>
  <c r="N10" i="1" l="1"/>
  <c r="N9" i="1"/>
  <c r="N11" i="1" l="1"/>
  <c r="L11" i="1" l="1"/>
</calcChain>
</file>

<file path=xl/sharedStrings.xml><?xml version="1.0" encoding="utf-8"?>
<sst xmlns="http://schemas.openxmlformats.org/spreadsheetml/2006/main" count="692" uniqueCount="142">
  <si>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</si>
  <si>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</si>
  <si>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</si>
  <si>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</si>
  <si>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</si>
  <si>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</si>
  <si>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</si>
  <si>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</si>
  <si>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</si>
  <si>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</si>
  <si>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</si>
  <si>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</si>
  <si>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LP.</t>
  </si>
  <si>
    <t>j.m.</t>
  </si>
  <si>
    <t>cena jednostkowa netto ( zł)</t>
  </si>
  <si>
    <t>wartość jednostkowa VAT ( zł)</t>
  </si>
  <si>
    <t>cena jednostkowa brutto ( zł)</t>
  </si>
  <si>
    <t>Wartość całkowita netto ( zł)</t>
  </si>
  <si>
    <t>wartość całkowita VAT ( zł)</t>
  </si>
  <si>
    <t>wartośc całkowita brutto ( zł)</t>
  </si>
  <si>
    <t>Załącznik nr 2 do specyfikacji</t>
  </si>
  <si>
    <t>Pakiet nr 1</t>
  </si>
  <si>
    <t xml:space="preserve">NAZWA </t>
  </si>
  <si>
    <t xml:space="preserve">nazwa handlowa  </t>
  </si>
  <si>
    <t>nazwa producenta+ kod EAN</t>
  </si>
  <si>
    <t>13.</t>
  </si>
  <si>
    <t>szt./op.</t>
  </si>
  <si>
    <t>op.</t>
  </si>
  <si>
    <t>Pakiet nr 2</t>
  </si>
  <si>
    <t>nazwa handlowa /ref</t>
  </si>
  <si>
    <t>nazwa producenta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</si>
  <si>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</si>
  <si>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</si>
  <si>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</si>
  <si>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</si>
  <si>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</si>
  <si>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</si>
  <si>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</si>
  <si>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 xml:space="preserve">op. =30szt. </t>
  </si>
  <si>
    <t>Clonazepamum TZF
 tabl 2 mg</t>
  </si>
  <si>
    <t>Op=20szt.</t>
  </si>
  <si>
    <t>Op=30szt.</t>
  </si>
  <si>
    <t>Op=1 fiolka</t>
  </si>
  <si>
    <t xml:space="preserve">            </t>
  </si>
  <si>
    <t xml:space="preserve">CASPOFUNQINUM 50mg  proszek do przyg. konc. do sporz. roztw. do inf. </t>
  </si>
  <si>
    <t xml:space="preserve">CASPOFUNQINUM 70mg  proszek do przyg. konc. do sporz. roztw. do inf. </t>
  </si>
  <si>
    <t xml:space="preserve">ilość szacunkowa </t>
  </si>
  <si>
    <t>ilość szacunkowa</t>
  </si>
  <si>
    <t>Op=1filolka</t>
  </si>
  <si>
    <t>Op=5amp 20ml</t>
  </si>
  <si>
    <t>Ceftriaxon 1g                                            inj. im/iv (proszek do p. roztworu)</t>
  </si>
  <si>
    <t>Propafenonum  70mg/20ml inj  roztwór 3,5mg/ml</t>
  </si>
  <si>
    <t>Pantoprazolum tabl. dojelitowe 20mg</t>
  </si>
  <si>
    <t>Op=28tabl</t>
  </si>
  <si>
    <t>Pantoprazolum tabl. dojelitowe 40mg</t>
  </si>
  <si>
    <t xml:space="preserve">Antithrombinum III    1000j.m                                        liof. i rozp. do sporz. roztw. do inf. </t>
  </si>
  <si>
    <t>Op= 1 fiolka+rozp 20ml+ akcesoria</t>
  </si>
  <si>
    <t>Opak=1amp/strzyk 0,5ml</t>
  </si>
  <si>
    <t>Wskazania do stosowania
• Znieczulenie regionalne - nasiękowe, blokady nerwów, pni nerwowych i splotów nerwowych, podpajęczynówkowe, zewnątrzoponowe - w chirurgii ogólnej, urologii, ortopedii, ginekologii, położnictwie, ponadto w różnych procedurach diagnostycznych i terapeutycznych.
• Komorowe zaburzenia rytmu serca (przedwczesne skurcze komorowe, częstoskurcz komorowy), zwłaszcza w przebiegu ostrego zawału mięśnia sercowego lub po przedawkowaniu glikozydów nasercowych.
• Leczenie bólu w okresie okołooperacyjnym, jako składnik analgezji prewencyjnej (zapobiegawczej) i analgezji multimodalnej (wielokierunkowej).</t>
  </si>
  <si>
    <t xml:space="preserve">FILGRASTIMUM 30mln j m/0,5ml 
Opak=1amp/strzyk 0,5ml
</t>
  </si>
  <si>
    <t xml:space="preserve">FILGRASTIMUM 48mln j m/0,5ml 
Opak=1amp/strzyk 0,5ml
</t>
  </si>
  <si>
    <t>TRAMADOLUM+PARACETAMOLUM                  
tabl. powl. (37,5 mg + 325 mg)</t>
  </si>
  <si>
    <t>TRAMADOLUM+PARACETAMOLUM                   
tabl. powl. (37,5 mg + 325 mg)</t>
  </si>
  <si>
    <t>op=20 fiolek</t>
  </si>
  <si>
    <t>LIGNOCAINUM 2%  WZF 
inj (roztwór do wstrzyk.) 20ml</t>
  </si>
  <si>
    <t>Sugammadex                             roztwór do wstrzykiwań 200mg/2ml</t>
  </si>
  <si>
    <t>Op= 10fiol. 2ml</t>
  </si>
  <si>
    <t>Pakiet nr 10</t>
  </si>
  <si>
    <t>Bezcukrowy granulat musujący-elektrolity                                                782mg K+/5g</t>
  </si>
  <si>
    <t>op=20 torebek
 a 3g</t>
  </si>
  <si>
    <t>Pakiet nr 11</t>
  </si>
  <si>
    <t>Propafenonum  150mg
tabl. Powl.</t>
  </si>
  <si>
    <t xml:space="preserve">Nazwa </t>
  </si>
  <si>
    <t>szt/op.</t>
  </si>
  <si>
    <t>wartość jednostkowa netto VAT ( zł)</t>
  </si>
  <si>
    <t xml:space="preserve">Famotidine 20mg  tabl. Powl.   </t>
  </si>
  <si>
    <t>op.=1szt.</t>
  </si>
  <si>
    <t xml:space="preserve">Famotidine  40mg tabl. Powl.  </t>
  </si>
  <si>
    <t xml:space="preserve">op. </t>
  </si>
  <si>
    <t>suma</t>
  </si>
  <si>
    <t>op.=30szt.</t>
  </si>
  <si>
    <t xml:space="preserve">Injectio Glucosi 5%  100ml
Worek  polipropylenowy  z dwoma niezależnymi jałowymi portami, nie wymagającymi dezynfekcji przed pierwszym użyciem, 
</t>
  </si>
  <si>
    <t>Pakiet nr 14</t>
  </si>
  <si>
    <t>PŁYNY</t>
  </si>
  <si>
    <t xml:space="preserve">Aqua pro inj
Op=typu butelka stojąca z dwoma jednakowymi niezależnymi  portami sterylnymi  przed pierwszym użyciem nie wymagającym dezynfekcji  typu ecoflac 500ml
</t>
  </si>
  <si>
    <t>Op=1but 500 ml</t>
  </si>
  <si>
    <t xml:space="preserve">Inj Glucosi 5%
Op=typu butelka stojąca z  dwoma jednakowymi niezależnymi  portami sterylnymi przed pierwszym użyciem nie wymagającym dezynfekcji  typu ecoflac 500ml
</t>
  </si>
  <si>
    <t xml:space="preserve">Inj Glucosi 5%
Op=typu butelka stojąca z dwoma jednakowymi niezależnymi  portami sterylnymi przed pierwszym użyciem nie wymagającym dezynfekcji  typu ecoflac 250ml
</t>
  </si>
  <si>
    <t>Op=1but 250 ml</t>
  </si>
  <si>
    <t xml:space="preserve">Inj Glucosi 5%
Op=typu butelka stojąca z dwoma jednakowymi niezależnymi  portami sterylnymi przed pierwszym użyciem nie wymagającym dezynfekcji  typu ecoflac 1000ml
</t>
  </si>
  <si>
    <t>Op=1but 1000 ml</t>
  </si>
  <si>
    <t xml:space="preserve">Natrium chloratum 0,9%
Op=typu butelka stojąca z  dwoma jednakowymi niezależnymi  portami  sterylnymi przed pierwszym użyciem nie wymagającym dezynfekcji  typu ecoflac  500ml
</t>
  </si>
  <si>
    <t xml:space="preserve">Natrium chloratum 0,9%
Op=typu butelka stojąca z dwoma jednakowymi niezależnymi  portami  sterynymi  przed pierwszym użyciem nie wymagającym dezynfekcji  typu ecoflac 1000ml
</t>
  </si>
  <si>
    <t xml:space="preserve">Natrium chloratum 0,9%
Op=typu butelka stojąca z dwoma jednakowymi niezależnymi  portami  sterylnymi przed pierwszym użyciem nie wymagającym dezynfekcji  typu ecoflac 250ml
</t>
  </si>
  <si>
    <t xml:space="preserve">Natrium chloratum 0,9%
Op=typu butelka stojąca z dwoma jednakowymi niezależnymi  portami sterylnymi przed pierwszym użyciem nie wymagającym dezynfekcji  typu ecoflac 100ml
</t>
  </si>
  <si>
    <t>Op=1but 100 ml</t>
  </si>
  <si>
    <t>Pakiet nr 15</t>
  </si>
  <si>
    <t>płyny</t>
  </si>
  <si>
    <t xml:space="preserve">Natrium chloratum 0,9% inj iv 9mg/ml
Op=typu butelka stojąca z niezależnymi dwoma korkami  i dwoma portami sterylnymi typu Kabipac
Op=250ml
</t>
  </si>
  <si>
    <t>Op.=1szt.</t>
  </si>
  <si>
    <t xml:space="preserve">Natrium chloratum 0,9% inj iv 9mg/ml
Op=typu butelka stojąca z niezależnymi dwoma korkami  i dwoma portami sterylnymi typu Kabipac
Op=500ml
</t>
  </si>
  <si>
    <t xml:space="preserve">Natrium chloratum 0,9% inj iv 9mg/ml
Op=typu butelka stojąca z niezależnymi dwoma korkami  i dwoma portami sterylnymi typu Kabipac
Op=1000ml
</t>
  </si>
  <si>
    <t xml:space="preserve">Inj Glucosi 5% iv 50mg/ml
Op=typu butelka stojąca z niezależnymi dwoma korkami i dwoma portami sterylnymi typu Kabipac
Op=500ml 
</t>
  </si>
  <si>
    <t xml:space="preserve">Inj Glucosi 5% iv 50mg/ml
Op=typu butelka stojąca z niezależnymi dwoma korkami i dwoma portami sterylnymi typu Kabipac
Op=250ml
</t>
  </si>
  <si>
    <t xml:space="preserve">Inj Glucosi 10% iv 100mg/ml
Op=typu butelka stojąca z niezależnymi dwoma korkami i dwoma portami sterylnymi typu Kabipac
Op=500ml
</t>
  </si>
  <si>
    <t xml:space="preserve">Płyn fizjologiczny Wieloelektrolitowy izotoniczny iv 
Op=typu butelka stojąca z niezależnymi dwoma korkami i dwoma portami sterylnymi typu Kabipac
Op=500ml
</t>
  </si>
  <si>
    <t xml:space="preserve">Płyn fizjologiczny Wieloelektrolitowy izotoniczny iv 
Op=typu butelka stojąca z niezależnymi dwoma korkami i dwoma portami sterylnymi typu Kabipac
Op=1000ml
</t>
  </si>
  <si>
    <t xml:space="preserve">Solutio Ringeri iv  
Op=typu butelka stojąca z niezależnymi dwoma korkami i dwoma portami sterylnymi typu Kabipac
Op=500ml
</t>
  </si>
  <si>
    <t xml:space="preserve">Natrium Chloratum 0,9% 9mg/ml iv
Op=typu worek 
Op=3000ml
</t>
  </si>
  <si>
    <t xml:space="preserve">Aqua pro inj iv
Op=typu butelka stojąca z niezależnymi dwoma korkami i dwoma portami sterylnymi typu Kabipac
Op=500ml 
</t>
  </si>
  <si>
    <t xml:space="preserve">Aqua pro inj iv
Op=typu butelka stojąca z niezależnymi dwoma korkami i dwoma portami sterylnymi typu Kabipac
Op=250ml 
</t>
  </si>
  <si>
    <t xml:space="preserve">Aqua pro inj iv
Op=typu butelka stojąca z niezależnymi dwoma korkami i dwoma portami sterylnymi typu Kabipac
Op=100ml 
</t>
  </si>
  <si>
    <t>Pakiet nr 16</t>
  </si>
  <si>
    <t>Natrium chloratum 0,9% inj iv 9mg/ml  op= typu butelka stojąca z niezależnymi dwoma korkami i dwoma portami sterylnymi typu KabiClar</t>
  </si>
  <si>
    <t>Op=100ml</t>
  </si>
  <si>
    <t xml:space="preserve">Solutio Ringeri Lactate 
Op=typu butelka stojąca z niezależnymi dwoma korkami i dwoma portami sterylnymi typu Kabipac
</t>
  </si>
  <si>
    <t>Op=1000ml</t>
  </si>
  <si>
    <t>Injectio glucosi 5% 250 ml worek polipropylenowy z dwoma niezależnymi portami (w tym portem bezigłowym) nie wymagającymi dezynfekcji przed pierwszym uzyciem. Pojemnik typu Freeflex +</t>
  </si>
  <si>
    <t>Op=1szt.</t>
  </si>
  <si>
    <t>Pakiet 12</t>
  </si>
  <si>
    <t>Pakiet nr 13</t>
  </si>
  <si>
    <t>14.</t>
  </si>
  <si>
    <t>15.</t>
  </si>
  <si>
    <t>Pakiet nr 17</t>
  </si>
  <si>
    <t>Ambroxol
płyn do inhalacji
7,5 mg/ml
op.=1fl. A 100ml</t>
  </si>
  <si>
    <t xml:space="preserve">ONDANSETRON   inj                        8mg/4ml  </t>
  </si>
  <si>
    <t>op =5 amp 4 ml</t>
  </si>
  <si>
    <t>Pakiet nr 18</t>
  </si>
  <si>
    <t>Lek znajdujący się na listach refundacyjnych "Leki, stosowane w ramach chemioterapii w całym zakresie zarejestrowanych wskazań i przeznaczeń oraz we wskazaniu określonym stanem klinicznym"</t>
  </si>
  <si>
    <t>ilość szacunkowa na rok</t>
  </si>
  <si>
    <t>op</t>
  </si>
  <si>
    <t>szt</t>
  </si>
  <si>
    <t xml:space="preserve">Aqua pro inj
Op=typu butelka stojąca z dwoma jednakowymi niezależnymi  portami sterylnymi  przed pierwszym użyciem nie wymagającym dezynfekcji  typu ecoflac 100ml
</t>
  </si>
  <si>
    <t>Nasadka do transferu leku w systemie zamkniętym kompatybilna z oferowanymi opakowaniami płynów infuzyjnych. Nasadka po podłączeniu z opakowaniem płynu infuzyjnego musi umożliwiać łatwą identyfikację leku podawanego pacjentowi i utrzymywać  stałe połączenie z fiolką  zawierającą  lek. Powinna także umożliwiać dostęp do drugiego portu pojemnika infuzyjnego i podłączenie aparatu do przetoczeń bez rozłączania systemu zamkniętego. Dostępne wersje dostosowane do fiolek : 13 mm,  20 mm oraz 32 mm.</t>
  </si>
  <si>
    <t>szt.</t>
  </si>
  <si>
    <t xml:space="preserve">Przyrząd do bezpiecznego przygotowania leków z filtrem  antybakteryjnym 0,45 μm. Zaopatrzony w zawór bezigłowy z możliwością dezynfekcji z użyciem koreczka dezynfekcyjnego. </t>
  </si>
  <si>
    <t xml:space="preserve">Przyrząd do bezpiecznego przygotowania leków z filtrem  antybakteryjnym 0,45 μm z zastawką uniemożliwiwajacą wyciek leku po odłączeniu strzykawki. Miejsce podłączenia strzykawki obniżone w stosunku do osłony, zamykane z klapką z wypustką. </t>
  </si>
  <si>
    <t>Zamawiający wymaga dla poz. 10 dostarczenia badań potwierdzających:</t>
  </si>
  <si>
    <t>Zamawiający wymaga dla poz. 11 i 12  dostarczenia badań powierdzająch:</t>
  </si>
  <si>
    <t xml:space="preserve">* że urządzenie zmniejsza ryzyko  przedostania się drobnoustrojów do roztworu i stanowił wraz z pojemnikiem infuzyjnym system mikrobiologicznie szczelny  przez co najmniej 14 dni oraz było skuteczną barierę mikrobiologiczną przy wystawieniu na działanie drobnoustrojów ( badanie mikrobiologiczne w niezależnym laboratorium na terenie UE dla minimum 3 bakterii chorobotwórczych </t>
  </si>
  <si>
    <t xml:space="preserve">* że urządzenie do przygotowania leku tworzy z zaoferowanym opakowaniem płynów infuzyjnych system zamknięty                   ( Closed System ) spełniający definicje NIOSH 2004, który pomaga zapobiegać ekspozycji personelu medycznego na leki toksyczne i niebezpieczne i związanym z tym działania uboczne ( badanie w niezależnym laboratorium na terenie UE </t>
  </si>
  <si>
    <t>Opis przedmiotu zamówienia -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</si>
</sst>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0.00;[Red]0.00"/>
    <numFmt numFmtId="166" formatCode="#,##0.00;[Red]#,##0.00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0"/>
      <color theme="1"/>
      <name val="Calibri"/>
      <family val="2"/>
      <charset val="238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4" fontId="7" fillId="0" borderId="0" applyBorder="0" applyProtection="0"/>
    <xf numFmtId="9" fontId="12" fillId="0" borderId="0" applyFont="0" applyFill="0" applyBorder="0" applyAlignment="0" applyProtection="0"/>
  </cellStyleXfs>
  <cellXfs count="162">
    <xf numFmtId="0" fontId="0" fillId="0" borderId="0" xfId="0"/>
    <xf numFmtId="4" fontId="2" fillId="0" borderId="2" xfId="0" applyNumberFormat="1" applyFont="1" applyBorder="1" applyAlignment="1">
      <alignment vertical="center" wrapText="1"/>
    </xf>
    <xf numFmtId="0" fontId="1" fillId="0" borderId="0" xfId="0" applyFont="1"/>
    <xf numFmtId="0" fontId="2" fillId="0" borderId="3" xfId="0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 applyAlignment="1">
      <alignment vertical="center" textRotation="90" wrapText="1"/>
    </xf>
    <xf numFmtId="0" fontId="2" fillId="0" borderId="3" xfId="0" applyFont="1" applyBorder="1" applyAlignment="1">
      <alignment vertical="center" textRotation="90" wrapText="1"/>
    </xf>
    <xf numFmtId="0" fontId="5" fillId="0" borderId="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3" xfId="0" applyFont="1" applyBorder="1" applyAlignment="1">
      <alignment horizontal="right" vertical="center" textRotation="90" wrapText="1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9" fillId="0" borderId="0" xfId="0" applyFont="1" applyBorder="1" applyAlignment="1">
      <alignment horizontal="right" vertical="center" wrapText="1"/>
    </xf>
    <xf numFmtId="4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0" borderId="5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7" xfId="0" applyFont="1" applyBorder="1" applyAlignment="1">
      <alignment horizontal="right" vertical="center" textRotation="90" wrapText="1"/>
    </xf>
    <xf numFmtId="0" fontId="10" fillId="0" borderId="13" xfId="0" applyFont="1" applyBorder="1" applyAlignment="1">
      <alignment vertical="center" wrapText="1"/>
    </xf>
    <xf numFmtId="0" fontId="8" fillId="0" borderId="0" xfId="0" applyFont="1"/>
    <xf numFmtId="0" fontId="9" fillId="0" borderId="8" xfId="0" applyFont="1" applyBorder="1" applyAlignment="1">
      <alignment horizontal="right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vertical="center" wrapText="1"/>
    </xf>
    <xf numFmtId="0" fontId="0" fillId="0" borderId="0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0" fillId="0" borderId="15" xfId="0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1" fillId="0" borderId="0" xfId="0" applyFont="1" applyAlignment="1">
      <alignment vertical="top" wrapText="1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left" wrapText="1"/>
    </xf>
    <xf numFmtId="4" fontId="0" fillId="0" borderId="0" xfId="0" applyNumberFormat="1" applyBorder="1"/>
    <xf numFmtId="9" fontId="0" fillId="0" borderId="0" xfId="2" applyFont="1" applyBorder="1"/>
    <xf numFmtId="4" fontId="1" fillId="0" borderId="0" xfId="0" applyNumberFormat="1" applyFont="1" applyBorder="1"/>
    <xf numFmtId="0" fontId="16" fillId="0" borderId="0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15" fillId="0" borderId="3" xfId="0" applyFont="1" applyBorder="1" applyAlignment="1">
      <alignment vertical="center" wrapText="1"/>
    </xf>
    <xf numFmtId="0" fontId="0" fillId="0" borderId="3" xfId="0" applyBorder="1"/>
    <xf numFmtId="0" fontId="0" fillId="0" borderId="3" xfId="0" applyBorder="1" applyAlignment="1">
      <alignment horizontal="left" wrapText="1"/>
    </xf>
    <xf numFmtId="4" fontId="0" fillId="0" borderId="3" xfId="0" applyNumberFormat="1" applyBorder="1"/>
    <xf numFmtId="9" fontId="0" fillId="0" borderId="3" xfId="2" applyFont="1" applyBorder="1"/>
    <xf numFmtId="0" fontId="16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textRotation="90" wrapText="1"/>
    </xf>
    <xf numFmtId="0" fontId="2" fillId="0" borderId="16" xfId="0" applyFont="1" applyBorder="1" applyAlignment="1">
      <alignment horizontal="left" vertical="center" textRotation="90" wrapText="1"/>
    </xf>
    <xf numFmtId="0" fontId="2" fillId="0" borderId="17" xfId="0" applyFont="1" applyBorder="1" applyAlignment="1">
      <alignment horizontal="left" vertical="center" textRotation="90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9" fontId="0" fillId="0" borderId="3" xfId="2" applyFont="1" applyBorder="1" applyAlignment="1">
      <alignment vertical="center"/>
    </xf>
    <xf numFmtId="0" fontId="0" fillId="0" borderId="0" xfId="0" applyAlignment="1">
      <alignment vertical="center"/>
    </xf>
    <xf numFmtId="0" fontId="17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4" fontId="1" fillId="0" borderId="3" xfId="0" applyNumberFormat="1" applyFont="1" applyBorder="1"/>
    <xf numFmtId="0" fontId="3" fillId="0" borderId="1" xfId="0" applyFont="1" applyBorder="1" applyAlignment="1">
      <alignment vertical="top" wrapText="1"/>
    </xf>
    <xf numFmtId="0" fontId="12" fillId="0" borderId="0" xfId="0" applyFont="1" applyAlignment="1">
      <alignment vertical="center" wrapText="1"/>
    </xf>
    <xf numFmtId="0" fontId="10" fillId="0" borderId="0" xfId="0" applyFont="1"/>
    <xf numFmtId="0" fontId="9" fillId="0" borderId="9" xfId="0" applyFont="1" applyBorder="1" applyAlignment="1">
      <alignment vertical="center" wrapText="1"/>
    </xf>
    <xf numFmtId="0" fontId="18" fillId="0" borderId="3" xfId="0" applyFont="1" applyBorder="1" applyAlignment="1">
      <alignment horizontal="left" vertical="top" wrapText="1"/>
    </xf>
    <xf numFmtId="0" fontId="18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" fontId="10" fillId="0" borderId="3" xfId="0" applyNumberFormat="1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4" fontId="1" fillId="0" borderId="0" xfId="0" applyNumberFormat="1" applyFont="1"/>
    <xf numFmtId="0" fontId="8" fillId="0" borderId="0" xfId="0" applyFont="1" applyAlignment="1">
      <alignment vertical="center" wrapText="1"/>
    </xf>
    <xf numFmtId="0" fontId="10" fillId="0" borderId="3" xfId="0" applyFont="1" applyBorder="1" applyAlignment="1">
      <alignment wrapText="1"/>
    </xf>
    <xf numFmtId="0" fontId="20" fillId="0" borderId="0" xfId="0" applyFont="1" applyAlignment="1">
      <alignment vertical="center"/>
    </xf>
    <xf numFmtId="0" fontId="21" fillId="0" borderId="0" xfId="0" applyFont="1"/>
    <xf numFmtId="0" fontId="22" fillId="0" borderId="0" xfId="0" applyFont="1" applyFill="1"/>
    <xf numFmtId="0" fontId="21" fillId="0" borderId="0" xfId="0" applyFont="1" applyFill="1"/>
    <xf numFmtId="0" fontId="20" fillId="0" borderId="3" xfId="0" applyFont="1" applyBorder="1" applyAlignment="1">
      <alignment horizontal="left" vertical="center"/>
    </xf>
    <xf numFmtId="0" fontId="21" fillId="0" borderId="3" xfId="0" applyFont="1" applyBorder="1" applyAlignment="1">
      <alignment horizontal="left"/>
    </xf>
    <xf numFmtId="0" fontId="20" fillId="0" borderId="3" xfId="0" applyFont="1" applyBorder="1" applyAlignment="1">
      <alignment vertical="center" wrapText="1"/>
    </xf>
    <xf numFmtId="0" fontId="23" fillId="0" borderId="3" xfId="0" applyFont="1" applyFill="1" applyBorder="1" applyAlignment="1">
      <alignment vertical="center" textRotation="90" wrapText="1"/>
    </xf>
    <xf numFmtId="0" fontId="20" fillId="0" borderId="3" xfId="0" applyFont="1" applyBorder="1" applyAlignment="1">
      <alignment vertical="center" textRotation="90" wrapText="1"/>
    </xf>
    <xf numFmtId="0" fontId="20" fillId="0" borderId="3" xfId="0" applyFont="1" applyFill="1" applyBorder="1" applyAlignment="1">
      <alignment vertical="center" textRotation="90" wrapText="1"/>
    </xf>
    <xf numFmtId="0" fontId="24" fillId="0" borderId="3" xfId="0" applyFont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165" fontId="25" fillId="0" borderId="3" xfId="0" applyNumberFormat="1" applyFont="1" applyFill="1" applyBorder="1" applyAlignment="1">
      <alignment horizontal="right" vertical="center" wrapText="1"/>
    </xf>
    <xf numFmtId="166" fontId="25" fillId="0" borderId="3" xfId="0" applyNumberFormat="1" applyFont="1" applyBorder="1" applyAlignment="1">
      <alignment horizontal="right" vertical="center" wrapText="1"/>
    </xf>
    <xf numFmtId="4" fontId="25" fillId="0" borderId="3" xfId="0" applyNumberFormat="1" applyFont="1" applyBorder="1" applyAlignment="1">
      <alignment horizontal="right" vertical="center" wrapText="1"/>
    </xf>
    <xf numFmtId="0" fontId="23" fillId="0" borderId="3" xfId="0" applyFont="1" applyBorder="1" applyAlignment="1">
      <alignment vertical="center" wrapText="1"/>
    </xf>
    <xf numFmtId="4" fontId="20" fillId="0" borderId="3" xfId="0" applyNumberFormat="1" applyFont="1" applyBorder="1" applyAlignment="1">
      <alignment vertical="center" wrapText="1"/>
    </xf>
    <xf numFmtId="166" fontId="20" fillId="0" borderId="3" xfId="0" applyNumberFormat="1" applyFont="1" applyBorder="1" applyAlignment="1">
      <alignment vertical="center" wrapText="1"/>
    </xf>
    <xf numFmtId="166" fontId="21" fillId="0" borderId="0" xfId="0" applyNumberFormat="1" applyFont="1"/>
    <xf numFmtId="166" fontId="22" fillId="0" borderId="0" xfId="0" applyNumberFormat="1" applyFont="1" applyFill="1"/>
    <xf numFmtId="166" fontId="27" fillId="0" borderId="0" xfId="0" applyNumberFormat="1" applyFont="1" applyFill="1"/>
    <xf numFmtId="166" fontId="26" fillId="0" borderId="0" xfId="0" applyNumberFormat="1" applyFont="1"/>
    <xf numFmtId="166" fontId="20" fillId="0" borderId="0" xfId="0" applyNumberFormat="1" applyFont="1"/>
    <xf numFmtId="0" fontId="22" fillId="0" borderId="0" xfId="0" applyFont="1" applyAlignment="1">
      <alignment vertical="center"/>
    </xf>
    <xf numFmtId="0" fontId="22" fillId="0" borderId="3" xfId="0" applyFont="1" applyBorder="1" applyAlignment="1">
      <alignment vertical="center" wrapText="1"/>
    </xf>
    <xf numFmtId="165" fontId="22" fillId="0" borderId="3" xfId="0" applyNumberFormat="1" applyFont="1" applyFill="1" applyBorder="1" applyAlignment="1">
      <alignment horizontal="right" vertical="center" wrapText="1"/>
    </xf>
    <xf numFmtId="166" fontId="22" fillId="0" borderId="3" xfId="0" applyNumberFormat="1" applyFont="1" applyBorder="1" applyAlignment="1">
      <alignment horizontal="right" vertical="center" wrapText="1"/>
    </xf>
    <xf numFmtId="4" fontId="22" fillId="0" borderId="3" xfId="0" applyNumberFormat="1" applyFont="1" applyBorder="1" applyAlignment="1">
      <alignment horizontal="right" vertical="center" wrapText="1"/>
    </xf>
    <xf numFmtId="0" fontId="22" fillId="2" borderId="3" xfId="0" applyFont="1" applyFill="1" applyBorder="1" applyAlignment="1">
      <alignment vertical="center" wrapText="1"/>
    </xf>
    <xf numFmtId="0" fontId="28" fillId="0" borderId="18" xfId="0" applyFont="1" applyFill="1" applyBorder="1" applyAlignment="1">
      <alignment horizontal="left" vertical="center" textRotation="90" wrapText="1"/>
    </xf>
    <xf numFmtId="4" fontId="28" fillId="0" borderId="18" xfId="0" applyNumberFormat="1" applyFont="1" applyFill="1" applyBorder="1" applyAlignment="1">
      <alignment horizontal="left" vertical="center" textRotation="90" wrapText="1"/>
    </xf>
    <xf numFmtId="0" fontId="22" fillId="0" borderId="3" xfId="0" applyFont="1" applyBorder="1" applyAlignment="1">
      <alignment vertical="center" wrapText="1"/>
    </xf>
    <xf numFmtId="0" fontId="22" fillId="0" borderId="3" xfId="0" applyFont="1" applyBorder="1" applyAlignment="1">
      <alignment vertical="center"/>
    </xf>
    <xf numFmtId="0" fontId="20" fillId="0" borderId="3" xfId="0" applyFont="1" applyBorder="1" applyAlignment="1">
      <alignment horizontal="right" vertical="center" wrapText="1"/>
    </xf>
    <xf numFmtId="166" fontId="23" fillId="0" borderId="0" xfId="0" applyNumberFormat="1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top" wrapText="1"/>
    </xf>
  </cellXfs>
  <cellStyles count="3">
    <cellStyle name="Excel Built-in Normal" xfId="1" xr:uid="{00000000-0005-0000-0000-000000000000}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83"/>
  <sheetViews>
    <sheetView tabSelected="1" zoomScaleNormal="100" workbookViewId="0">
      <selection activeCell="C2" sqref="C2"/>
    </sheetView>
  </sheetViews>
  <sheetFormatPr defaultRowHeight="15" x14ac:dyDescent="0.25"/>
  <cols>
    <col min="1" max="1" width="2.85546875" customWidth="1"/>
    <col min="2" max="2" width="4.85546875" style="44" customWidth="1"/>
    <col min="3" max="3" width="29.7109375" customWidth="1"/>
    <col min="4" max="5" width="9.140625" customWidth="1"/>
    <col min="6" max="6" width="7.85546875" customWidth="1"/>
    <col min="7" max="7" width="7.7109375" customWidth="1"/>
    <col min="9" max="9" width="5.140625" customWidth="1"/>
    <col min="10" max="10" width="6" customWidth="1"/>
    <col min="11" max="11" width="8.85546875" customWidth="1"/>
    <col min="12" max="12" width="11.28515625" bestFit="1" customWidth="1"/>
    <col min="13" max="13" width="10.140625" bestFit="1" customWidth="1"/>
    <col min="14" max="14" width="13.140625" bestFit="1" customWidth="1"/>
    <col min="15" max="15" width="9.140625" style="17"/>
  </cols>
  <sheetData>
    <row r="1" spans="2:15" x14ac:dyDescent="0.25">
      <c r="K1" s="2" t="s">
        <v>20</v>
      </c>
    </row>
    <row r="2" spans="2:15" x14ac:dyDescent="0.25">
      <c r="C2" s="2" t="s">
        <v>141</v>
      </c>
    </row>
    <row r="5" spans="2:15" ht="15.75" x14ac:dyDescent="0.25">
      <c r="B5" s="45" t="s">
        <v>21</v>
      </c>
    </row>
    <row r="6" spans="2:15" ht="16.5" thickBot="1" x14ac:dyDescent="0.3">
      <c r="B6" s="45"/>
    </row>
    <row r="7" spans="2:15" ht="16.5" thickBot="1" x14ac:dyDescent="0.3">
      <c r="B7" s="46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9</v>
      </c>
      <c r="L7" s="5" t="s">
        <v>10</v>
      </c>
      <c r="M7" s="5" t="s">
        <v>11</v>
      </c>
      <c r="N7" s="5" t="s">
        <v>25</v>
      </c>
    </row>
    <row r="8" spans="2:15" ht="144.75" customHeight="1" thickBot="1" x14ac:dyDescent="0.3">
      <c r="B8" s="47" t="s">
        <v>12</v>
      </c>
      <c r="C8" s="3" t="s">
        <v>22</v>
      </c>
      <c r="D8" s="16" t="s">
        <v>13</v>
      </c>
      <c r="E8" s="8" t="s">
        <v>46</v>
      </c>
      <c r="F8" s="8" t="s">
        <v>26</v>
      </c>
      <c r="G8" s="9" t="s">
        <v>29</v>
      </c>
      <c r="H8" s="9" t="s">
        <v>30</v>
      </c>
      <c r="I8" s="8" t="s">
        <v>14</v>
      </c>
      <c r="J8" s="8" t="s">
        <v>15</v>
      </c>
      <c r="K8" s="8" t="s">
        <v>16</v>
      </c>
      <c r="L8" s="8" t="s">
        <v>17</v>
      </c>
      <c r="M8" s="8" t="s">
        <v>18</v>
      </c>
      <c r="N8" s="8" t="s">
        <v>19</v>
      </c>
    </row>
    <row r="9" spans="2:15" ht="39" thickBot="1" x14ac:dyDescent="0.3">
      <c r="B9" s="12" t="s">
        <v>0</v>
      </c>
      <c r="C9" s="14" t="s">
        <v>44</v>
      </c>
      <c r="D9" s="14" t="s">
        <v>42</v>
      </c>
      <c r="E9" s="3">
        <v>60</v>
      </c>
      <c r="F9" s="3" t="s">
        <v>27</v>
      </c>
      <c r="G9" s="3"/>
      <c r="H9" s="3"/>
      <c r="I9" s="3"/>
      <c r="J9" s="3"/>
      <c r="K9" s="4"/>
      <c r="L9" s="3"/>
      <c r="M9" s="3"/>
      <c r="N9" s="4">
        <f>E9*K9</f>
        <v>0</v>
      </c>
      <c r="O9" s="26"/>
    </row>
    <row r="10" spans="2:15" ht="39" thickBot="1" x14ac:dyDescent="0.3">
      <c r="B10" s="12" t="s">
        <v>1</v>
      </c>
      <c r="C10" s="15" t="s">
        <v>45</v>
      </c>
      <c r="D10" s="15" t="s">
        <v>42</v>
      </c>
      <c r="E10" s="3">
        <v>20</v>
      </c>
      <c r="F10" s="3" t="s">
        <v>27</v>
      </c>
      <c r="G10" s="3"/>
      <c r="H10" s="3"/>
      <c r="I10" s="3"/>
      <c r="J10" s="3"/>
      <c r="K10" s="4"/>
      <c r="L10" s="3"/>
      <c r="M10" s="3"/>
      <c r="N10" s="4">
        <f>E10*K10</f>
        <v>0</v>
      </c>
    </row>
    <row r="11" spans="2:15" ht="18.75" customHeight="1" thickBot="1" x14ac:dyDescent="0.3">
      <c r="B11" s="12"/>
      <c r="C11" s="156"/>
      <c r="D11" s="157"/>
      <c r="E11" s="157"/>
      <c r="F11" s="157"/>
      <c r="G11" s="157"/>
      <c r="H11" s="157"/>
      <c r="I11" s="157"/>
      <c r="J11" s="157"/>
      <c r="K11" s="158"/>
      <c r="L11" s="1">
        <f>N11/1.08</f>
        <v>0</v>
      </c>
      <c r="M11" s="3"/>
      <c r="N11" s="4">
        <f>SUM(N9:N10)</f>
        <v>0</v>
      </c>
    </row>
    <row r="12" spans="2:15" ht="18.75" customHeight="1" x14ac:dyDescent="0.25">
      <c r="B12" s="48"/>
      <c r="C12" s="24"/>
      <c r="D12" s="24"/>
      <c r="E12" s="24"/>
      <c r="F12" s="24"/>
      <c r="G12" s="24"/>
      <c r="H12" s="24"/>
      <c r="I12" s="24"/>
      <c r="J12" s="24"/>
      <c r="K12" s="24"/>
      <c r="L12" s="25"/>
      <c r="M12" s="23"/>
      <c r="N12" s="25"/>
    </row>
    <row r="13" spans="2:15" ht="15.75" x14ac:dyDescent="0.25">
      <c r="B13" s="45" t="s">
        <v>28</v>
      </c>
    </row>
    <row r="14" spans="2:15" ht="16.5" thickBot="1" x14ac:dyDescent="0.3">
      <c r="B14" s="45"/>
    </row>
    <row r="15" spans="2:15" ht="16.5" thickBot="1" x14ac:dyDescent="0.3">
      <c r="B15" s="46" t="s">
        <v>0</v>
      </c>
      <c r="C15" s="5" t="s">
        <v>1</v>
      </c>
      <c r="D15" s="5" t="s">
        <v>2</v>
      </c>
      <c r="E15" s="5" t="s">
        <v>3</v>
      </c>
      <c r="F15" s="5" t="s">
        <v>4</v>
      </c>
      <c r="G15" s="5" t="s">
        <v>5</v>
      </c>
      <c r="H15" s="5" t="s">
        <v>6</v>
      </c>
      <c r="I15" s="5" t="s">
        <v>7</v>
      </c>
      <c r="J15" s="5" t="s">
        <v>8</v>
      </c>
      <c r="K15" s="5" t="s">
        <v>9</v>
      </c>
      <c r="L15" s="5" t="s">
        <v>10</v>
      </c>
      <c r="M15" s="5" t="s">
        <v>11</v>
      </c>
      <c r="N15" s="5" t="s">
        <v>25</v>
      </c>
    </row>
    <row r="16" spans="2:15" ht="144.75" customHeight="1" x14ac:dyDescent="0.25">
      <c r="B16" s="47" t="s">
        <v>12</v>
      </c>
      <c r="C16" s="6" t="s">
        <v>22</v>
      </c>
      <c r="D16" s="7" t="s">
        <v>13</v>
      </c>
      <c r="E16" s="8" t="s">
        <v>46</v>
      </c>
      <c r="F16" s="8" t="s">
        <v>26</v>
      </c>
      <c r="G16" s="9" t="s">
        <v>29</v>
      </c>
      <c r="H16" s="9" t="s">
        <v>30</v>
      </c>
      <c r="I16" s="8" t="s">
        <v>14</v>
      </c>
      <c r="J16" s="8" t="s">
        <v>15</v>
      </c>
      <c r="K16" s="8" t="s">
        <v>16</v>
      </c>
      <c r="L16" s="8" t="s">
        <v>17</v>
      </c>
      <c r="M16" s="8" t="s">
        <v>18</v>
      </c>
      <c r="N16" s="8" t="s">
        <v>19</v>
      </c>
    </row>
    <row r="17" spans="2:15" ht="45" x14ac:dyDescent="0.25">
      <c r="B17" s="12" t="s">
        <v>0</v>
      </c>
      <c r="C17" s="10" t="s">
        <v>61</v>
      </c>
      <c r="D17" s="11" t="s">
        <v>40</v>
      </c>
      <c r="E17" s="3">
        <v>100</v>
      </c>
      <c r="F17" s="3" t="s">
        <v>27</v>
      </c>
      <c r="G17" s="3"/>
      <c r="H17" s="3"/>
      <c r="I17" s="3"/>
      <c r="J17" s="3"/>
      <c r="K17" s="4"/>
      <c r="L17" s="3"/>
      <c r="M17" s="3"/>
      <c r="N17" s="4">
        <f>E17*K17</f>
        <v>0</v>
      </c>
    </row>
    <row r="18" spans="2:15" ht="45" x14ac:dyDescent="0.25">
      <c r="B18" s="12" t="s">
        <v>1</v>
      </c>
      <c r="C18" s="10" t="s">
        <v>62</v>
      </c>
      <c r="D18" s="11" t="s">
        <v>41</v>
      </c>
      <c r="E18" s="3">
        <v>50</v>
      </c>
      <c r="F18" s="3" t="s">
        <v>27</v>
      </c>
      <c r="G18" s="3"/>
      <c r="H18" s="3"/>
      <c r="I18" s="3"/>
      <c r="J18" s="3"/>
      <c r="K18" s="4"/>
      <c r="L18" s="3"/>
      <c r="M18" s="3"/>
      <c r="N18" s="4">
        <f>E18*K18</f>
        <v>0</v>
      </c>
    </row>
    <row r="19" spans="2:15" ht="18.75" customHeight="1" thickBot="1" x14ac:dyDescent="0.3">
      <c r="B19" s="12"/>
      <c r="C19" s="156"/>
      <c r="D19" s="157"/>
      <c r="E19" s="157"/>
      <c r="F19" s="157"/>
      <c r="G19" s="157"/>
      <c r="H19" s="157"/>
      <c r="I19" s="157"/>
      <c r="J19" s="157"/>
      <c r="K19" s="158"/>
      <c r="L19" s="1">
        <f>N19/1.08</f>
        <v>0</v>
      </c>
      <c r="M19" s="3"/>
      <c r="N19" s="4">
        <f>SUM(N17:N18)</f>
        <v>0</v>
      </c>
    </row>
    <row r="22" spans="2:15" ht="15.75" x14ac:dyDescent="0.25">
      <c r="B22" s="49" t="s">
        <v>31</v>
      </c>
    </row>
    <row r="23" spans="2:15" ht="16.5" thickBot="1" x14ac:dyDescent="0.3">
      <c r="B23" s="49"/>
    </row>
    <row r="24" spans="2:15" ht="16.5" thickBot="1" x14ac:dyDescent="0.3">
      <c r="B24" s="50" t="s">
        <v>0</v>
      </c>
      <c r="C24" s="29" t="s">
        <v>1</v>
      </c>
      <c r="D24" s="29" t="s">
        <v>2</v>
      </c>
      <c r="E24" s="29" t="s">
        <v>3</v>
      </c>
      <c r="F24" s="29" t="s">
        <v>4</v>
      </c>
      <c r="G24" s="29" t="s">
        <v>5</v>
      </c>
      <c r="H24" s="29" t="s">
        <v>6</v>
      </c>
      <c r="I24" s="29" t="s">
        <v>7</v>
      </c>
      <c r="J24" s="29" t="s">
        <v>8</v>
      </c>
      <c r="K24" s="29" t="s">
        <v>9</v>
      </c>
      <c r="L24" s="29" t="s">
        <v>10</v>
      </c>
      <c r="M24" s="29" t="s">
        <v>11</v>
      </c>
      <c r="N24" s="29" t="s">
        <v>25</v>
      </c>
    </row>
    <row r="25" spans="2:15" ht="144.75" customHeight="1" thickBot="1" x14ac:dyDescent="0.3">
      <c r="B25" s="51" t="s">
        <v>12</v>
      </c>
      <c r="C25" s="31" t="s">
        <v>22</v>
      </c>
      <c r="D25" s="31" t="s">
        <v>13</v>
      </c>
      <c r="E25" s="32" t="s">
        <v>46</v>
      </c>
      <c r="F25" s="32" t="s">
        <v>26</v>
      </c>
      <c r="G25" s="32" t="s">
        <v>23</v>
      </c>
      <c r="H25" s="32" t="s">
        <v>24</v>
      </c>
      <c r="I25" s="32" t="s">
        <v>14</v>
      </c>
      <c r="J25" s="32" t="s">
        <v>15</v>
      </c>
      <c r="K25" s="32" t="s">
        <v>16</v>
      </c>
      <c r="L25" s="32" t="s">
        <v>17</v>
      </c>
      <c r="M25" s="32" t="s">
        <v>18</v>
      </c>
      <c r="N25" s="32" t="s">
        <v>19</v>
      </c>
    </row>
    <row r="26" spans="2:15" ht="45.75" thickBot="1" x14ac:dyDescent="0.3">
      <c r="B26" s="42" t="s">
        <v>0</v>
      </c>
      <c r="C26" s="38" t="s">
        <v>50</v>
      </c>
      <c r="D26" s="22" t="s">
        <v>48</v>
      </c>
      <c r="E26" s="33">
        <v>400</v>
      </c>
      <c r="F26" s="34" t="s">
        <v>27</v>
      </c>
      <c r="G26" s="34"/>
      <c r="H26" s="34"/>
      <c r="I26" s="34"/>
      <c r="J26" s="34"/>
      <c r="K26" s="35"/>
      <c r="L26" s="34"/>
      <c r="M26" s="34"/>
      <c r="N26" s="35">
        <f>E26*K26</f>
        <v>0</v>
      </c>
      <c r="O26" s="53"/>
    </row>
    <row r="27" spans="2:15" ht="16.5" customHeight="1" thickBot="1" x14ac:dyDescent="0.3">
      <c r="B27" s="159" t="s">
        <v>43</v>
      </c>
      <c r="C27" s="159"/>
      <c r="D27" s="159"/>
      <c r="E27" s="159"/>
      <c r="F27" s="159"/>
      <c r="G27" s="159"/>
      <c r="H27" s="159"/>
      <c r="I27" s="159"/>
      <c r="J27" s="159"/>
      <c r="K27" s="159"/>
      <c r="L27" s="36">
        <f>N27/1.08</f>
        <v>0</v>
      </c>
      <c r="M27" s="37"/>
      <c r="N27" s="36">
        <f>N26</f>
        <v>0</v>
      </c>
    </row>
    <row r="28" spans="2:15" ht="16.5" customHeight="1" x14ac:dyDescent="0.25">
      <c r="B28" s="52"/>
      <c r="C28" s="39"/>
      <c r="D28" s="39"/>
      <c r="E28" s="39"/>
      <c r="F28" s="39"/>
      <c r="G28" s="39"/>
      <c r="H28" s="39"/>
      <c r="I28" s="39"/>
      <c r="J28" s="39"/>
      <c r="K28" s="39"/>
      <c r="L28" s="40"/>
      <c r="M28" s="41"/>
      <c r="N28" s="40"/>
    </row>
    <row r="29" spans="2:15" ht="15.75" x14ac:dyDescent="0.25">
      <c r="B29" s="49"/>
    </row>
    <row r="30" spans="2:15" ht="15.75" x14ac:dyDescent="0.25">
      <c r="B30" s="27" t="s">
        <v>32</v>
      </c>
      <c r="O30"/>
    </row>
    <row r="31" spans="2:15" ht="16.5" thickBot="1" x14ac:dyDescent="0.3">
      <c r="B31" s="27"/>
      <c r="O31"/>
    </row>
    <row r="32" spans="2:15" ht="16.5" thickBot="1" x14ac:dyDescent="0.3">
      <c r="B32" s="28" t="s">
        <v>0</v>
      </c>
      <c r="C32" s="29" t="s">
        <v>1</v>
      </c>
      <c r="D32" s="29" t="s">
        <v>2</v>
      </c>
      <c r="E32" s="29" t="s">
        <v>3</v>
      </c>
      <c r="F32" s="29" t="s">
        <v>4</v>
      </c>
      <c r="G32" s="29" t="s">
        <v>5</v>
      </c>
      <c r="H32" s="29" t="s">
        <v>6</v>
      </c>
      <c r="I32" s="29" t="s">
        <v>7</v>
      </c>
      <c r="J32" s="29" t="s">
        <v>8</v>
      </c>
      <c r="K32" s="29" t="s">
        <v>9</v>
      </c>
      <c r="L32" s="29" t="s">
        <v>10</v>
      </c>
      <c r="M32" s="29" t="s">
        <v>11</v>
      </c>
      <c r="N32" s="29" t="s">
        <v>25</v>
      </c>
      <c r="O32"/>
    </row>
    <row r="33" spans="2:15" ht="91.5" customHeight="1" thickBot="1" x14ac:dyDescent="0.3">
      <c r="B33" s="30" t="s">
        <v>12</v>
      </c>
      <c r="C33" s="55" t="s">
        <v>22</v>
      </c>
      <c r="D33" s="34" t="s">
        <v>13</v>
      </c>
      <c r="E33" s="56" t="s">
        <v>47</v>
      </c>
      <c r="F33" s="32" t="s">
        <v>26</v>
      </c>
      <c r="G33" s="32" t="s">
        <v>23</v>
      </c>
      <c r="H33" s="32" t="s">
        <v>24</v>
      </c>
      <c r="I33" s="32" t="s">
        <v>14</v>
      </c>
      <c r="J33" s="32" t="s">
        <v>15</v>
      </c>
      <c r="K33" s="32" t="s">
        <v>16</v>
      </c>
      <c r="L33" s="32" t="s">
        <v>17</v>
      </c>
      <c r="M33" s="32" t="s">
        <v>18</v>
      </c>
      <c r="N33" s="32" t="s">
        <v>19</v>
      </c>
      <c r="O33"/>
    </row>
    <row r="34" spans="2:15" ht="34.5" customHeight="1" thickBot="1" x14ac:dyDescent="0.3">
      <c r="B34" s="42" t="s">
        <v>0</v>
      </c>
      <c r="C34" s="57" t="s">
        <v>52</v>
      </c>
      <c r="D34" s="13" t="s">
        <v>53</v>
      </c>
      <c r="E34" s="33">
        <v>250</v>
      </c>
      <c r="F34" s="34" t="s">
        <v>27</v>
      </c>
      <c r="G34" s="34"/>
      <c r="H34" s="34"/>
      <c r="I34" s="34"/>
      <c r="J34" s="34"/>
      <c r="K34" s="35"/>
      <c r="L34" s="34"/>
      <c r="M34" s="34"/>
      <c r="N34" s="35">
        <f>E34*K34</f>
        <v>0</v>
      </c>
      <c r="O34" s="58"/>
    </row>
    <row r="35" spans="2:15" ht="34.5" customHeight="1" thickBot="1" x14ac:dyDescent="0.3">
      <c r="B35" s="42" t="s">
        <v>1</v>
      </c>
      <c r="C35" s="57" t="s">
        <v>54</v>
      </c>
      <c r="D35" s="13" t="s">
        <v>53</v>
      </c>
      <c r="E35" s="33">
        <v>100</v>
      </c>
      <c r="F35" s="34" t="s">
        <v>27</v>
      </c>
      <c r="G35" s="34"/>
      <c r="H35" s="34"/>
      <c r="I35" s="34"/>
      <c r="J35" s="34"/>
      <c r="K35" s="35"/>
      <c r="L35" s="34"/>
      <c r="M35" s="34"/>
      <c r="N35" s="35">
        <f>E35*K35</f>
        <v>0</v>
      </c>
      <c r="O35"/>
    </row>
    <row r="36" spans="2:15" ht="16.5" customHeight="1" thickBot="1" x14ac:dyDescent="0.3">
      <c r="B36" s="159" t="s">
        <v>43</v>
      </c>
      <c r="C36" s="159"/>
      <c r="D36" s="159"/>
      <c r="E36" s="159"/>
      <c r="F36" s="159"/>
      <c r="G36" s="159"/>
      <c r="H36" s="159"/>
      <c r="I36" s="159"/>
      <c r="J36" s="159"/>
      <c r="K36" s="159"/>
      <c r="L36" s="36">
        <f>N36/1.08</f>
        <v>0</v>
      </c>
      <c r="M36" s="37"/>
      <c r="N36" s="36">
        <f>SUM(N34:N35)</f>
        <v>0</v>
      </c>
      <c r="O36"/>
    </row>
    <row r="37" spans="2:15" ht="16.5" customHeight="1" x14ac:dyDescent="0.25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40"/>
      <c r="M37" s="41"/>
      <c r="N37" s="40"/>
      <c r="O37"/>
    </row>
    <row r="38" spans="2:15" ht="15.75" x14ac:dyDescent="0.25">
      <c r="B38" s="27" t="s">
        <v>33</v>
      </c>
      <c r="O38"/>
    </row>
    <row r="39" spans="2:15" ht="16.5" thickBot="1" x14ac:dyDescent="0.3">
      <c r="B39" s="27"/>
      <c r="O39"/>
    </row>
    <row r="40" spans="2:15" ht="16.5" thickBot="1" x14ac:dyDescent="0.3">
      <c r="B40" s="28" t="s">
        <v>0</v>
      </c>
      <c r="C40" s="29" t="s">
        <v>1</v>
      </c>
      <c r="D40" s="29" t="s">
        <v>2</v>
      </c>
      <c r="E40" s="29" t="s">
        <v>3</v>
      </c>
      <c r="F40" s="29" t="s">
        <v>4</v>
      </c>
      <c r="G40" s="29" t="s">
        <v>5</v>
      </c>
      <c r="H40" s="29" t="s">
        <v>6</v>
      </c>
      <c r="I40" s="29" t="s">
        <v>7</v>
      </c>
      <c r="J40" s="29" t="s">
        <v>8</v>
      </c>
      <c r="K40" s="29" t="s">
        <v>9</v>
      </c>
      <c r="L40" s="29" t="s">
        <v>10</v>
      </c>
      <c r="M40" s="29" t="s">
        <v>11</v>
      </c>
      <c r="N40" s="29" t="s">
        <v>25</v>
      </c>
      <c r="O40"/>
    </row>
    <row r="41" spans="2:15" ht="91.5" customHeight="1" thickBot="1" x14ac:dyDescent="0.3">
      <c r="B41" s="30" t="s">
        <v>12</v>
      </c>
      <c r="C41" s="31" t="s">
        <v>22</v>
      </c>
      <c r="D41" s="31" t="s">
        <v>13</v>
      </c>
      <c r="E41" s="32" t="s">
        <v>47</v>
      </c>
      <c r="F41" s="32" t="s">
        <v>26</v>
      </c>
      <c r="G41" s="32" t="s">
        <v>23</v>
      </c>
      <c r="H41" s="32" t="s">
        <v>24</v>
      </c>
      <c r="I41" s="32" t="s">
        <v>14</v>
      </c>
      <c r="J41" s="32" t="s">
        <v>15</v>
      </c>
      <c r="K41" s="32" t="s">
        <v>16</v>
      </c>
      <c r="L41" s="32" t="s">
        <v>17</v>
      </c>
      <c r="M41" s="32" t="s">
        <v>18</v>
      </c>
      <c r="N41" s="32" t="s">
        <v>19</v>
      </c>
      <c r="O41"/>
    </row>
    <row r="42" spans="2:15" ht="51.75" thickBot="1" x14ac:dyDescent="0.3">
      <c r="B42" s="54">
        <v>1</v>
      </c>
      <c r="C42" s="38" t="s">
        <v>55</v>
      </c>
      <c r="D42" s="14" t="s">
        <v>56</v>
      </c>
      <c r="E42" s="33">
        <v>100</v>
      </c>
      <c r="F42" s="34" t="s">
        <v>27</v>
      </c>
      <c r="G42" s="34"/>
      <c r="H42" s="34"/>
      <c r="I42" s="34"/>
      <c r="J42" s="34"/>
      <c r="K42" s="35"/>
      <c r="L42" s="34"/>
      <c r="M42" s="34"/>
      <c r="N42" s="35">
        <f>E42*K42</f>
        <v>0</v>
      </c>
    </row>
    <row r="43" spans="2:15" ht="16.5" customHeight="1" thickBot="1" x14ac:dyDescent="0.3">
      <c r="B43" s="159" t="s">
        <v>43</v>
      </c>
      <c r="C43" s="159"/>
      <c r="D43" s="159"/>
      <c r="E43" s="159"/>
      <c r="F43" s="159"/>
      <c r="G43" s="159"/>
      <c r="H43" s="159"/>
      <c r="I43" s="159"/>
      <c r="J43" s="159"/>
      <c r="K43" s="159"/>
      <c r="L43" s="36">
        <f>N43/1.08</f>
        <v>0</v>
      </c>
      <c r="M43" s="37"/>
      <c r="N43" s="36">
        <f>N42</f>
        <v>0</v>
      </c>
      <c r="O43"/>
    </row>
    <row r="44" spans="2:15" ht="15.75" x14ac:dyDescent="0.25">
      <c r="B44" s="27"/>
      <c r="O44"/>
    </row>
    <row r="45" spans="2:15" ht="15.75" x14ac:dyDescent="0.25">
      <c r="B45" s="27" t="s">
        <v>34</v>
      </c>
      <c r="O45"/>
    </row>
    <row r="46" spans="2:15" ht="16.5" thickBot="1" x14ac:dyDescent="0.3">
      <c r="B46" s="27"/>
      <c r="O46"/>
    </row>
    <row r="47" spans="2:15" ht="19.5" customHeight="1" thickBot="1" x14ac:dyDescent="0.3">
      <c r="B47" s="28" t="s">
        <v>0</v>
      </c>
      <c r="C47" s="29" t="s">
        <v>1</v>
      </c>
      <c r="D47" s="29" t="s">
        <v>2</v>
      </c>
      <c r="E47" s="29" t="s">
        <v>3</v>
      </c>
      <c r="F47" s="29" t="s">
        <v>4</v>
      </c>
      <c r="G47" s="29" t="s">
        <v>5</v>
      </c>
      <c r="H47" s="29" t="s">
        <v>6</v>
      </c>
      <c r="I47" s="29" t="s">
        <v>7</v>
      </c>
      <c r="J47" s="29" t="s">
        <v>8</v>
      </c>
      <c r="K47" s="29" t="s">
        <v>9</v>
      </c>
      <c r="L47" s="29" t="s">
        <v>10</v>
      </c>
      <c r="M47" s="29" t="s">
        <v>11</v>
      </c>
      <c r="N47" s="29" t="s">
        <v>25</v>
      </c>
      <c r="O47"/>
    </row>
    <row r="48" spans="2:15" ht="129.75" customHeight="1" thickBot="1" x14ac:dyDescent="0.3">
      <c r="B48" s="30" t="s">
        <v>12</v>
      </c>
      <c r="C48" s="31" t="s">
        <v>22</v>
      </c>
      <c r="D48" s="31" t="s">
        <v>13</v>
      </c>
      <c r="E48" s="32" t="s">
        <v>46</v>
      </c>
      <c r="F48" s="32" t="s">
        <v>26</v>
      </c>
      <c r="G48" s="32" t="s">
        <v>23</v>
      </c>
      <c r="H48" s="32" t="s">
        <v>24</v>
      </c>
      <c r="I48" s="32" t="s">
        <v>14</v>
      </c>
      <c r="J48" s="32" t="s">
        <v>15</v>
      </c>
      <c r="K48" s="32" t="s">
        <v>16</v>
      </c>
      <c r="L48" s="32" t="s">
        <v>17</v>
      </c>
      <c r="M48" s="32" t="s">
        <v>18</v>
      </c>
      <c r="N48" s="32" t="s">
        <v>19</v>
      </c>
      <c r="O48"/>
    </row>
    <row r="49" spans="2:16" ht="60.75" thickBot="1" x14ac:dyDescent="0.3">
      <c r="B49" s="42" t="s">
        <v>0</v>
      </c>
      <c r="C49" s="43" t="s">
        <v>59</v>
      </c>
      <c r="D49" s="22" t="s">
        <v>57</v>
      </c>
      <c r="E49" s="33">
        <v>150</v>
      </c>
      <c r="F49" s="34" t="s">
        <v>27</v>
      </c>
      <c r="H49" s="34"/>
      <c r="I49" s="34"/>
      <c r="J49" s="34"/>
      <c r="K49" s="35"/>
      <c r="L49" s="34"/>
      <c r="M49" s="34"/>
      <c r="N49" s="35">
        <f>E49*K49</f>
        <v>0</v>
      </c>
      <c r="O49"/>
    </row>
    <row r="50" spans="2:16" ht="60.75" thickBot="1" x14ac:dyDescent="0.3">
      <c r="B50" s="42" t="s">
        <v>1</v>
      </c>
      <c r="C50" s="43" t="s">
        <v>60</v>
      </c>
      <c r="D50" s="22" t="s">
        <v>57</v>
      </c>
      <c r="E50" s="33">
        <v>300</v>
      </c>
      <c r="F50" s="34" t="s">
        <v>27</v>
      </c>
      <c r="G50" s="34"/>
      <c r="H50" s="34"/>
      <c r="I50" s="34"/>
      <c r="J50" s="34"/>
      <c r="K50" s="35"/>
      <c r="L50" s="34"/>
      <c r="M50" s="34"/>
      <c r="N50" s="35">
        <f>E50*K50</f>
        <v>0</v>
      </c>
      <c r="O50" s="41"/>
    </row>
    <row r="51" spans="2:16" ht="16.5" customHeight="1" thickBot="1" x14ac:dyDescent="0.3">
      <c r="B51" s="160" t="s">
        <v>43</v>
      </c>
      <c r="C51" s="160"/>
      <c r="D51" s="160"/>
      <c r="E51" s="160"/>
      <c r="F51" s="160"/>
      <c r="G51" s="160"/>
      <c r="H51" s="160"/>
      <c r="I51" s="160"/>
      <c r="J51" s="160"/>
      <c r="K51" s="160"/>
      <c r="L51" s="36">
        <f>N51/1.08</f>
        <v>0</v>
      </c>
      <c r="M51" s="37"/>
      <c r="N51" s="36">
        <f>SUM(N49:N50)</f>
        <v>0</v>
      </c>
      <c r="O51"/>
    </row>
    <row r="52" spans="2:16" ht="16.5" customHeight="1" x14ac:dyDescent="0.25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40"/>
      <c r="M52" s="41"/>
      <c r="N52" s="40"/>
      <c r="O52"/>
    </row>
    <row r="53" spans="2:16" ht="15.75" x14ac:dyDescent="0.25">
      <c r="B53" s="27"/>
      <c r="O53"/>
    </row>
    <row r="54" spans="2:16" ht="15.75" x14ac:dyDescent="0.25">
      <c r="B54" s="27" t="s">
        <v>35</v>
      </c>
      <c r="O54"/>
    </row>
    <row r="55" spans="2:16" ht="16.5" thickBot="1" x14ac:dyDescent="0.3">
      <c r="B55" s="27"/>
      <c r="O55"/>
    </row>
    <row r="56" spans="2:16" ht="16.5" thickBot="1" x14ac:dyDescent="0.3">
      <c r="B56" s="28" t="s">
        <v>0</v>
      </c>
      <c r="C56" s="29" t="s">
        <v>1</v>
      </c>
      <c r="D56" s="29" t="s">
        <v>2</v>
      </c>
      <c r="E56" s="29" t="s">
        <v>3</v>
      </c>
      <c r="F56" s="29" t="s">
        <v>4</v>
      </c>
      <c r="G56" s="29" t="s">
        <v>5</v>
      </c>
      <c r="H56" s="29" t="s">
        <v>6</v>
      </c>
      <c r="I56" s="29" t="s">
        <v>7</v>
      </c>
      <c r="J56" s="29" t="s">
        <v>8</v>
      </c>
      <c r="K56" s="29" t="s">
        <v>9</v>
      </c>
      <c r="L56" s="29" t="s">
        <v>10</v>
      </c>
      <c r="M56" s="29" t="s">
        <v>11</v>
      </c>
      <c r="N56" s="29" t="s">
        <v>25</v>
      </c>
      <c r="O56"/>
    </row>
    <row r="57" spans="2:16" ht="160.5" thickBot="1" x14ac:dyDescent="0.3">
      <c r="B57" s="30" t="s">
        <v>12</v>
      </c>
      <c r="C57" s="34" t="s">
        <v>22</v>
      </c>
      <c r="D57" s="33" t="s">
        <v>13</v>
      </c>
      <c r="E57" s="59" t="s">
        <v>46</v>
      </c>
      <c r="F57" s="59" t="s">
        <v>26</v>
      </c>
      <c r="G57" s="32" t="s">
        <v>29</v>
      </c>
      <c r="H57" s="32" t="s">
        <v>30</v>
      </c>
      <c r="I57" s="59" t="s">
        <v>14</v>
      </c>
      <c r="J57" s="59" t="s">
        <v>15</v>
      </c>
      <c r="K57" s="59" t="s">
        <v>16</v>
      </c>
      <c r="L57" s="59" t="s">
        <v>17</v>
      </c>
      <c r="M57" s="61" t="s">
        <v>18</v>
      </c>
      <c r="N57" s="59" t="s">
        <v>19</v>
      </c>
      <c r="O57"/>
    </row>
    <row r="58" spans="2:16" ht="38.25" customHeight="1" thickBot="1" x14ac:dyDescent="0.3">
      <c r="B58" s="60" t="s">
        <v>0</v>
      </c>
      <c r="C58" s="62" t="s">
        <v>64</v>
      </c>
      <c r="D58" s="21" t="s">
        <v>63</v>
      </c>
      <c r="E58" s="34">
        <v>10</v>
      </c>
      <c r="F58" s="34" t="s">
        <v>27</v>
      </c>
      <c r="G58" s="34"/>
      <c r="H58" s="34"/>
      <c r="I58" s="34"/>
      <c r="J58" s="34"/>
      <c r="K58" s="35"/>
      <c r="L58" s="34"/>
      <c r="M58" s="34"/>
      <c r="N58" s="35">
        <f>E58*K58</f>
        <v>0</v>
      </c>
      <c r="O58"/>
    </row>
    <row r="59" spans="2:16" ht="16.5" thickBot="1" x14ac:dyDescent="0.3">
      <c r="B59" s="34"/>
      <c r="C59" s="18"/>
      <c r="D59" s="19"/>
      <c r="E59" s="19"/>
      <c r="F59" s="19"/>
      <c r="G59" s="19"/>
      <c r="H59" s="19"/>
      <c r="I59" s="19"/>
      <c r="J59" s="19"/>
      <c r="K59" s="20"/>
      <c r="L59" s="36">
        <f>N59/1.08</f>
        <v>0</v>
      </c>
      <c r="M59" s="34"/>
      <c r="N59" s="35">
        <f>SUM(N58:N58)</f>
        <v>0</v>
      </c>
      <c r="O59"/>
    </row>
    <row r="60" spans="2:16" ht="15.75" x14ac:dyDescent="0.25">
      <c r="B60" s="27"/>
      <c r="O60"/>
    </row>
    <row r="61" spans="2:16" x14ac:dyDescent="0.25">
      <c r="B61"/>
      <c r="O61"/>
    </row>
    <row r="62" spans="2:16" ht="147" customHeight="1" x14ac:dyDescent="0.25">
      <c r="B62"/>
      <c r="C62" s="161" t="s">
        <v>58</v>
      </c>
      <c r="D62" s="161"/>
      <c r="E62" s="161"/>
      <c r="F62" s="161"/>
      <c r="G62" s="161"/>
      <c r="H62" s="161"/>
      <c r="I62" s="161"/>
      <c r="J62" s="161"/>
      <c r="K62" s="161"/>
      <c r="L62" s="161"/>
      <c r="M62" s="63"/>
      <c r="N62" s="63"/>
      <c r="O62" s="63"/>
      <c r="P62" s="63"/>
    </row>
    <row r="63" spans="2:16" ht="15.75" x14ac:dyDescent="0.25">
      <c r="B63" s="45" t="s">
        <v>36</v>
      </c>
    </row>
    <row r="64" spans="2:16" ht="16.5" thickBot="1" x14ac:dyDescent="0.3">
      <c r="B64" s="45"/>
    </row>
    <row r="65" spans="2:15" ht="16.5" thickBot="1" x14ac:dyDescent="0.3">
      <c r="B65" s="46" t="s">
        <v>0</v>
      </c>
      <c r="C65" s="5" t="s">
        <v>1</v>
      </c>
      <c r="D65" s="5" t="s">
        <v>2</v>
      </c>
      <c r="E65" s="5" t="s">
        <v>3</v>
      </c>
      <c r="F65" s="5" t="s">
        <v>4</v>
      </c>
      <c r="G65" s="5" t="s">
        <v>5</v>
      </c>
      <c r="H65" s="5" t="s">
        <v>6</v>
      </c>
      <c r="I65" s="5" t="s">
        <v>7</v>
      </c>
      <c r="J65" s="5" t="s">
        <v>8</v>
      </c>
      <c r="K65" s="5" t="s">
        <v>9</v>
      </c>
      <c r="L65" s="5" t="s">
        <v>10</v>
      </c>
      <c r="M65" s="5" t="s">
        <v>11</v>
      </c>
      <c r="N65" s="5" t="s">
        <v>25</v>
      </c>
    </row>
    <row r="66" spans="2:15" ht="144.75" customHeight="1" x14ac:dyDescent="0.25">
      <c r="B66" s="47" t="s">
        <v>12</v>
      </c>
      <c r="C66" s="6" t="s">
        <v>22</v>
      </c>
      <c r="D66" s="7" t="s">
        <v>13</v>
      </c>
      <c r="E66" s="8" t="s">
        <v>46</v>
      </c>
      <c r="F66" s="8" t="s">
        <v>26</v>
      </c>
      <c r="G66" s="9" t="s">
        <v>29</v>
      </c>
      <c r="H66" s="9" t="s">
        <v>30</v>
      </c>
      <c r="I66" s="8" t="s">
        <v>14</v>
      </c>
      <c r="J66" s="8" t="s">
        <v>15</v>
      </c>
      <c r="K66" s="8" t="s">
        <v>16</v>
      </c>
      <c r="L66" s="8" t="s">
        <v>17</v>
      </c>
      <c r="M66" s="8" t="s">
        <v>18</v>
      </c>
      <c r="N66" s="8" t="s">
        <v>19</v>
      </c>
    </row>
    <row r="67" spans="2:15" ht="30" x14ac:dyDescent="0.25">
      <c r="B67" s="12">
        <v>1</v>
      </c>
      <c r="C67" s="10" t="s">
        <v>39</v>
      </c>
      <c r="D67" s="11" t="s">
        <v>38</v>
      </c>
      <c r="E67" s="3">
        <v>5</v>
      </c>
      <c r="F67" s="3" t="s">
        <v>27</v>
      </c>
      <c r="G67" s="3"/>
      <c r="H67" s="3"/>
      <c r="I67" s="3"/>
      <c r="J67" s="3"/>
      <c r="K67" s="4"/>
      <c r="L67" s="3"/>
      <c r="M67" s="3"/>
      <c r="N67" s="4">
        <f>E67*K67</f>
        <v>0</v>
      </c>
    </row>
    <row r="68" spans="2:15" ht="18.75" customHeight="1" thickBot="1" x14ac:dyDescent="0.3">
      <c r="B68" s="12"/>
      <c r="C68" s="156"/>
      <c r="D68" s="157"/>
      <c r="E68" s="157"/>
      <c r="F68" s="157"/>
      <c r="G68" s="157"/>
      <c r="H68" s="157"/>
      <c r="I68" s="157"/>
      <c r="J68" s="157"/>
      <c r="K68" s="158"/>
      <c r="L68" s="1">
        <f>N68/1.08</f>
        <v>0</v>
      </c>
      <c r="M68" s="3"/>
      <c r="N68" s="4">
        <f>SUM(N67:N67)</f>
        <v>0</v>
      </c>
    </row>
    <row r="69" spans="2:15" ht="18.75" customHeight="1" x14ac:dyDescent="0.25">
      <c r="B69" s="48"/>
      <c r="C69" s="24"/>
      <c r="D69" s="24"/>
      <c r="E69" s="24"/>
      <c r="F69" s="24"/>
      <c r="G69" s="24"/>
      <c r="H69" s="24"/>
      <c r="I69" s="24"/>
      <c r="J69" s="24"/>
      <c r="K69" s="24"/>
      <c r="L69" s="25"/>
      <c r="M69" s="23"/>
      <c r="N69" s="25"/>
    </row>
    <row r="70" spans="2:15" ht="15.75" x14ac:dyDescent="0.25">
      <c r="B70" s="64" t="s">
        <v>37</v>
      </c>
    </row>
    <row r="71" spans="2:15" ht="16.5" thickBot="1" x14ac:dyDescent="0.3">
      <c r="B71" s="64"/>
    </row>
    <row r="72" spans="2:15" ht="16.5" thickBot="1" x14ac:dyDescent="0.3">
      <c r="B72" s="65" t="s">
        <v>0</v>
      </c>
      <c r="C72" s="5" t="s">
        <v>1</v>
      </c>
      <c r="D72" s="5" t="s">
        <v>2</v>
      </c>
      <c r="E72" s="5" t="s">
        <v>3</v>
      </c>
      <c r="F72" s="5" t="s">
        <v>4</v>
      </c>
      <c r="G72" s="5" t="s">
        <v>5</v>
      </c>
      <c r="H72" s="5" t="s">
        <v>6</v>
      </c>
      <c r="I72" s="5" t="s">
        <v>7</v>
      </c>
      <c r="J72" s="5" t="s">
        <v>8</v>
      </c>
      <c r="K72" s="5" t="s">
        <v>9</v>
      </c>
      <c r="L72" s="5" t="s">
        <v>10</v>
      </c>
      <c r="M72" s="5" t="s">
        <v>11</v>
      </c>
      <c r="N72" s="5" t="s">
        <v>25</v>
      </c>
    </row>
    <row r="73" spans="2:15" ht="160.5" thickBot="1" x14ac:dyDescent="0.3">
      <c r="B73" s="66" t="s">
        <v>12</v>
      </c>
      <c r="C73" s="6" t="s">
        <v>22</v>
      </c>
      <c r="D73" s="7" t="s">
        <v>13</v>
      </c>
      <c r="E73" s="8" t="s">
        <v>46</v>
      </c>
      <c r="F73" s="8" t="s">
        <v>26</v>
      </c>
      <c r="G73" s="8" t="s">
        <v>23</v>
      </c>
      <c r="H73" s="8" t="s">
        <v>24</v>
      </c>
      <c r="I73" s="8" t="s">
        <v>14</v>
      </c>
      <c r="J73" s="8" t="s">
        <v>15</v>
      </c>
      <c r="K73" s="8" t="s">
        <v>16</v>
      </c>
      <c r="L73" s="8" t="s">
        <v>17</v>
      </c>
      <c r="M73" s="8" t="s">
        <v>18</v>
      </c>
      <c r="N73" s="8" t="s">
        <v>19</v>
      </c>
    </row>
    <row r="74" spans="2:15" ht="45.75" thickBot="1" x14ac:dyDescent="0.3">
      <c r="B74" s="3">
        <v>1</v>
      </c>
      <c r="C74" s="68" t="s">
        <v>65</v>
      </c>
      <c r="D74" s="69" t="s">
        <v>66</v>
      </c>
      <c r="E74" s="3">
        <v>50</v>
      </c>
      <c r="F74" s="3" t="s">
        <v>27</v>
      </c>
      <c r="G74" s="3"/>
      <c r="H74" s="3"/>
      <c r="I74" s="3"/>
      <c r="J74" s="3"/>
      <c r="K74" s="4"/>
      <c r="L74" s="3"/>
      <c r="M74" s="3"/>
      <c r="N74" s="4">
        <f>E74*K74</f>
        <v>0</v>
      </c>
      <c r="O74" s="67"/>
    </row>
    <row r="75" spans="2:15" ht="16.5" thickBot="1" x14ac:dyDescent="0.3">
      <c r="B75" s="3"/>
      <c r="C75" s="156"/>
      <c r="D75" s="157"/>
      <c r="E75" s="157"/>
      <c r="F75" s="157"/>
      <c r="G75" s="157"/>
      <c r="H75" s="157"/>
      <c r="I75" s="157"/>
      <c r="J75" s="157"/>
      <c r="K75" s="158"/>
      <c r="L75" s="1">
        <f>N75/1.08</f>
        <v>0</v>
      </c>
      <c r="M75" s="3"/>
      <c r="N75" s="4">
        <f>SUM(N74:N74)</f>
        <v>0</v>
      </c>
    </row>
    <row r="76" spans="2:15" x14ac:dyDescent="0.25">
      <c r="B76"/>
    </row>
    <row r="77" spans="2:15" ht="15.75" x14ac:dyDescent="0.25">
      <c r="B77" s="64" t="s">
        <v>67</v>
      </c>
    </row>
    <row r="78" spans="2:15" ht="16.5" thickBot="1" x14ac:dyDescent="0.3">
      <c r="B78" s="64"/>
    </row>
    <row r="79" spans="2:15" ht="16.5" thickBot="1" x14ac:dyDescent="0.3">
      <c r="B79" s="65" t="s">
        <v>0</v>
      </c>
      <c r="C79" s="5" t="s">
        <v>1</v>
      </c>
      <c r="D79" s="5" t="s">
        <v>2</v>
      </c>
      <c r="E79" s="5" t="s">
        <v>3</v>
      </c>
      <c r="F79" s="5" t="s">
        <v>4</v>
      </c>
      <c r="G79" s="5" t="s">
        <v>5</v>
      </c>
      <c r="H79" s="5" t="s">
        <v>6</v>
      </c>
      <c r="I79" s="5" t="s">
        <v>7</v>
      </c>
      <c r="J79" s="5" t="s">
        <v>8</v>
      </c>
      <c r="K79" s="5" t="s">
        <v>9</v>
      </c>
      <c r="L79" s="5" t="s">
        <v>10</v>
      </c>
      <c r="M79" s="5" t="s">
        <v>11</v>
      </c>
      <c r="N79" s="5" t="s">
        <v>25</v>
      </c>
    </row>
    <row r="80" spans="2:15" ht="160.5" thickBot="1" x14ac:dyDescent="0.3">
      <c r="B80" s="66" t="s">
        <v>12</v>
      </c>
      <c r="C80" s="3" t="s">
        <v>22</v>
      </c>
      <c r="D80" s="16" t="s">
        <v>13</v>
      </c>
      <c r="E80" s="8" t="s">
        <v>46</v>
      </c>
      <c r="F80" s="8" t="s">
        <v>26</v>
      </c>
      <c r="G80" s="9" t="s">
        <v>29</v>
      </c>
      <c r="H80" s="9" t="s">
        <v>30</v>
      </c>
      <c r="I80" s="8" t="s">
        <v>14</v>
      </c>
      <c r="J80" s="8" t="s">
        <v>15</v>
      </c>
      <c r="K80" s="8" t="s">
        <v>16</v>
      </c>
      <c r="L80" s="8" t="s">
        <v>17</v>
      </c>
      <c r="M80" s="8" t="s">
        <v>18</v>
      </c>
      <c r="N80" s="8" t="s">
        <v>19</v>
      </c>
    </row>
    <row r="81" spans="2:15" ht="39" thickBot="1" x14ac:dyDescent="0.3">
      <c r="B81" s="12" t="s">
        <v>0</v>
      </c>
      <c r="C81" s="14" t="s">
        <v>68</v>
      </c>
      <c r="D81" s="21" t="s">
        <v>69</v>
      </c>
      <c r="E81" s="3">
        <v>40</v>
      </c>
      <c r="F81" s="3" t="s">
        <v>27</v>
      </c>
      <c r="G81" s="3"/>
      <c r="H81" s="3"/>
      <c r="I81" s="3"/>
      <c r="J81" s="3"/>
      <c r="K81" s="4"/>
      <c r="L81" s="3"/>
      <c r="M81" s="3"/>
      <c r="N81" s="4">
        <f>E81*K81</f>
        <v>0</v>
      </c>
    </row>
    <row r="82" spans="2:15" ht="16.5" thickBot="1" x14ac:dyDescent="0.3">
      <c r="B82" s="3"/>
      <c r="C82" s="18"/>
      <c r="D82" s="19"/>
      <c r="E82" s="19"/>
      <c r="F82" s="19"/>
      <c r="G82" s="19"/>
      <c r="H82" s="19"/>
      <c r="I82" s="19"/>
      <c r="J82" s="19"/>
      <c r="K82" s="20"/>
      <c r="L82" s="1">
        <f>N82/1.08</f>
        <v>0</v>
      </c>
      <c r="M82" s="3"/>
      <c r="N82" s="4">
        <f>SUM(N81:N81)</f>
        <v>0</v>
      </c>
    </row>
    <row r="83" spans="2:15" ht="15.75" x14ac:dyDescent="0.25">
      <c r="B83" s="64"/>
    </row>
    <row r="84" spans="2:15" ht="15.75" x14ac:dyDescent="0.25">
      <c r="B84" s="64" t="s">
        <v>70</v>
      </c>
    </row>
    <row r="85" spans="2:15" ht="16.5" thickBot="1" x14ac:dyDescent="0.3">
      <c r="B85" s="49"/>
    </row>
    <row r="86" spans="2:15" ht="16.5" thickBot="1" x14ac:dyDescent="0.3">
      <c r="B86" s="50" t="s">
        <v>0</v>
      </c>
      <c r="C86" s="29" t="s">
        <v>1</v>
      </c>
      <c r="D86" s="29" t="s">
        <v>2</v>
      </c>
      <c r="E86" s="29" t="s">
        <v>3</v>
      </c>
      <c r="F86" s="29" t="s">
        <v>4</v>
      </c>
      <c r="G86" s="29" t="s">
        <v>5</v>
      </c>
      <c r="H86" s="29" t="s">
        <v>6</v>
      </c>
      <c r="I86" s="29" t="s">
        <v>7</v>
      </c>
      <c r="J86" s="29" t="s">
        <v>8</v>
      </c>
      <c r="K86" s="29" t="s">
        <v>9</v>
      </c>
      <c r="L86" s="29" t="s">
        <v>10</v>
      </c>
      <c r="M86" s="29" t="s">
        <v>11</v>
      </c>
      <c r="N86" s="29" t="s">
        <v>25</v>
      </c>
    </row>
    <row r="87" spans="2:15" ht="160.5" thickBot="1" x14ac:dyDescent="0.3">
      <c r="B87" s="51" t="s">
        <v>12</v>
      </c>
      <c r="C87" s="31" t="s">
        <v>22</v>
      </c>
      <c r="D87" s="31" t="s">
        <v>13</v>
      </c>
      <c r="E87" s="32" t="s">
        <v>46</v>
      </c>
      <c r="F87" s="32" t="s">
        <v>26</v>
      </c>
      <c r="G87" s="32" t="s">
        <v>23</v>
      </c>
      <c r="H87" s="32" t="s">
        <v>24</v>
      </c>
      <c r="I87" s="32" t="s">
        <v>14</v>
      </c>
      <c r="J87" s="32" t="s">
        <v>15</v>
      </c>
      <c r="K87" s="32" t="s">
        <v>16</v>
      </c>
      <c r="L87" s="32" t="s">
        <v>17</v>
      </c>
      <c r="M87" s="32" t="s">
        <v>18</v>
      </c>
      <c r="N87" s="32" t="s">
        <v>19</v>
      </c>
    </row>
    <row r="88" spans="2:15" ht="30.75" thickBot="1" x14ac:dyDescent="0.3">
      <c r="B88" s="42">
        <v>1</v>
      </c>
      <c r="C88" s="43" t="s">
        <v>51</v>
      </c>
      <c r="D88" s="22" t="s">
        <v>49</v>
      </c>
      <c r="E88" s="33">
        <v>30</v>
      </c>
      <c r="F88" s="34" t="s">
        <v>27</v>
      </c>
      <c r="G88" s="34"/>
      <c r="H88" s="34"/>
      <c r="I88" s="34"/>
      <c r="J88" s="34"/>
      <c r="K88" s="35"/>
      <c r="L88" s="34"/>
      <c r="M88" s="34"/>
      <c r="N88" s="35">
        <f>E88*K88</f>
        <v>0</v>
      </c>
      <c r="O88" s="70"/>
    </row>
    <row r="89" spans="2:15" ht="30.75" thickBot="1" x14ac:dyDescent="0.3">
      <c r="B89" s="42">
        <v>2</v>
      </c>
      <c r="C89" s="43" t="s">
        <v>71</v>
      </c>
      <c r="D89" s="22" t="s">
        <v>40</v>
      </c>
      <c r="E89" s="33">
        <v>20</v>
      </c>
      <c r="F89" s="34" t="s">
        <v>27</v>
      </c>
      <c r="G89" s="34"/>
      <c r="H89" s="34"/>
      <c r="I89" s="34"/>
      <c r="J89" s="34"/>
      <c r="K89" s="35"/>
      <c r="L89" s="34"/>
      <c r="M89" s="34"/>
      <c r="N89" s="35">
        <f>E89*K89</f>
        <v>0</v>
      </c>
      <c r="O89" s="70"/>
    </row>
    <row r="90" spans="2:15" ht="16.5" thickBot="1" x14ac:dyDescent="0.3">
      <c r="B90" s="159" t="s">
        <v>43</v>
      </c>
      <c r="C90" s="159"/>
      <c r="D90" s="159"/>
      <c r="E90" s="159"/>
      <c r="F90" s="159"/>
      <c r="G90" s="159"/>
      <c r="H90" s="159"/>
      <c r="I90" s="159"/>
      <c r="J90" s="159"/>
      <c r="K90" s="159"/>
      <c r="L90" s="36">
        <f>N90/1.08</f>
        <v>0</v>
      </c>
      <c r="M90" s="37"/>
      <c r="N90" s="36">
        <f>SUM(N88:N89)</f>
        <v>0</v>
      </c>
    </row>
    <row r="92" spans="2:15" ht="15.75" x14ac:dyDescent="0.25">
      <c r="B92" s="71" t="s">
        <v>119</v>
      </c>
      <c r="C92" s="72"/>
      <c r="D92" s="73"/>
      <c r="E92" s="74"/>
      <c r="F92" s="75"/>
      <c r="G92" s="74"/>
      <c r="H92" s="74"/>
      <c r="I92" s="74"/>
      <c r="J92" s="74"/>
      <c r="K92" s="76"/>
      <c r="L92" s="76"/>
      <c r="M92" s="77"/>
      <c r="N92" s="78"/>
    </row>
    <row r="93" spans="2:15" ht="15.75" x14ac:dyDescent="0.25">
      <c r="B93" s="79"/>
      <c r="C93" s="72"/>
      <c r="D93" s="73"/>
      <c r="E93" s="74"/>
      <c r="F93" s="75"/>
      <c r="G93" s="74"/>
      <c r="H93" s="74"/>
      <c r="I93" s="74"/>
      <c r="J93" s="74"/>
      <c r="K93" s="76"/>
      <c r="L93" s="76"/>
      <c r="M93" s="77"/>
      <c r="N93" s="78"/>
    </row>
    <row r="94" spans="2:15" x14ac:dyDescent="0.25">
      <c r="B94" s="80"/>
      <c r="C94" s="81"/>
      <c r="D94" s="10"/>
      <c r="E94" s="82"/>
      <c r="F94" s="83"/>
      <c r="G94" s="82"/>
      <c r="H94" s="82"/>
      <c r="I94" s="82"/>
      <c r="J94" s="82"/>
      <c r="K94" s="84"/>
      <c r="L94" s="84"/>
      <c r="M94" s="85"/>
      <c r="N94" s="84"/>
    </row>
    <row r="95" spans="2:15" ht="15.75" x14ac:dyDescent="0.25">
      <c r="B95" s="12" t="s">
        <v>0</v>
      </c>
      <c r="C95" s="86" t="s">
        <v>1</v>
      </c>
      <c r="D95" s="12" t="s">
        <v>2</v>
      </c>
      <c r="E95" s="12" t="s">
        <v>3</v>
      </c>
      <c r="F95" s="12" t="s">
        <v>4</v>
      </c>
      <c r="G95" s="12" t="s">
        <v>5</v>
      </c>
      <c r="H95" s="12" t="s">
        <v>6</v>
      </c>
      <c r="I95" s="12" t="s">
        <v>7</v>
      </c>
      <c r="J95" s="12" t="s">
        <v>8</v>
      </c>
      <c r="K95" s="12" t="s">
        <v>9</v>
      </c>
      <c r="L95" s="12" t="s">
        <v>10</v>
      </c>
      <c r="M95" s="12" t="s">
        <v>11</v>
      </c>
      <c r="N95" s="12" t="s">
        <v>25</v>
      </c>
    </row>
    <row r="96" spans="2:15" ht="190.5" x14ac:dyDescent="0.25">
      <c r="B96" s="87" t="s">
        <v>12</v>
      </c>
      <c r="C96" s="88" t="s">
        <v>72</v>
      </c>
      <c r="D96" s="89" t="s">
        <v>13</v>
      </c>
      <c r="E96" s="90" t="s">
        <v>46</v>
      </c>
      <c r="F96" s="91" t="s">
        <v>73</v>
      </c>
      <c r="G96" s="91" t="s">
        <v>23</v>
      </c>
      <c r="H96" s="92" t="s">
        <v>24</v>
      </c>
      <c r="I96" s="147" t="s">
        <v>14</v>
      </c>
      <c r="J96" s="147" t="s">
        <v>74</v>
      </c>
      <c r="K96" s="147" t="s">
        <v>16</v>
      </c>
      <c r="L96" s="148" t="s">
        <v>17</v>
      </c>
      <c r="M96" s="147" t="s">
        <v>74</v>
      </c>
      <c r="N96" s="148" t="s">
        <v>19</v>
      </c>
    </row>
    <row r="97" spans="2:15" ht="30" x14ac:dyDescent="0.25">
      <c r="B97" s="80">
        <v>1</v>
      </c>
      <c r="C97" s="10" t="s">
        <v>75</v>
      </c>
      <c r="D97" s="93" t="s">
        <v>80</v>
      </c>
      <c r="E97" s="94">
        <v>40</v>
      </c>
      <c r="F97" s="93" t="s">
        <v>27</v>
      </c>
      <c r="G97" s="94"/>
      <c r="H97" s="94"/>
      <c r="I97" s="94"/>
      <c r="J97" s="94"/>
      <c r="K97" s="95"/>
      <c r="L97" s="95"/>
      <c r="M97" s="96"/>
      <c r="N97" s="95">
        <f>E97*K97</f>
        <v>0</v>
      </c>
      <c r="O97" s="97"/>
    </row>
    <row r="98" spans="2:15" ht="30" x14ac:dyDescent="0.25">
      <c r="B98" s="80">
        <v>2</v>
      </c>
      <c r="C98" s="98" t="s">
        <v>77</v>
      </c>
      <c r="D98" s="93" t="s">
        <v>80</v>
      </c>
      <c r="E98" s="94">
        <v>40</v>
      </c>
      <c r="F98" s="93" t="s">
        <v>78</v>
      </c>
      <c r="G98" s="94"/>
      <c r="H98" s="94"/>
      <c r="I98" s="94"/>
      <c r="J98" s="94"/>
      <c r="K98" s="95"/>
      <c r="L98" s="95"/>
      <c r="M98" s="96"/>
      <c r="N98" s="95">
        <f>K98*E98</f>
        <v>0</v>
      </c>
      <c r="O98" s="97"/>
    </row>
    <row r="99" spans="2:15" ht="15.75" x14ac:dyDescent="0.25">
      <c r="B99" s="82"/>
      <c r="C99" s="99"/>
      <c r="D99" s="100"/>
      <c r="E99" s="82"/>
      <c r="F99" s="83"/>
      <c r="G99" s="82"/>
      <c r="H99" s="82"/>
      <c r="I99" s="82"/>
      <c r="J99" s="82"/>
      <c r="K99" s="84" t="s">
        <v>79</v>
      </c>
      <c r="L99" s="84"/>
      <c r="M99" s="82"/>
      <c r="N99" s="101">
        <f>SUM(N97:N98)</f>
        <v>0</v>
      </c>
    </row>
    <row r="101" spans="2:15" ht="15.75" x14ac:dyDescent="0.25">
      <c r="B101" s="27" t="s">
        <v>120</v>
      </c>
    </row>
    <row r="102" spans="2:15" ht="16.5" thickBot="1" x14ac:dyDescent="0.3">
      <c r="B102" s="27"/>
    </row>
    <row r="103" spans="2:15" ht="16.5" thickBot="1" x14ac:dyDescent="0.3">
      <c r="B103" s="28" t="s">
        <v>0</v>
      </c>
      <c r="C103" s="29" t="s">
        <v>1</v>
      </c>
      <c r="D103" s="29" t="s">
        <v>2</v>
      </c>
      <c r="E103" s="29" t="s">
        <v>3</v>
      </c>
      <c r="F103" s="29" t="s">
        <v>4</v>
      </c>
      <c r="G103" s="29" t="s">
        <v>5</v>
      </c>
      <c r="H103" s="29" t="s">
        <v>6</v>
      </c>
      <c r="I103" s="29" t="s">
        <v>7</v>
      </c>
      <c r="J103" s="29" t="s">
        <v>8</v>
      </c>
      <c r="K103" s="29" t="s">
        <v>9</v>
      </c>
      <c r="L103" s="29" t="s">
        <v>10</v>
      </c>
      <c r="M103" s="29" t="s">
        <v>11</v>
      </c>
      <c r="N103" s="29" t="s">
        <v>25</v>
      </c>
    </row>
    <row r="104" spans="2:15" ht="160.5" thickBot="1" x14ac:dyDescent="0.3">
      <c r="B104" s="30" t="s">
        <v>12</v>
      </c>
      <c r="C104" s="31" t="s">
        <v>22</v>
      </c>
      <c r="D104" s="31" t="s">
        <v>13</v>
      </c>
      <c r="E104" s="32" t="s">
        <v>46</v>
      </c>
      <c r="F104" s="32" t="s">
        <v>26</v>
      </c>
      <c r="G104" s="32" t="s">
        <v>23</v>
      </c>
      <c r="H104" s="32" t="s">
        <v>24</v>
      </c>
      <c r="I104" s="32" t="s">
        <v>14</v>
      </c>
      <c r="J104" s="32" t="s">
        <v>15</v>
      </c>
      <c r="K104" s="32" t="s">
        <v>16</v>
      </c>
      <c r="L104" s="32" t="s">
        <v>17</v>
      </c>
      <c r="M104" s="32" t="s">
        <v>18</v>
      </c>
      <c r="N104" s="32" t="s">
        <v>19</v>
      </c>
    </row>
    <row r="105" spans="2:15" ht="77.25" thickBot="1" x14ac:dyDescent="0.3">
      <c r="B105" s="42" t="s">
        <v>0</v>
      </c>
      <c r="C105" s="102" t="s">
        <v>81</v>
      </c>
      <c r="D105" s="21" t="s">
        <v>76</v>
      </c>
      <c r="E105" s="16">
        <v>1600</v>
      </c>
      <c r="F105" s="3" t="s">
        <v>27</v>
      </c>
      <c r="G105" s="3"/>
      <c r="H105" s="3"/>
      <c r="I105" s="3"/>
      <c r="J105" s="3"/>
      <c r="K105" s="4"/>
      <c r="L105" s="3"/>
      <c r="M105" s="3"/>
      <c r="N105" s="4">
        <f>E105*K105</f>
        <v>0</v>
      </c>
      <c r="O105" s="103"/>
    </row>
    <row r="106" spans="2:15" ht="16.5" thickBot="1" x14ac:dyDescent="0.3">
      <c r="B106" s="160" t="s">
        <v>43</v>
      </c>
      <c r="C106" s="160"/>
      <c r="D106" s="160"/>
      <c r="E106" s="160"/>
      <c r="F106" s="160"/>
      <c r="G106" s="160"/>
      <c r="H106" s="160"/>
      <c r="I106" s="160"/>
      <c r="J106" s="160"/>
      <c r="K106" s="160"/>
      <c r="L106" s="36">
        <f>N106/1.08</f>
        <v>0</v>
      </c>
      <c r="M106" s="37"/>
      <c r="N106" s="36">
        <f>SUM(N105:N105)</f>
        <v>0</v>
      </c>
    </row>
    <row r="108" spans="2:15" ht="15.75" x14ac:dyDescent="0.25">
      <c r="B108" s="64" t="s">
        <v>82</v>
      </c>
      <c r="E108" t="s">
        <v>83</v>
      </c>
      <c r="O108"/>
    </row>
    <row r="109" spans="2:15" ht="15.75" x14ac:dyDescent="0.25">
      <c r="B109" s="117"/>
      <c r="C109" s="118"/>
      <c r="D109" s="118"/>
      <c r="E109" s="119"/>
      <c r="F109" s="118"/>
      <c r="G109" s="118"/>
      <c r="H109" s="118"/>
      <c r="I109" s="118"/>
      <c r="J109" s="118"/>
      <c r="K109" s="120"/>
      <c r="L109" s="118"/>
      <c r="M109" s="118"/>
      <c r="N109" s="118"/>
      <c r="O109"/>
    </row>
    <row r="110" spans="2:15" ht="15.75" x14ac:dyDescent="0.25">
      <c r="B110" s="121" t="s">
        <v>0</v>
      </c>
      <c r="C110" s="122" t="s">
        <v>1</v>
      </c>
      <c r="D110" s="121" t="s">
        <v>2</v>
      </c>
      <c r="E110" s="122" t="s">
        <v>3</v>
      </c>
      <c r="F110" s="121" t="s">
        <v>4</v>
      </c>
      <c r="G110" s="122" t="s">
        <v>5</v>
      </c>
      <c r="H110" s="121" t="s">
        <v>6</v>
      </c>
      <c r="I110" s="122" t="s">
        <v>7</v>
      </c>
      <c r="J110" s="121" t="s">
        <v>8</v>
      </c>
      <c r="K110" s="122" t="s">
        <v>9</v>
      </c>
      <c r="L110" s="121" t="s">
        <v>10</v>
      </c>
      <c r="M110" s="122" t="s">
        <v>11</v>
      </c>
      <c r="N110" s="121" t="s">
        <v>25</v>
      </c>
      <c r="O110"/>
    </row>
    <row r="111" spans="2:15" ht="159.75" x14ac:dyDescent="0.25">
      <c r="B111" s="123" t="s">
        <v>12</v>
      </c>
      <c r="C111" s="123" t="s">
        <v>22</v>
      </c>
      <c r="D111" s="123" t="s">
        <v>13</v>
      </c>
      <c r="E111" s="124" t="s">
        <v>129</v>
      </c>
      <c r="F111" s="125" t="s">
        <v>26</v>
      </c>
      <c r="G111" s="125" t="s">
        <v>23</v>
      </c>
      <c r="H111" s="125" t="s">
        <v>24</v>
      </c>
      <c r="I111" s="125" t="s">
        <v>14</v>
      </c>
      <c r="J111" s="125" t="s">
        <v>15</v>
      </c>
      <c r="K111" s="126" t="s">
        <v>16</v>
      </c>
      <c r="L111" s="125" t="s">
        <v>17</v>
      </c>
      <c r="M111" s="125" t="s">
        <v>18</v>
      </c>
      <c r="N111" s="125" t="s">
        <v>19</v>
      </c>
      <c r="O111"/>
    </row>
    <row r="112" spans="2:15" ht="141.75" x14ac:dyDescent="0.25">
      <c r="B112" s="123" t="s">
        <v>0</v>
      </c>
      <c r="C112" s="123" t="s">
        <v>84</v>
      </c>
      <c r="D112" s="127" t="s">
        <v>85</v>
      </c>
      <c r="E112" s="128">
        <v>2000</v>
      </c>
      <c r="F112" s="123" t="s">
        <v>130</v>
      </c>
      <c r="G112" s="129"/>
      <c r="H112" s="129"/>
      <c r="I112" s="130"/>
      <c r="J112" s="131">
        <f>ROUND(I112*8%,2)</f>
        <v>0</v>
      </c>
      <c r="K112" s="130">
        <f>I112+J112</f>
        <v>0</v>
      </c>
      <c r="L112" s="132">
        <f>ROUND(E112*I112,2)</f>
        <v>0</v>
      </c>
      <c r="M112" s="132">
        <f>ROUND(L112*8%,2)</f>
        <v>0</v>
      </c>
      <c r="N112" s="132">
        <f>L112+M112</f>
        <v>0</v>
      </c>
      <c r="O112"/>
    </row>
    <row r="113" spans="2:15" ht="157.5" x14ac:dyDescent="0.25">
      <c r="B113" s="123" t="s">
        <v>1</v>
      </c>
      <c r="C113" s="123" t="s">
        <v>86</v>
      </c>
      <c r="D113" s="127" t="s">
        <v>85</v>
      </c>
      <c r="E113" s="128">
        <v>2000</v>
      </c>
      <c r="F113" s="123" t="s">
        <v>130</v>
      </c>
      <c r="G113" s="129"/>
      <c r="H113" s="129"/>
      <c r="I113" s="130"/>
      <c r="J113" s="131">
        <f t="shared" ref="J113:J119" si="0">ROUND(I113*8%,2)</f>
        <v>0</v>
      </c>
      <c r="K113" s="130">
        <f t="shared" ref="K113:K119" si="1">I113+J113</f>
        <v>0</v>
      </c>
      <c r="L113" s="132">
        <f t="shared" ref="L113:L119" si="2">ROUND(E113*I113,2)</f>
        <v>0</v>
      </c>
      <c r="M113" s="132">
        <f t="shared" ref="M113:M119" si="3">ROUND(L113*8%,2)</f>
        <v>0</v>
      </c>
      <c r="N113" s="132">
        <f t="shared" ref="N113:N119" si="4">L113+M113</f>
        <v>0</v>
      </c>
      <c r="O113"/>
    </row>
    <row r="114" spans="2:15" ht="157.5" x14ac:dyDescent="0.25">
      <c r="B114" s="123" t="s">
        <v>2</v>
      </c>
      <c r="C114" s="123" t="s">
        <v>87</v>
      </c>
      <c r="D114" s="127" t="s">
        <v>88</v>
      </c>
      <c r="E114" s="128">
        <v>12500</v>
      </c>
      <c r="F114" s="123" t="s">
        <v>130</v>
      </c>
      <c r="G114" s="129"/>
      <c r="H114" s="129"/>
      <c r="I114" s="130"/>
      <c r="J114" s="131">
        <f t="shared" si="0"/>
        <v>0</v>
      </c>
      <c r="K114" s="130">
        <f t="shared" si="1"/>
        <v>0</v>
      </c>
      <c r="L114" s="132">
        <f t="shared" si="2"/>
        <v>0</v>
      </c>
      <c r="M114" s="132">
        <f t="shared" si="3"/>
        <v>0</v>
      </c>
      <c r="N114" s="132">
        <f t="shared" si="4"/>
        <v>0</v>
      </c>
      <c r="O114"/>
    </row>
    <row r="115" spans="2:15" ht="157.5" x14ac:dyDescent="0.25">
      <c r="B115" s="123" t="s">
        <v>3</v>
      </c>
      <c r="C115" s="123" t="s">
        <v>89</v>
      </c>
      <c r="D115" s="133" t="s">
        <v>90</v>
      </c>
      <c r="E115" s="128">
        <v>1000</v>
      </c>
      <c r="F115" s="123" t="s">
        <v>131</v>
      </c>
      <c r="G115" s="129"/>
      <c r="H115" s="129"/>
      <c r="I115" s="130"/>
      <c r="J115" s="131">
        <f t="shared" si="0"/>
        <v>0</v>
      </c>
      <c r="K115" s="130">
        <f t="shared" si="1"/>
        <v>0</v>
      </c>
      <c r="L115" s="132">
        <f t="shared" si="2"/>
        <v>0</v>
      </c>
      <c r="M115" s="132">
        <f t="shared" si="3"/>
        <v>0</v>
      </c>
      <c r="N115" s="132">
        <f t="shared" si="4"/>
        <v>0</v>
      </c>
      <c r="O115"/>
    </row>
    <row r="116" spans="2:15" ht="157.5" x14ac:dyDescent="0.25">
      <c r="B116" s="123" t="s">
        <v>4</v>
      </c>
      <c r="C116" s="123" t="s">
        <v>91</v>
      </c>
      <c r="D116" s="127" t="s">
        <v>85</v>
      </c>
      <c r="E116" s="128">
        <v>25000</v>
      </c>
      <c r="F116" s="123" t="s">
        <v>131</v>
      </c>
      <c r="G116" s="129"/>
      <c r="H116" s="129"/>
      <c r="I116" s="130"/>
      <c r="J116" s="131">
        <f t="shared" si="0"/>
        <v>0</v>
      </c>
      <c r="K116" s="130">
        <f t="shared" si="1"/>
        <v>0</v>
      </c>
      <c r="L116" s="132">
        <f t="shared" si="2"/>
        <v>0</v>
      </c>
      <c r="M116" s="132">
        <f t="shared" si="3"/>
        <v>0</v>
      </c>
      <c r="N116" s="132">
        <f t="shared" si="4"/>
        <v>0</v>
      </c>
      <c r="O116"/>
    </row>
    <row r="117" spans="2:15" ht="157.5" x14ac:dyDescent="0.25">
      <c r="B117" s="123" t="s">
        <v>5</v>
      </c>
      <c r="C117" s="123" t="s">
        <v>92</v>
      </c>
      <c r="D117" s="127" t="s">
        <v>90</v>
      </c>
      <c r="E117" s="128">
        <v>1000</v>
      </c>
      <c r="F117" s="123" t="s">
        <v>131</v>
      </c>
      <c r="G117" s="129"/>
      <c r="H117" s="129"/>
      <c r="I117" s="130"/>
      <c r="J117" s="131">
        <f t="shared" si="0"/>
        <v>0</v>
      </c>
      <c r="K117" s="130">
        <f t="shared" si="1"/>
        <v>0</v>
      </c>
      <c r="L117" s="132">
        <f t="shared" si="2"/>
        <v>0</v>
      </c>
      <c r="M117" s="132">
        <f t="shared" si="3"/>
        <v>0</v>
      </c>
      <c r="N117" s="132">
        <f t="shared" si="4"/>
        <v>0</v>
      </c>
      <c r="O117"/>
    </row>
    <row r="118" spans="2:15" ht="157.5" x14ac:dyDescent="0.25">
      <c r="B118" s="123" t="s">
        <v>6</v>
      </c>
      <c r="C118" s="123" t="s">
        <v>93</v>
      </c>
      <c r="D118" s="127" t="s">
        <v>88</v>
      </c>
      <c r="E118" s="128">
        <v>30000</v>
      </c>
      <c r="F118" s="123" t="s">
        <v>131</v>
      </c>
      <c r="G118" s="129"/>
      <c r="H118" s="129"/>
      <c r="I118" s="130"/>
      <c r="J118" s="131">
        <f t="shared" si="0"/>
        <v>0</v>
      </c>
      <c r="K118" s="130">
        <f t="shared" si="1"/>
        <v>0</v>
      </c>
      <c r="L118" s="132">
        <f t="shared" si="2"/>
        <v>0</v>
      </c>
      <c r="M118" s="132">
        <f t="shared" si="3"/>
        <v>0</v>
      </c>
      <c r="N118" s="132">
        <f t="shared" si="4"/>
        <v>0</v>
      </c>
      <c r="O118"/>
    </row>
    <row r="119" spans="2:15" ht="157.5" x14ac:dyDescent="0.25">
      <c r="B119" s="123" t="s">
        <v>7</v>
      </c>
      <c r="C119" s="123" t="s">
        <v>94</v>
      </c>
      <c r="D119" s="127" t="s">
        <v>95</v>
      </c>
      <c r="E119" s="128">
        <v>25500</v>
      </c>
      <c r="F119" s="123" t="s">
        <v>131</v>
      </c>
      <c r="G119" s="129"/>
      <c r="H119" s="129"/>
      <c r="I119" s="130"/>
      <c r="J119" s="131">
        <f t="shared" si="0"/>
        <v>0</v>
      </c>
      <c r="K119" s="130">
        <f t="shared" si="1"/>
        <v>0</v>
      </c>
      <c r="L119" s="132">
        <f t="shared" si="2"/>
        <v>0</v>
      </c>
      <c r="M119" s="132">
        <f t="shared" si="3"/>
        <v>0</v>
      </c>
      <c r="N119" s="132">
        <f t="shared" si="4"/>
        <v>0</v>
      </c>
      <c r="O119"/>
    </row>
    <row r="120" spans="2:15" ht="141.75" x14ac:dyDescent="0.25">
      <c r="B120" s="133" t="s">
        <v>8</v>
      </c>
      <c r="C120" s="133" t="s">
        <v>132</v>
      </c>
      <c r="D120" s="133" t="s">
        <v>95</v>
      </c>
      <c r="E120" s="128">
        <v>5000</v>
      </c>
      <c r="F120" s="133" t="s">
        <v>130</v>
      </c>
      <c r="G120" s="142"/>
      <c r="H120" s="142"/>
      <c r="I120" s="143"/>
      <c r="J120" s="144">
        <f>ROUND(I120*8%,2)</f>
        <v>0</v>
      </c>
      <c r="K120" s="143">
        <f>I120+J120</f>
        <v>0</v>
      </c>
      <c r="L120" s="145">
        <f>ROUND(E120*I120,2)</f>
        <v>0</v>
      </c>
      <c r="M120" s="145">
        <f>ROUND(L120*8%,2)</f>
        <v>0</v>
      </c>
      <c r="N120" s="145">
        <f>L120+M120</f>
        <v>0</v>
      </c>
      <c r="O120"/>
    </row>
    <row r="121" spans="2:15" ht="330.75" x14ac:dyDescent="0.25">
      <c r="B121" s="133">
        <v>10</v>
      </c>
      <c r="C121" s="146" t="s">
        <v>133</v>
      </c>
      <c r="D121" s="133" t="s">
        <v>134</v>
      </c>
      <c r="E121" s="128">
        <v>10000</v>
      </c>
      <c r="F121" s="133" t="s">
        <v>131</v>
      </c>
      <c r="G121" s="142"/>
      <c r="H121" s="142"/>
      <c r="I121" s="143"/>
      <c r="J121" s="144">
        <f t="shared" ref="J121:J123" si="5">ROUND(I121*8%,2)</f>
        <v>0</v>
      </c>
      <c r="K121" s="143">
        <f t="shared" ref="K121:K123" si="6">I121+J121</f>
        <v>0</v>
      </c>
      <c r="L121" s="145">
        <f t="shared" ref="L121:L123" si="7">ROUND(E121*I121,2)</f>
        <v>0</v>
      </c>
      <c r="M121" s="145">
        <f t="shared" ref="M121:M123" si="8">ROUND(L121*8%,2)</f>
        <v>0</v>
      </c>
      <c r="N121" s="145">
        <f t="shared" ref="N121:N123" si="9">L121+M121</f>
        <v>0</v>
      </c>
      <c r="O121"/>
    </row>
    <row r="122" spans="2:15" ht="110.25" x14ac:dyDescent="0.25">
      <c r="B122" s="133">
        <v>11</v>
      </c>
      <c r="C122" s="146" t="s">
        <v>135</v>
      </c>
      <c r="D122" s="133" t="s">
        <v>134</v>
      </c>
      <c r="E122" s="128">
        <v>1400</v>
      </c>
      <c r="F122" s="133" t="s">
        <v>131</v>
      </c>
      <c r="G122" s="142"/>
      <c r="H122" s="142"/>
      <c r="I122" s="143"/>
      <c r="J122" s="144">
        <f t="shared" si="5"/>
        <v>0</v>
      </c>
      <c r="K122" s="143">
        <f t="shared" si="6"/>
        <v>0</v>
      </c>
      <c r="L122" s="145">
        <f t="shared" si="7"/>
        <v>0</v>
      </c>
      <c r="M122" s="145">
        <f t="shared" si="8"/>
        <v>0</v>
      </c>
      <c r="N122" s="145">
        <f t="shared" si="9"/>
        <v>0</v>
      </c>
      <c r="O122"/>
    </row>
    <row r="123" spans="2:15" ht="157.5" x14ac:dyDescent="0.25">
      <c r="B123" s="133">
        <v>12</v>
      </c>
      <c r="C123" s="146" t="s">
        <v>136</v>
      </c>
      <c r="D123" s="133" t="s">
        <v>134</v>
      </c>
      <c r="E123" s="128">
        <v>5000</v>
      </c>
      <c r="F123" s="133" t="s">
        <v>131</v>
      </c>
      <c r="G123" s="142"/>
      <c r="H123" s="142"/>
      <c r="I123" s="143"/>
      <c r="J123" s="144">
        <f t="shared" si="5"/>
        <v>0</v>
      </c>
      <c r="K123" s="143">
        <f t="shared" si="6"/>
        <v>0</v>
      </c>
      <c r="L123" s="145">
        <f t="shared" si="7"/>
        <v>0</v>
      </c>
      <c r="M123" s="145">
        <f t="shared" si="8"/>
        <v>0</v>
      </c>
      <c r="N123" s="145">
        <f t="shared" si="9"/>
        <v>0</v>
      </c>
      <c r="O123"/>
    </row>
    <row r="124" spans="2:15" ht="15.75" x14ac:dyDescent="0.25">
      <c r="B124" s="151" t="s">
        <v>43</v>
      </c>
      <c r="C124" s="151"/>
      <c r="D124" s="151"/>
      <c r="E124" s="151"/>
      <c r="F124" s="151"/>
      <c r="G124" s="151"/>
      <c r="H124" s="151"/>
      <c r="I124" s="151"/>
      <c r="J124" s="151"/>
      <c r="K124" s="151"/>
      <c r="L124" s="134">
        <f>SUM(L112:L123)</f>
        <v>0</v>
      </c>
      <c r="M124" s="135">
        <f>SUM(M112:M123)</f>
        <v>0</v>
      </c>
      <c r="N124" s="134">
        <f>SUM(N112:N123)</f>
        <v>0</v>
      </c>
      <c r="O124"/>
    </row>
    <row r="125" spans="2:15" ht="15.75" x14ac:dyDescent="0.25">
      <c r="B125" s="117"/>
      <c r="C125" s="136"/>
      <c r="D125" s="136"/>
      <c r="E125" s="137"/>
      <c r="F125" s="136"/>
      <c r="G125" s="136"/>
      <c r="H125" s="136"/>
      <c r="I125" s="136"/>
      <c r="J125" s="136"/>
      <c r="K125" s="138"/>
      <c r="L125" s="139"/>
      <c r="M125" s="140"/>
      <c r="N125" s="139"/>
      <c r="O125"/>
    </row>
    <row r="126" spans="2:15" ht="15.75" customHeight="1" x14ac:dyDescent="0.25">
      <c r="B126" s="141"/>
      <c r="C126" s="152" t="s">
        <v>137</v>
      </c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36"/>
      <c r="O126"/>
    </row>
    <row r="127" spans="2:15" ht="67.5" customHeight="1" x14ac:dyDescent="0.25">
      <c r="B127" s="141"/>
      <c r="C127" s="149" t="s">
        <v>140</v>
      </c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41"/>
      <c r="O127"/>
    </row>
    <row r="128" spans="2:15" ht="15.75" customHeight="1" x14ac:dyDescent="0.25">
      <c r="B128" s="141"/>
      <c r="C128" s="153" t="s">
        <v>138</v>
      </c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41"/>
      <c r="O128"/>
    </row>
    <row r="129" spans="2:15" ht="69.75" customHeight="1" x14ac:dyDescent="0.25">
      <c r="B129" s="141"/>
      <c r="C129" s="149" t="s">
        <v>139</v>
      </c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41"/>
      <c r="O129"/>
    </row>
    <row r="130" spans="2:15" ht="15.75" x14ac:dyDescent="0.25">
      <c r="B130" s="118"/>
      <c r="C130" s="118"/>
      <c r="D130" s="118"/>
      <c r="E130" s="119"/>
      <c r="F130" s="118"/>
      <c r="G130" s="118"/>
      <c r="H130" s="118"/>
      <c r="I130" s="118"/>
      <c r="J130" s="118"/>
      <c r="K130" s="120"/>
      <c r="L130" s="118"/>
      <c r="M130" s="118"/>
      <c r="N130" s="118"/>
      <c r="O130"/>
    </row>
    <row r="131" spans="2:15" ht="15.75" x14ac:dyDescent="0.25">
      <c r="B131" s="27" t="s">
        <v>96</v>
      </c>
      <c r="E131" s="104" t="s">
        <v>97</v>
      </c>
      <c r="O131"/>
    </row>
    <row r="132" spans="2:15" ht="16.5" thickBot="1" x14ac:dyDescent="0.3">
      <c r="B132" s="27"/>
      <c r="O132"/>
    </row>
    <row r="133" spans="2:15" ht="16.5" thickBot="1" x14ac:dyDescent="0.3">
      <c r="B133" s="28" t="s">
        <v>0</v>
      </c>
      <c r="C133" s="29" t="s">
        <v>1</v>
      </c>
      <c r="D133" s="29" t="s">
        <v>2</v>
      </c>
      <c r="E133" s="29" t="s">
        <v>3</v>
      </c>
      <c r="F133" s="29" t="s">
        <v>4</v>
      </c>
      <c r="G133" s="29" t="s">
        <v>5</v>
      </c>
      <c r="H133" s="29" t="s">
        <v>6</v>
      </c>
      <c r="I133" s="29" t="s">
        <v>7</v>
      </c>
      <c r="J133" s="29" t="s">
        <v>8</v>
      </c>
      <c r="K133" s="29" t="s">
        <v>9</v>
      </c>
      <c r="L133" s="29" t="s">
        <v>10</v>
      </c>
      <c r="M133" s="29" t="s">
        <v>11</v>
      </c>
      <c r="N133" s="29" t="s">
        <v>25</v>
      </c>
      <c r="O133"/>
    </row>
    <row r="134" spans="2:15" ht="159.75" x14ac:dyDescent="0.25">
      <c r="B134" s="30" t="s">
        <v>12</v>
      </c>
      <c r="C134" s="31" t="s">
        <v>22</v>
      </c>
      <c r="D134" s="105" t="s">
        <v>13</v>
      </c>
      <c r="E134" s="59" t="s">
        <v>46</v>
      </c>
      <c r="F134" s="59" t="s">
        <v>26</v>
      </c>
      <c r="G134" s="32" t="s">
        <v>29</v>
      </c>
      <c r="H134" s="32" t="s">
        <v>30</v>
      </c>
      <c r="I134" s="59" t="s">
        <v>14</v>
      </c>
      <c r="J134" s="59" t="s">
        <v>15</v>
      </c>
      <c r="K134" s="59" t="s">
        <v>16</v>
      </c>
      <c r="L134" s="59" t="s">
        <v>17</v>
      </c>
      <c r="M134" s="59" t="s">
        <v>18</v>
      </c>
      <c r="N134" s="59" t="s">
        <v>19</v>
      </c>
      <c r="O134"/>
    </row>
    <row r="135" spans="2:15" ht="135" x14ac:dyDescent="0.25">
      <c r="B135" s="60" t="s">
        <v>0</v>
      </c>
      <c r="C135" s="106" t="s">
        <v>98</v>
      </c>
      <c r="D135" s="11" t="s">
        <v>99</v>
      </c>
      <c r="E135" s="111">
        <v>20000</v>
      </c>
      <c r="F135" s="34" t="s">
        <v>27</v>
      </c>
      <c r="G135" s="34"/>
      <c r="H135" s="34"/>
      <c r="I135" s="34"/>
      <c r="J135" s="34"/>
      <c r="K135" s="35"/>
      <c r="L135" s="34"/>
      <c r="M135" s="34"/>
      <c r="N135" s="35">
        <f>E135*K135</f>
        <v>0</v>
      </c>
      <c r="O135"/>
    </row>
    <row r="136" spans="2:15" ht="120" x14ac:dyDescent="0.25">
      <c r="B136" s="60" t="s">
        <v>1</v>
      </c>
      <c r="C136" s="107" t="s">
        <v>100</v>
      </c>
      <c r="D136" s="11" t="s">
        <v>99</v>
      </c>
      <c r="E136" s="111">
        <v>20000</v>
      </c>
      <c r="F136" s="34" t="s">
        <v>27</v>
      </c>
      <c r="G136" s="34"/>
      <c r="H136" s="34"/>
      <c r="I136" s="34"/>
      <c r="J136" s="34"/>
      <c r="K136" s="35"/>
      <c r="L136" s="34"/>
      <c r="M136" s="34"/>
      <c r="N136" s="35">
        <f t="shared" ref="N136:N147" si="10">E136*K136</f>
        <v>0</v>
      </c>
      <c r="O136"/>
    </row>
    <row r="137" spans="2:15" ht="120" x14ac:dyDescent="0.25">
      <c r="B137" s="60" t="s">
        <v>2</v>
      </c>
      <c r="C137" s="107" t="s">
        <v>101</v>
      </c>
      <c r="D137" s="11" t="s">
        <v>99</v>
      </c>
      <c r="E137" s="111">
        <v>1000</v>
      </c>
      <c r="F137" s="34" t="s">
        <v>27</v>
      </c>
      <c r="G137" s="34"/>
      <c r="H137" s="34"/>
      <c r="I137" s="34"/>
      <c r="J137" s="34"/>
      <c r="K137" s="35"/>
      <c r="L137" s="34"/>
      <c r="M137" s="34"/>
      <c r="N137" s="35">
        <f t="shared" si="10"/>
        <v>0</v>
      </c>
      <c r="O137"/>
    </row>
    <row r="138" spans="2:15" ht="105" x14ac:dyDescent="0.25">
      <c r="B138" s="60" t="s">
        <v>3</v>
      </c>
      <c r="C138" s="107" t="s">
        <v>102</v>
      </c>
      <c r="D138" s="11" t="s">
        <v>99</v>
      </c>
      <c r="E138" s="111">
        <v>5000</v>
      </c>
      <c r="F138" s="34" t="s">
        <v>27</v>
      </c>
      <c r="G138" s="34"/>
      <c r="H138" s="34"/>
      <c r="I138" s="34"/>
      <c r="J138" s="34"/>
      <c r="K138" s="35"/>
      <c r="L138" s="34"/>
      <c r="M138" s="34"/>
      <c r="N138" s="35">
        <f t="shared" si="10"/>
        <v>0</v>
      </c>
      <c r="O138"/>
    </row>
    <row r="139" spans="2:15" ht="105" x14ac:dyDescent="0.25">
      <c r="B139" s="60" t="s">
        <v>4</v>
      </c>
      <c r="C139" s="107" t="s">
        <v>103</v>
      </c>
      <c r="D139" s="11" t="s">
        <v>99</v>
      </c>
      <c r="E139" s="111">
        <v>2000</v>
      </c>
      <c r="F139" s="34" t="s">
        <v>27</v>
      </c>
      <c r="G139" s="34"/>
      <c r="H139" s="34"/>
      <c r="I139" s="34"/>
      <c r="J139" s="34"/>
      <c r="K139" s="35"/>
      <c r="L139" s="34"/>
      <c r="M139" s="34"/>
      <c r="N139" s="35">
        <f t="shared" si="10"/>
        <v>0</v>
      </c>
      <c r="O139"/>
    </row>
    <row r="140" spans="2:15" ht="105" x14ac:dyDescent="0.25">
      <c r="B140" s="60" t="s">
        <v>5</v>
      </c>
      <c r="C140" s="107" t="s">
        <v>104</v>
      </c>
      <c r="D140" s="11" t="s">
        <v>99</v>
      </c>
      <c r="E140" s="111">
        <v>1000</v>
      </c>
      <c r="F140" s="34" t="s">
        <v>27</v>
      </c>
      <c r="G140" s="34"/>
      <c r="H140" s="34"/>
      <c r="I140" s="34"/>
      <c r="J140" s="34"/>
      <c r="K140" s="35"/>
      <c r="L140" s="34"/>
      <c r="M140" s="34"/>
      <c r="N140" s="35">
        <f t="shared" si="10"/>
        <v>0</v>
      </c>
      <c r="O140"/>
    </row>
    <row r="141" spans="2:15" ht="120" x14ac:dyDescent="0.25">
      <c r="B141" s="60" t="s">
        <v>6</v>
      </c>
      <c r="C141" s="107" t="s">
        <v>105</v>
      </c>
      <c r="D141" s="11" t="s">
        <v>99</v>
      </c>
      <c r="E141" s="111">
        <v>30000</v>
      </c>
      <c r="F141" s="34" t="s">
        <v>27</v>
      </c>
      <c r="G141" s="34"/>
      <c r="H141" s="34"/>
      <c r="I141" s="34"/>
      <c r="J141" s="34"/>
      <c r="K141" s="35"/>
      <c r="L141" s="34"/>
      <c r="M141" s="34"/>
      <c r="N141" s="35">
        <f t="shared" si="10"/>
        <v>0</v>
      </c>
      <c r="O141"/>
    </row>
    <row r="142" spans="2:15" ht="120" x14ac:dyDescent="0.25">
      <c r="B142" s="60" t="s">
        <v>7</v>
      </c>
      <c r="C142" s="107" t="s">
        <v>106</v>
      </c>
      <c r="D142" s="11" t="s">
        <v>99</v>
      </c>
      <c r="E142" s="111">
        <v>10000</v>
      </c>
      <c r="F142" s="34" t="s">
        <v>27</v>
      </c>
      <c r="G142" s="34"/>
      <c r="H142" s="34"/>
      <c r="I142" s="34"/>
      <c r="J142" s="34"/>
      <c r="K142" s="35"/>
      <c r="L142" s="34"/>
      <c r="M142" s="34"/>
      <c r="N142" s="35">
        <f t="shared" si="10"/>
        <v>0</v>
      </c>
      <c r="O142"/>
    </row>
    <row r="143" spans="2:15" ht="105" x14ac:dyDescent="0.25">
      <c r="B143" s="60" t="s">
        <v>8</v>
      </c>
      <c r="C143" s="107" t="s">
        <v>107</v>
      </c>
      <c r="D143" s="11" t="s">
        <v>99</v>
      </c>
      <c r="E143" s="111">
        <v>10000</v>
      </c>
      <c r="F143" s="34" t="s">
        <v>27</v>
      </c>
      <c r="G143" s="34"/>
      <c r="H143" s="34"/>
      <c r="I143" s="34"/>
      <c r="J143" s="34"/>
      <c r="K143" s="35"/>
      <c r="L143" s="34"/>
      <c r="M143" s="34"/>
      <c r="N143" s="35">
        <f t="shared" si="10"/>
        <v>0</v>
      </c>
      <c r="O143"/>
    </row>
    <row r="144" spans="2:15" ht="75" x14ac:dyDescent="0.25">
      <c r="B144" s="60" t="s">
        <v>9</v>
      </c>
      <c r="C144" s="107" t="s">
        <v>108</v>
      </c>
      <c r="D144" s="11" t="s">
        <v>99</v>
      </c>
      <c r="E144" s="111">
        <v>2000</v>
      </c>
      <c r="F144" s="34" t="s">
        <v>27</v>
      </c>
      <c r="G144" s="34"/>
      <c r="H144" s="34"/>
      <c r="I144" s="34"/>
      <c r="J144" s="34"/>
      <c r="K144" s="35"/>
      <c r="L144" s="34"/>
      <c r="M144" s="34"/>
      <c r="N144" s="35">
        <f t="shared" si="10"/>
        <v>0</v>
      </c>
      <c r="O144"/>
    </row>
    <row r="145" spans="2:15" ht="105" x14ac:dyDescent="0.25">
      <c r="B145" s="60" t="s">
        <v>10</v>
      </c>
      <c r="C145" s="107" t="s">
        <v>109</v>
      </c>
      <c r="D145" s="11" t="s">
        <v>99</v>
      </c>
      <c r="E145" s="111">
        <v>100</v>
      </c>
      <c r="F145" s="34" t="s">
        <v>27</v>
      </c>
      <c r="G145" s="34"/>
      <c r="H145" s="34"/>
      <c r="I145" s="34"/>
      <c r="J145" s="34"/>
      <c r="K145" s="35"/>
      <c r="L145" s="34"/>
      <c r="M145" s="34"/>
      <c r="N145" s="35">
        <f t="shared" si="10"/>
        <v>0</v>
      </c>
      <c r="O145"/>
    </row>
    <row r="146" spans="2:15" ht="105" x14ac:dyDescent="0.25">
      <c r="B146" s="60" t="s">
        <v>11</v>
      </c>
      <c r="C146" s="107" t="s">
        <v>110</v>
      </c>
      <c r="D146" s="11" t="s">
        <v>99</v>
      </c>
      <c r="E146" s="111">
        <v>200</v>
      </c>
      <c r="F146" s="34" t="s">
        <v>27</v>
      </c>
      <c r="G146" s="34"/>
      <c r="H146" s="34"/>
      <c r="I146" s="34"/>
      <c r="J146" s="34"/>
      <c r="K146" s="35"/>
      <c r="L146" s="34"/>
      <c r="M146" s="34"/>
      <c r="N146" s="35">
        <f t="shared" si="10"/>
        <v>0</v>
      </c>
      <c r="O146"/>
    </row>
    <row r="147" spans="2:15" ht="105.75" thickBot="1" x14ac:dyDescent="0.3">
      <c r="B147" s="60" t="s">
        <v>25</v>
      </c>
      <c r="C147" s="107" t="s">
        <v>111</v>
      </c>
      <c r="D147" s="11" t="s">
        <v>99</v>
      </c>
      <c r="E147" s="111">
        <v>5000</v>
      </c>
      <c r="F147" s="34" t="s">
        <v>27</v>
      </c>
      <c r="G147" s="34"/>
      <c r="H147" s="34"/>
      <c r="I147" s="34"/>
      <c r="J147" s="34"/>
      <c r="K147" s="35"/>
      <c r="L147" s="34"/>
      <c r="M147" s="34"/>
      <c r="N147" s="35">
        <f t="shared" si="10"/>
        <v>0</v>
      </c>
      <c r="O147"/>
    </row>
    <row r="148" spans="2:15" ht="64.5" thickBot="1" x14ac:dyDescent="0.3">
      <c r="B148" s="60" t="s">
        <v>121</v>
      </c>
      <c r="C148" s="109" t="s">
        <v>113</v>
      </c>
      <c r="D148" s="110" t="s">
        <v>114</v>
      </c>
      <c r="E148" s="112">
        <v>80000</v>
      </c>
      <c r="F148" s="3" t="s">
        <v>27</v>
      </c>
      <c r="G148" s="3"/>
      <c r="H148" s="3"/>
      <c r="I148" s="3"/>
      <c r="J148" s="3"/>
      <c r="K148" s="4"/>
      <c r="L148" s="3"/>
      <c r="M148" s="3"/>
      <c r="N148" s="4">
        <f>E148*K148</f>
        <v>0</v>
      </c>
    </row>
    <row r="149" spans="2:15" ht="77.25" thickBot="1" x14ac:dyDescent="0.3">
      <c r="B149" s="60" t="s">
        <v>122</v>
      </c>
      <c r="C149" s="109" t="s">
        <v>115</v>
      </c>
      <c r="D149" s="110" t="s">
        <v>116</v>
      </c>
      <c r="E149" s="112">
        <v>100</v>
      </c>
      <c r="F149" s="3" t="s">
        <v>27</v>
      </c>
      <c r="G149" s="3"/>
      <c r="H149" s="3"/>
      <c r="I149" s="3"/>
      <c r="J149" s="3"/>
      <c r="K149" s="4"/>
      <c r="L149" s="3"/>
      <c r="M149" s="3"/>
      <c r="N149" s="4">
        <f>E149*K149</f>
        <v>0</v>
      </c>
    </row>
    <row r="150" spans="2:15" ht="16.5" thickBot="1" x14ac:dyDescent="0.3">
      <c r="B150" s="34"/>
      <c r="C150" s="154"/>
      <c r="D150" s="154"/>
      <c r="E150" s="154"/>
      <c r="F150" s="154"/>
      <c r="G150" s="154"/>
      <c r="H150" s="154"/>
      <c r="I150" s="154"/>
      <c r="J150" s="154"/>
      <c r="K150" s="154"/>
      <c r="L150" s="36">
        <f>N150/1.08</f>
        <v>0</v>
      </c>
      <c r="M150" s="34"/>
      <c r="N150" s="35">
        <f>SUM(N135:N149)</f>
        <v>0</v>
      </c>
      <c r="O150"/>
    </row>
    <row r="151" spans="2:15" ht="15.75" x14ac:dyDescent="0.25">
      <c r="B151" s="27"/>
      <c r="O151"/>
    </row>
    <row r="152" spans="2:15" ht="15.75" x14ac:dyDescent="0.25">
      <c r="B152" s="27" t="s">
        <v>112</v>
      </c>
    </row>
    <row r="153" spans="2:15" ht="16.5" thickBot="1" x14ac:dyDescent="0.3">
      <c r="B153" s="27"/>
    </row>
    <row r="154" spans="2:15" ht="16.5" thickBot="1" x14ac:dyDescent="0.3">
      <c r="B154" s="28" t="s">
        <v>0</v>
      </c>
      <c r="C154" s="29" t="s">
        <v>1</v>
      </c>
      <c r="D154" s="29" t="s">
        <v>2</v>
      </c>
      <c r="E154" s="29" t="s">
        <v>3</v>
      </c>
      <c r="F154" s="29" t="s">
        <v>4</v>
      </c>
      <c r="G154" s="29" t="s">
        <v>5</v>
      </c>
      <c r="H154" s="29" t="s">
        <v>6</v>
      </c>
      <c r="I154" s="29" t="s">
        <v>7</v>
      </c>
      <c r="J154" s="29" t="s">
        <v>8</v>
      </c>
      <c r="K154" s="29" t="s">
        <v>9</v>
      </c>
      <c r="L154" s="29" t="s">
        <v>10</v>
      </c>
      <c r="M154" s="29" t="s">
        <v>11</v>
      </c>
      <c r="N154" s="29" t="s">
        <v>25</v>
      </c>
    </row>
    <row r="155" spans="2:15" ht="160.5" thickBot="1" x14ac:dyDescent="0.3">
      <c r="B155" s="30" t="s">
        <v>12</v>
      </c>
      <c r="C155" s="31" t="s">
        <v>22</v>
      </c>
      <c r="D155" s="31" t="s">
        <v>13</v>
      </c>
      <c r="E155" s="32" t="s">
        <v>46</v>
      </c>
      <c r="F155" s="32" t="s">
        <v>26</v>
      </c>
      <c r="G155" s="32" t="s">
        <v>23</v>
      </c>
      <c r="H155" s="32" t="s">
        <v>24</v>
      </c>
      <c r="I155" s="32" t="s">
        <v>14</v>
      </c>
      <c r="J155" s="32" t="s">
        <v>15</v>
      </c>
      <c r="K155" s="32" t="s">
        <v>16</v>
      </c>
      <c r="L155" s="108" t="s">
        <v>17</v>
      </c>
      <c r="M155" s="32" t="s">
        <v>18</v>
      </c>
      <c r="N155" s="32" t="s">
        <v>19</v>
      </c>
    </row>
    <row r="156" spans="2:15" ht="96.75" customHeight="1" thickBot="1" x14ac:dyDescent="0.3">
      <c r="B156" s="113" t="s">
        <v>0</v>
      </c>
      <c r="C156" s="109" t="s">
        <v>117</v>
      </c>
      <c r="D156" s="110" t="s">
        <v>118</v>
      </c>
      <c r="E156" s="112">
        <v>1100</v>
      </c>
      <c r="F156" s="3" t="s">
        <v>27</v>
      </c>
      <c r="G156" s="3"/>
      <c r="H156" s="3"/>
      <c r="I156" s="3"/>
      <c r="J156" s="3"/>
      <c r="K156" s="4"/>
      <c r="L156" s="3"/>
      <c r="M156" s="3"/>
      <c r="N156" s="4">
        <f>E156*K156</f>
        <v>0</v>
      </c>
    </row>
    <row r="157" spans="2:15" ht="16.5" thickBot="1" x14ac:dyDescent="0.3">
      <c r="B157" s="159" t="s">
        <v>43</v>
      </c>
      <c r="C157" s="159"/>
      <c r="D157" s="159"/>
      <c r="E157" s="159"/>
      <c r="F157" s="159"/>
      <c r="G157" s="159"/>
      <c r="H157" s="159"/>
      <c r="I157" s="159"/>
      <c r="J157" s="159"/>
      <c r="K157" s="159"/>
      <c r="L157" s="36">
        <f>N157/1.08</f>
        <v>0</v>
      </c>
      <c r="M157" s="37"/>
      <c r="N157" s="36">
        <f>SUM(N156:N156)</f>
        <v>0</v>
      </c>
    </row>
    <row r="159" spans="2:15" ht="15.75" x14ac:dyDescent="0.25">
      <c r="B159" s="27" t="s">
        <v>123</v>
      </c>
    </row>
    <row r="160" spans="2:15" ht="16.5" thickBot="1" x14ac:dyDescent="0.3">
      <c r="B160" s="27"/>
    </row>
    <row r="161" spans="2:15" ht="16.5" thickBot="1" x14ac:dyDescent="0.3">
      <c r="B161" s="28" t="s">
        <v>0</v>
      </c>
      <c r="C161" s="29" t="s">
        <v>1</v>
      </c>
      <c r="D161" s="29" t="s">
        <v>2</v>
      </c>
      <c r="E161" s="29" t="s">
        <v>3</v>
      </c>
      <c r="F161" s="29" t="s">
        <v>4</v>
      </c>
      <c r="G161" s="29" t="s">
        <v>5</v>
      </c>
      <c r="H161" s="29" t="s">
        <v>6</v>
      </c>
      <c r="I161" s="29" t="s">
        <v>7</v>
      </c>
      <c r="J161" s="29" t="s">
        <v>8</v>
      </c>
      <c r="K161" s="29" t="s">
        <v>9</v>
      </c>
      <c r="L161" s="29" t="s">
        <v>10</v>
      </c>
      <c r="M161" s="29" t="s">
        <v>11</v>
      </c>
      <c r="N161" s="29" t="s">
        <v>25</v>
      </c>
    </row>
    <row r="162" spans="2:15" ht="160.5" thickBot="1" x14ac:dyDescent="0.3">
      <c r="B162" s="30" t="s">
        <v>12</v>
      </c>
      <c r="C162" s="31" t="s">
        <v>22</v>
      </c>
      <c r="D162" s="31" t="s">
        <v>13</v>
      </c>
      <c r="E162" s="32" t="s">
        <v>46</v>
      </c>
      <c r="F162" s="32" t="s">
        <v>26</v>
      </c>
      <c r="G162" s="32" t="s">
        <v>23</v>
      </c>
      <c r="H162" s="32" t="s">
        <v>24</v>
      </c>
      <c r="I162" s="32" t="s">
        <v>14</v>
      </c>
      <c r="J162" s="32" t="s">
        <v>15</v>
      </c>
      <c r="K162" s="32" t="s">
        <v>16</v>
      </c>
      <c r="L162" s="108" t="s">
        <v>17</v>
      </c>
      <c r="M162" s="32" t="s">
        <v>18</v>
      </c>
      <c r="N162" s="32" t="s">
        <v>19</v>
      </c>
    </row>
    <row r="163" spans="2:15" ht="96.75" customHeight="1" thickBot="1" x14ac:dyDescent="0.3">
      <c r="B163" s="113" t="s">
        <v>0</v>
      </c>
      <c r="C163" s="109" t="s">
        <v>124</v>
      </c>
      <c r="D163" s="110" t="s">
        <v>118</v>
      </c>
      <c r="E163" s="112">
        <v>30</v>
      </c>
      <c r="F163" s="3" t="s">
        <v>27</v>
      </c>
      <c r="G163" s="3"/>
      <c r="H163" s="3"/>
      <c r="I163" s="3"/>
      <c r="J163" s="3"/>
      <c r="K163" s="4"/>
      <c r="L163" s="3"/>
      <c r="M163" s="3"/>
      <c r="N163" s="4">
        <f>E163*K163</f>
        <v>0</v>
      </c>
      <c r="O163" s="115"/>
    </row>
    <row r="164" spans="2:15" ht="16.5" thickBot="1" x14ac:dyDescent="0.3">
      <c r="B164" s="159" t="s">
        <v>43</v>
      </c>
      <c r="C164" s="159"/>
      <c r="D164" s="159"/>
      <c r="E164" s="159"/>
      <c r="F164" s="159"/>
      <c r="G164" s="159"/>
      <c r="H164" s="159"/>
      <c r="I164" s="159"/>
      <c r="J164" s="159"/>
      <c r="K164" s="159"/>
      <c r="L164" s="36">
        <f>N164/1.08</f>
        <v>0</v>
      </c>
      <c r="M164" s="37"/>
      <c r="N164" s="36">
        <f>SUM(N163:N163)</f>
        <v>0</v>
      </c>
    </row>
    <row r="165" spans="2:15" ht="15.75" x14ac:dyDescent="0.25"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40"/>
      <c r="M165" s="41"/>
      <c r="N165" s="40"/>
    </row>
    <row r="166" spans="2:15" ht="15.75" x14ac:dyDescent="0.25">
      <c r="B166" s="27" t="s">
        <v>127</v>
      </c>
    </row>
    <row r="167" spans="2:15" ht="16.5" thickBot="1" x14ac:dyDescent="0.3">
      <c r="B167" s="27"/>
    </row>
    <row r="168" spans="2:15" ht="16.5" thickBot="1" x14ac:dyDescent="0.3">
      <c r="B168" s="50" t="s">
        <v>0</v>
      </c>
      <c r="C168" s="29" t="s">
        <v>1</v>
      </c>
      <c r="D168" s="29" t="s">
        <v>2</v>
      </c>
      <c r="E168" s="29" t="s">
        <v>3</v>
      </c>
      <c r="F168" s="29" t="s">
        <v>4</v>
      </c>
      <c r="G168" s="29" t="s">
        <v>5</v>
      </c>
      <c r="H168" s="29" t="s">
        <v>6</v>
      </c>
      <c r="I168" s="29" t="s">
        <v>7</v>
      </c>
      <c r="J168" s="29" t="s">
        <v>8</v>
      </c>
      <c r="K168" s="29" t="s">
        <v>9</v>
      </c>
      <c r="L168" s="29" t="s">
        <v>10</v>
      </c>
      <c r="M168" s="29" t="s">
        <v>11</v>
      </c>
      <c r="N168" s="29" t="s">
        <v>25</v>
      </c>
    </row>
    <row r="169" spans="2:15" ht="160.5" thickBot="1" x14ac:dyDescent="0.3">
      <c r="B169" s="51" t="s">
        <v>12</v>
      </c>
      <c r="C169" s="31" t="s">
        <v>22</v>
      </c>
      <c r="D169" s="105" t="s">
        <v>13</v>
      </c>
      <c r="E169" s="32" t="s">
        <v>46</v>
      </c>
      <c r="F169" s="32" t="s">
        <v>26</v>
      </c>
      <c r="G169" s="32" t="s">
        <v>23</v>
      </c>
      <c r="H169" s="32" t="s">
        <v>24</v>
      </c>
      <c r="I169" s="32" t="s">
        <v>14</v>
      </c>
      <c r="J169" s="32" t="s">
        <v>15</v>
      </c>
      <c r="K169" s="32" t="s">
        <v>16</v>
      </c>
      <c r="L169" s="32" t="s">
        <v>17</v>
      </c>
      <c r="M169" s="32" t="s">
        <v>18</v>
      </c>
      <c r="N169" s="32" t="s">
        <v>19</v>
      </c>
    </row>
    <row r="170" spans="2:15" ht="30.75" thickBot="1" x14ac:dyDescent="0.3">
      <c r="B170" s="42">
        <v>1</v>
      </c>
      <c r="C170" s="116" t="s">
        <v>125</v>
      </c>
      <c r="D170" s="22" t="s">
        <v>126</v>
      </c>
      <c r="E170" s="33">
        <v>5000</v>
      </c>
      <c r="F170" s="34" t="s">
        <v>27</v>
      </c>
      <c r="G170" s="34"/>
      <c r="H170" s="34"/>
      <c r="I170" s="34"/>
      <c r="J170" s="34"/>
      <c r="K170" s="35"/>
      <c r="L170" s="34"/>
      <c r="M170" s="34"/>
      <c r="N170" s="35">
        <f>E170*K170</f>
        <v>0</v>
      </c>
    </row>
    <row r="171" spans="2:15" ht="16.5" thickBot="1" x14ac:dyDescent="0.3">
      <c r="B171" s="159" t="s">
        <v>43</v>
      </c>
      <c r="C171" s="159"/>
      <c r="D171" s="159"/>
      <c r="E171" s="159"/>
      <c r="F171" s="159"/>
      <c r="G171" s="159"/>
      <c r="H171" s="159"/>
      <c r="I171" s="159"/>
      <c r="J171" s="159"/>
      <c r="K171" s="159"/>
      <c r="L171" s="36">
        <f>N171/1.08</f>
        <v>0</v>
      </c>
      <c r="M171" s="37"/>
      <c r="N171" s="36">
        <f>N170</f>
        <v>0</v>
      </c>
    </row>
    <row r="172" spans="2:15" ht="15.75" x14ac:dyDescent="0.25"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40"/>
      <c r="M172" s="41"/>
      <c r="N172" s="40"/>
    </row>
    <row r="173" spans="2:15" ht="15.75" x14ac:dyDescent="0.25"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40"/>
      <c r="M173" s="41"/>
      <c r="N173" s="40"/>
    </row>
    <row r="174" spans="2:15" ht="40.5" customHeight="1" x14ac:dyDescent="0.25">
      <c r="B174" s="39"/>
      <c r="C174" s="155" t="s">
        <v>128</v>
      </c>
      <c r="D174" s="155"/>
      <c r="E174" s="155"/>
      <c r="F174" s="155"/>
      <c r="G174" s="155"/>
      <c r="H174" s="155"/>
      <c r="I174" s="155"/>
      <c r="J174" s="155"/>
      <c r="K174" s="155"/>
      <c r="L174" s="155"/>
      <c r="M174" s="41"/>
      <c r="N174" s="40"/>
    </row>
    <row r="175" spans="2:15" ht="15.75" x14ac:dyDescent="0.25"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40"/>
      <c r="M175" s="41"/>
      <c r="N175" s="40"/>
    </row>
    <row r="176" spans="2:15" ht="15.75" x14ac:dyDescent="0.25"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40"/>
      <c r="M176" s="41"/>
      <c r="N176" s="40"/>
    </row>
    <row r="177" spans="2:14" ht="15.75" x14ac:dyDescent="0.25"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40"/>
      <c r="M177" s="41"/>
      <c r="N177" s="40"/>
    </row>
    <row r="178" spans="2:14" ht="15.75" x14ac:dyDescent="0.25"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40"/>
      <c r="M178" s="41"/>
      <c r="N178" s="40"/>
    </row>
    <row r="179" spans="2:14" ht="15.75" x14ac:dyDescent="0.25"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40"/>
      <c r="M179" s="41"/>
      <c r="N179" s="40"/>
    </row>
    <row r="180" spans="2:14" ht="15.75" x14ac:dyDescent="0.25"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40"/>
      <c r="M180" s="41"/>
      <c r="N180" s="40"/>
    </row>
    <row r="183" spans="2:14" x14ac:dyDescent="0.25">
      <c r="L183" s="114"/>
      <c r="N183" s="114"/>
    </row>
  </sheetData>
  <sortState ref="B162:N166">
    <sortCondition ref="C239"/>
  </sortState>
  <mergeCells count="21">
    <mergeCell ref="C150:K150"/>
    <mergeCell ref="C174:L174"/>
    <mergeCell ref="C11:K11"/>
    <mergeCell ref="C75:K75"/>
    <mergeCell ref="C68:K68"/>
    <mergeCell ref="B43:K43"/>
    <mergeCell ref="B36:K36"/>
    <mergeCell ref="B51:K51"/>
    <mergeCell ref="C62:L62"/>
    <mergeCell ref="B171:K171"/>
    <mergeCell ref="B164:K164"/>
    <mergeCell ref="B157:K157"/>
    <mergeCell ref="B27:K27"/>
    <mergeCell ref="C19:K19"/>
    <mergeCell ref="B90:K90"/>
    <mergeCell ref="B106:K106"/>
    <mergeCell ref="C129:M129"/>
    <mergeCell ref="B124:K124"/>
    <mergeCell ref="C126:M126"/>
    <mergeCell ref="C127:M127"/>
    <mergeCell ref="C128:M128"/>
  </mergeCells>
  <pageMargins left="0.11811023622047245" right="0" top="0.55118110236220474" bottom="0" header="0.11811023622047245" footer="7.874015748031496E-2"/>
  <pageSetup paperSize="9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przetarg leki</vt:lpstr>
    </vt:vector>
  </TitlesOfParts>
  <Company>WCO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roszyk.g</dc:creator>
  <cp:lastModifiedBy>Tatiana Malinowska</cp:lastModifiedBy>
  <cp:lastPrinted>2022-10-26T06:55:28Z</cp:lastPrinted>
  <dcterms:created xsi:type="dcterms:W3CDTF">2018-07-25T06:39:29Z</dcterms:created>
  <dcterms:modified xsi:type="dcterms:W3CDTF">2022-11-15T11:11:58Z</dcterms:modified>
</cp:coreProperties>
</file>