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defaultThemeVersion="166925"/>
  <mc:AlternateContent xmlns:mc="http://schemas.openxmlformats.org/markup-compatibility/2006">
    <mc:Choice Requires="x15">
      <x15ac:absPath xmlns:x15ac="http://schemas.microsoft.com/office/spreadsheetml/2010/11/ac" url="Z:\wspolny\sprawy\jednorazówka\2022 dogrywka jedn+dial\dok\"/>
    </mc:Choice>
  </mc:AlternateContent>
  <xr:revisionPtr revIDLastSave="0" documentId="13_ncr:1_{F7F39D28-4710-4712-8807-B8512DFFC8C2}" xr6:coauthVersionLast="45" xr6:coauthVersionMax="45" xr10:uidLastSave="{00000000-0000-0000-0000-000000000000}"/>
  <bookViews>
    <workbookView xWindow="-48" yWindow="-48" windowWidth="23136" windowHeight="12432" xr2:uid="{00000000-000D-0000-FFFF-FFFF00000000}"/>
  </bookViews>
  <sheets>
    <sheet name="zadania" sheetId="2" r:id="rId1"/>
  </sheets>
  <definedNames>
    <definedName name="_xlnm.Print_Area" localSheetId="0">zadania!$A$1:$N$218</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148" i="2" l="1"/>
  <c r="K148" i="2" s="1"/>
  <c r="J148" i="2"/>
  <c r="I149" i="2"/>
  <c r="K149" i="2" s="1"/>
  <c r="J149" i="2"/>
  <c r="I150" i="2"/>
  <c r="K150" i="2" s="1"/>
  <c r="J150" i="2"/>
  <c r="J147" i="2"/>
  <c r="I147" i="2"/>
  <c r="K147" i="2" s="1"/>
  <c r="I133" i="2"/>
  <c r="K133" i="2" s="1"/>
  <c r="J133" i="2"/>
  <c r="I134" i="2"/>
  <c r="K134" i="2" s="1"/>
  <c r="J134" i="2"/>
  <c r="J132" i="2"/>
  <c r="I132" i="2"/>
  <c r="K132" i="2" s="1"/>
  <c r="J135" i="2" l="1"/>
  <c r="J151" i="2"/>
  <c r="K151" i="2"/>
  <c r="K135" i="2"/>
  <c r="K136" i="2" l="1"/>
  <c r="K152" i="2"/>
  <c r="I96" i="2"/>
  <c r="I105" i="2"/>
  <c r="I114" i="2"/>
  <c r="I123" i="2"/>
  <c r="G123" i="2" l="1"/>
  <c r="J123" i="2" s="1"/>
  <c r="J124" i="2" s="1"/>
  <c r="G114" i="2"/>
  <c r="J114" i="2" s="1"/>
  <c r="K114" i="2" l="1"/>
  <c r="K115" i="2" s="1"/>
  <c r="K123" i="2"/>
  <c r="K124" i="2" s="1"/>
  <c r="J115" i="2"/>
  <c r="G105" i="2"/>
  <c r="J105" i="2" s="1"/>
  <c r="K116" i="2" l="1"/>
  <c r="K125" i="2"/>
  <c r="J106" i="2"/>
  <c r="K105" i="2"/>
  <c r="G96" i="2"/>
  <c r="J96" i="2" s="1"/>
  <c r="I87" i="2"/>
  <c r="G87" i="2"/>
  <c r="J87" i="2" s="1"/>
  <c r="I86" i="2"/>
  <c r="G86" i="2"/>
  <c r="J86" i="2" s="1"/>
  <c r="K106" i="2" l="1"/>
  <c r="K96" i="2"/>
  <c r="K97" i="2" s="1"/>
  <c r="K86" i="2"/>
  <c r="J88" i="2"/>
  <c r="K87" i="2"/>
  <c r="J97" i="2"/>
  <c r="G207" i="2"/>
  <c r="K107" i="2" l="1"/>
  <c r="K88" i="2"/>
  <c r="K98" i="2"/>
  <c r="K89" i="2" l="1"/>
  <c r="I15" i="2"/>
  <c r="I25" i="2"/>
  <c r="I26" i="2"/>
  <c r="I24" i="2"/>
  <c r="I36" i="2"/>
  <c r="I37" i="2"/>
  <c r="I38" i="2"/>
  <c r="I39" i="2"/>
  <c r="I35" i="2"/>
  <c r="I54" i="2"/>
  <c r="I64" i="2"/>
  <c r="I63" i="2"/>
  <c r="I78" i="2"/>
  <c r="I77" i="2"/>
  <c r="I164" i="2"/>
  <c r="I179" i="2"/>
  <c r="I180" i="2"/>
  <c r="I181" i="2"/>
  <c r="I182" i="2"/>
  <c r="I183" i="2"/>
  <c r="I184" i="2"/>
  <c r="I185" i="2"/>
  <c r="I186" i="2"/>
  <c r="I187" i="2"/>
  <c r="I188" i="2"/>
  <c r="I189" i="2"/>
  <c r="I190" i="2"/>
  <c r="I191" i="2"/>
  <c r="I178" i="2"/>
  <c r="J207" i="2"/>
  <c r="I207" i="2"/>
  <c r="K207" i="2" s="1"/>
  <c r="G78" i="2" l="1"/>
  <c r="G77" i="2"/>
  <c r="G64" i="2"/>
  <c r="G63" i="2"/>
  <c r="G54" i="2"/>
  <c r="J208" i="2"/>
  <c r="G191" i="2"/>
  <c r="G190" i="2"/>
  <c r="G189" i="2"/>
  <c r="G188" i="2"/>
  <c r="G187" i="2"/>
  <c r="G186" i="2"/>
  <c r="G185" i="2"/>
  <c r="G184" i="2"/>
  <c r="G183" i="2"/>
  <c r="G182" i="2"/>
  <c r="G181" i="2"/>
  <c r="G180" i="2"/>
  <c r="G179" i="2"/>
  <c r="G178" i="2"/>
  <c r="G164" i="2"/>
  <c r="G39" i="2"/>
  <c r="G38" i="2"/>
  <c r="G37" i="2"/>
  <c r="G36" i="2"/>
  <c r="G35" i="2"/>
  <c r="G26" i="2"/>
  <c r="G25" i="2"/>
  <c r="G24" i="2"/>
  <c r="G15" i="2"/>
  <c r="J182" i="2" l="1"/>
  <c r="K182" i="2"/>
  <c r="J190" i="2"/>
  <c r="K190" i="2"/>
  <c r="J25" i="2"/>
  <c r="K25" i="2"/>
  <c r="J180" i="2"/>
  <c r="K180" i="2"/>
  <c r="J26" i="2"/>
  <c r="K26" i="2"/>
  <c r="J181" i="2"/>
  <c r="K181" i="2"/>
  <c r="K185" i="2"/>
  <c r="J185" i="2"/>
  <c r="J189" i="2"/>
  <c r="K189" i="2"/>
  <c r="J64" i="2"/>
  <c r="K64" i="2"/>
  <c r="J178" i="2"/>
  <c r="K178" i="2"/>
  <c r="J77" i="2"/>
  <c r="K77" i="2"/>
  <c r="J15" i="2"/>
  <c r="J16" i="2" s="1"/>
  <c r="K15" i="2"/>
  <c r="K16" i="2" s="1"/>
  <c r="K24" i="2"/>
  <c r="J24" i="2"/>
  <c r="J179" i="2"/>
  <c r="K179" i="2"/>
  <c r="J183" i="2"/>
  <c r="K183" i="2"/>
  <c r="J187" i="2"/>
  <c r="K187" i="2"/>
  <c r="J191" i="2"/>
  <c r="K191" i="2"/>
  <c r="J78" i="2"/>
  <c r="K78" i="2"/>
  <c r="J186" i="2"/>
  <c r="K186" i="2"/>
  <c r="K164" i="2"/>
  <c r="K165" i="2" s="1"/>
  <c r="J164" i="2"/>
  <c r="J165" i="2" s="1"/>
  <c r="J184" i="2"/>
  <c r="K184" i="2"/>
  <c r="J188" i="2"/>
  <c r="K188" i="2"/>
  <c r="J54" i="2"/>
  <c r="J55" i="2" s="1"/>
  <c r="K54" i="2"/>
  <c r="K55" i="2" s="1"/>
  <c r="J63" i="2"/>
  <c r="K63" i="2"/>
  <c r="J37" i="2"/>
  <c r="K37" i="2"/>
  <c r="J38" i="2"/>
  <c r="K38" i="2"/>
  <c r="J39" i="2"/>
  <c r="K39" i="2"/>
  <c r="J35" i="2"/>
  <c r="K35" i="2"/>
  <c r="J36" i="2"/>
  <c r="K36" i="2"/>
  <c r="K208" i="2"/>
  <c r="J65" i="2" l="1"/>
  <c r="K65" i="2"/>
  <c r="J27" i="2"/>
  <c r="K209" i="2"/>
  <c r="J40" i="2"/>
  <c r="J79" i="2"/>
  <c r="K17" i="2"/>
  <c r="K166" i="2"/>
  <c r="K56" i="2"/>
  <c r="K192" i="2"/>
  <c r="J192" i="2"/>
  <c r="K79" i="2"/>
  <c r="K40" i="2"/>
  <c r="K27" i="2"/>
  <c r="K28" i="2" l="1"/>
  <c r="K41" i="2"/>
  <c r="K80" i="2"/>
  <c r="K66" i="2"/>
  <c r="K193" i="2"/>
</calcChain>
</file>

<file path=xl/sharedStrings.xml><?xml version="1.0" encoding="utf-8"?>
<sst xmlns="http://schemas.openxmlformats.org/spreadsheetml/2006/main" count="449" uniqueCount="118">
  <si>
    <t>Materiały medyczne</t>
  </si>
  <si>
    <t>33140000-3</t>
  </si>
  <si>
    <t>L.p.</t>
  </si>
  <si>
    <t>Opis przedmiotu zamówienia</t>
  </si>
  <si>
    <t>j.m.</t>
  </si>
  <si>
    <t>Ilość</t>
  </si>
  <si>
    <t>Ilość w opakowaniu</t>
  </si>
  <si>
    <t>Ilość  opakowań</t>
  </si>
  <si>
    <t>Cena netto opakowania</t>
  </si>
  <si>
    <t>Cena brutto opakowania</t>
  </si>
  <si>
    <t>Wartość netto</t>
  </si>
  <si>
    <t>Wartość brutto</t>
  </si>
  <si>
    <t>Stawka Vat (%)</t>
  </si>
  <si>
    <t>Przedmiot zamówienia /
Nr katalogowy / Producent</t>
  </si>
  <si>
    <t>szt.</t>
  </si>
  <si>
    <t>wg tabeli poniżej</t>
  </si>
  <si>
    <t>Razem</t>
  </si>
  <si>
    <t>wartość VAT:</t>
  </si>
  <si>
    <t xml:space="preserve">Data ważności certyfikatu zgodności 
</t>
  </si>
  <si>
    <t>Zestawy medyczne</t>
  </si>
  <si>
    <t>33141620-2</t>
  </si>
  <si>
    <t xml:space="preserve">Worek do dobowej zbiórki moczu, bezlateksowy o pojemności 2000 ml ,  z zastawką antyrefluksową , z spustem  szybkiego oprożniania typu poprzecznego (T).Dren o dużej średnicy (7,0x9,8) wykonany z materiału zapobiegającego jego zginaniu i skręcaniu . Zakończony uniwersalnym  łącznikiem schodkowym standardowa długośc drenu od 90 cm do 110 cm. Widoczna skala pomiarowa. Wzmocnione  otwory do podwieszania pasujące do standardowych wieszaków. Tylna  ściana worka biała. .Sterylny. Na każdym opakowaniu musi być zaznaczona data ważności , numer serii i wszystkie informacje w języku polskim </t>
  </si>
  <si>
    <t>Dreny</t>
  </si>
  <si>
    <t>33141640-8</t>
  </si>
  <si>
    <t>Cewniki</t>
  </si>
  <si>
    <t>33141200-2</t>
  </si>
  <si>
    <t>Aparatura do anestezji i resuscytacji</t>
  </si>
  <si>
    <t>33170000-2</t>
  </si>
  <si>
    <t>Układ oddechowy jednorazowy, typu Y,  do respiratora iVent, dł 1,8 m, jednorazowy.  Na każdym opakowaniu musi być zaznaczona data ważności , numer serii .</t>
  </si>
  <si>
    <t>Układ oddechowy jednorazowy, typu Y, 22 mm  do respiratora iVent, dł 3,8 m, dedykowany do środowiska MRI .  Na każdym opakowaniu musi być zaznaczona data ważności , numer serii .</t>
  </si>
  <si>
    <r>
      <t>Nebulizator typu cirrus (osadzanie w tchawicy i oskrzelach) dla dorosłych o pojemności 10 ml do układów oddechowych 22 mm z rurką T i drenem o przekroju gwiazdkowym (niezałamującym się) o długości 180 cm. Sterylny. Na każdym opakowaniu musi być zaznaczona data ważności , numer serii.</t>
    </r>
    <r>
      <rPr>
        <b/>
        <sz val="11"/>
        <color indexed="8"/>
        <rFont val="Times New Roman"/>
        <family val="1"/>
        <charset val="238"/>
      </rPr>
      <t/>
    </r>
  </si>
  <si>
    <t xml:space="preserve">Materiały medyczne  </t>
  </si>
  <si>
    <t>Ambulatoryjny zestaw do drenażu opłucnej zawierający: worek 1700 ml, wyskalowany co 100ml do 1500ml, z płatkową zastawką Heimlicha i odpowietrznikiem, ze zintegrowanym drenem łączącym elastyczną prowadnicą do ukształtowania wykonaną z plastycznej stali nierdzewnej pokrytej polietylenem ze znacznikiem potwierdzającym jej właściwe położenie w drenie.
Dren do klatki piersiowej wykonany z termoplastycznego PCV ze znacznikami głębokości, niebieską linią widoczną w Rtg, 20 ml strzykawkę z zakończeniem typu Luer Lock, skalpel nr 10, zestaw szwów nr 0 (1m), sterylną mocną folię umożliwiającą użycie w warunkach pozaszpitalnych, podwójnie pakowany. Rozmiar 28 F, 32 F,36 F (w zależności od potrzeb zamawiającego).</t>
  </si>
  <si>
    <t>ZESTAW DO KONIKOTOMII METODA SELDINGERA:W skład zestawu do konikotomii wchodzą:
skalpel,
igła Tuohy 16G/2 cm do przekłucia stożka spreDystego krtani,
strzykawka 10 ml,
elastyczna prowadnica o długosci 50 cm,
zaoblone rozszerzadło o długosci 7 cm,
zaoblony prowadnik ułatwiajacy wprowadzenie kaniuli,
wykonana z silikonowanego PCW kaniula Blue Line o srednicy wewnetrznej 4 mm,
łacznik 15mm,
tasiemki do przytwierdzenia kaniuli do szyi,
cewnik do odsysania 10F.</t>
  </si>
  <si>
    <t>Zestaw do konikotomii ratunkowej PCK :
Skład zestawu do konikotmii:
Skalpel nr 15
Strzykawka o pojemności 10 ml
Igła Veressa
Mandryn
Żel poślizgowy
Rurka tracheotomijna 6 mm z mankietem Soft-Seal
Opaska do przymocowania rurki tracheotomijnej
Nici nylonowe
Wymiennik ciepła i wilgoci Thermovent T.</t>
  </si>
  <si>
    <t>Trzykomorowy, sterylny zestaw do drenażu klatki piersiowej z mechaniczną regulacją siły ssania (regulacja za pomocą słupa wody wykluczona) posiadający wydzieloną komorę zastawki podwodnej z barwnikiem, komorę na wydzielinę o pojemności 2100 ml wyskalowaną co 5ml w zakresie 0-200ml i co 10ml do 2000ml, z wyskalowanym pokrętłem umieszczonym na przedniej ścianie, posiadający wskaźnik pływakowy umożliwiający wizualizację prawidłowego działania drenażu, automatyczną zastawkę zabezpieczającą przed wysokim dodatnim ciśnieniem oraz mechaniczną zastawkę zabezpieczającą przed wysokim ciśnieniem ujemnym z filtrem. Zestaw z samouszczelniającym portem bezigłowym do pobierania próbek drenowanego płynu. Zestaw o budowie kompaktowej, o stabilnej podstawie i wysokości maksymalnej 25cm, z uchwytem umożliwiającym przenoszenie lub powieszenie. Dren łączący bezlateksowy zabezpieczony przed zagięciem, z możliwością odłączenia</t>
  </si>
  <si>
    <t>Sterylny dwukomorowy zestaw do drenażu klatki piersiowej z wydzieloną komorą zastawki wodnej, komorą na wydzielinę o pojemności  2200 ml, komorę. Zestaw musi posiadać: specjalny, zabezpieczony port bezigłowy, umożliwiający pobieranie świeżo zdrenowanego płynu do badań, posiadający możliwość podłączenia i współpracy z przenośną próżnią. Budowa kompaktowa o wysokości maksimum 25 cm, o stabilnej podstawie nie wymagającej mocowania stojaka, z uchwytem umożliwiającym przenoszenie lub powieszenie. Dren łączący bezlateksowy zabezpieczony przed zagięciem w sposób umożliwiający badanie pacjenta w rezonansie magnetycznym. Wszystkie elementy w jednym sterylnym opakowaniu  razem z serwetą.</t>
  </si>
  <si>
    <t>Paski testowe do pomiaru stężenia glukozy we krwi</t>
  </si>
  <si>
    <t>33141625-7</t>
  </si>
  <si>
    <r>
      <rPr>
        <b/>
        <sz val="11"/>
        <color indexed="8"/>
        <rFont val="Times New Roman"/>
        <family val="1"/>
        <charset val="238"/>
      </rPr>
      <t xml:space="preserve">Paski testowe do pomiaru stężenia glukozy we krwi
</t>
    </r>
    <r>
      <rPr>
        <sz val="11"/>
        <color indexed="8"/>
        <rFont val="Times New Roman"/>
        <family val="1"/>
        <charset val="238"/>
      </rPr>
      <t xml:space="preserve">
(Wykonawca zapewnia na czas trwania umowy 40 szt. kompatybilnych glukometrów oraz roztwory kontrolne niskie 20 szt i wysokie stężenia w ilości 20 szt oraz przeszkolenie personelu z prawidłowego użytkowania urządzenia.)
1) Zakres wyników pomiaru glikemii wyświetlanych przez glukometr: 10-600 mg/dl
2) Paski przeznaczone do pomiaru stężenia glukozy we krwi kapilarnej, żylnej i tętniczej oraz przeznaczone do stosowania przez profesjonalny personel medyczny (potwierdzenie w instrukcji obsługi)
3) Enzym: dehydrogenaza glukozowa (GDH)
4) Automatyczny wyrzut zużytego paska za pomocą przycisku
5) Zakres hematokrytu: 10-65 %
6) Atest Jednostki Notyfikowanej poświadczający zgodność dokładności pomiaru z normą ISO15197:2013
7) Potwierdzony w instrukcjach obsługi maksymalny błąd pomiarowy glukometrów i pasków testowych: ±15mg/dl dla stężeń glukozy &lt;100mg/dl i ±15% dla stężeń glukozy &gt;100mg/dl
8) Czas pomiaru od chwili zassania próbki do 5s.
9) Zarejestrowane jako wyrób medyczny</t>
    </r>
  </si>
  <si>
    <t>Induktor i elektrody</t>
  </si>
  <si>
    <t>31711140-6</t>
  </si>
  <si>
    <t>Induktor do implantacji elektrody do stymulacji endokawitarnej:
- koszulka o średnicy 5F, dł 11 cm zaopatrzona w port boczny zakończony kranikiem trójdrożnym.
- w zestawie igła 18 G/70 mm do nakłucia żyły, prowadnik „J”, dł 40 cm, rozszerzacz 5F.Sterylny. Na każdym opakowaniu musi być zaznaczona data ważności, numer serii.</t>
  </si>
  <si>
    <t>Elektroda do stymulacji endokawitarnej rozmiar 5F. Długość całkowita 1250 mm,długość robocza 1120 mm  roztaw biegunów 4-10 mm, konfiguracja końca zakrzywiona. Jednorazowa, Steryna.  Na każdym opakowaniu musi być zaznaczona data ważności, numer serii.</t>
  </si>
  <si>
    <t>Dreny typu Redona, z otworami bocznymi na dł. 10 cm, wykonane z PCV medycznego, elastyczne, sterylne, pakowane podłużnie i pojedynczo w torebkę papierowo-foliową, dodatkowo pakowane w sztywne opakowania zbiorcze, opatrzone informacją (na zewnątrz opakowania zbiorczego i jednostkowego) o produkcie medycznym(nazwa, parametry, numer referencyjny, LOT, data przydatności nie krótsza niż rok , metoda wyjałowienia). Rozmiar w zależności od potrzeb zamawiającego: 8F, 10F, 12F, 14F, 16F, 18F /70 cm.</t>
  </si>
  <si>
    <t>Dwukanałowy zestaw do dializy czasowej, sterylny. 11F/ 15 cm, 11F/ 18 cm, 11/ 20 cm, 12F/ 24 cm
Zawartość zestawu: dwukanałowy kateter , prowadnik 0.035”/70 cm z systemem wprowadzającym, kompletem rozszerzaczy 10F i 12F, igłę prostą 18Gx70 mm do nakłucia naczynia *</t>
  </si>
  <si>
    <t>* Zestaw do dializy czasowej powinien być opakowany w rękaw papierowo-foliowy, poszczególne elementy składowe zestawu powinny być ułożone na tacce plastikowej z odpowiednimi wgłębieniami uniemożliwiającymi przemieszczanie się ich i wyginanie. Zestawy dodatkowo powinny być pakowane  w dodatkowe opakowanie zbiorcze typu kartonik,opatrzone informacją   (na zewnątrz opakowania zbiorczego i jednostkowego) o produkcie medycznym(nazwa, parametry, numer referencyjny, LOT, data przydatności nie krótsza niż rok , metoda wyjałowienia). Na zestawach powinna być  umieszczona informacja w języku polskim objaśniająca technikę wykonania wkłucia, opis zestawu, a także uwagi producenta co do stosowania niniejszych cewników.</t>
  </si>
  <si>
    <t>Dreny brzuszne z silikonowego tworzywa, z powłoką hydrofilną, z otworami bocznymi, z linią wzdłużną widoczną w RTG, sterylne, długość 40 cm ,pakowane podłużnie i pojedynczo w rękaw papierowo-foliowy, dodatkowo pakowane w sztywne opakowania zbiorcze, opatrzone informacją   (na zewnętrz opakowania zbiorczego i jednostkowego) o produkcie medycznym(nazwa, parametry, numer referencyjny, LOT, data przydatności nie krótsza niż rok czasu, metoda wyjałowienia).  Rozmiar w zależności od potrzeb zamawiającego: 12F, 14F, 16F, 18F, 20F, 22F, 24F, 26F, 28F, 30F, 32F, 34F, 36F/40 cm.</t>
  </si>
  <si>
    <t>Kateter (dren) do odsysania pola operacyjnego z krwi i roztworów płuczących, z cienką końcówką zakrzywioną, do operacji neurologicznych, sterylny, pakowany pojedynczo w rękaw papierowo-foliowy. Rozmiar: 22F/200 cm, z końcówką 5.3 x 2.9 mm.</t>
  </si>
  <si>
    <t>Kateter z zakrzywioną końcówką do odsysania pola operacyjnego  z krwi podczas operacji brzusznych,  sterylny, z możliwością rozłączenia końcówki ssącej od drenu, pakowany pojedynczo w rękaw papierowo-foliowy. Rozmiar: 27F/200 cm, z końcówką 7.5 x 5.0 mm.</t>
  </si>
  <si>
    <t>Dwuświatłowy cewnik do żyły centralnej, w zestawie Seldingera
7F-16Ga,16Ga /20 cm, z łącznikiem Y do bezkrwawej lokalizacji naczynia, posiadający w składzie zestawu:cewnik, rozszerzacz 8F, strzykawkę 10 ml., igłę 18Gx7 cm, skalpel zintegrowany z rączką. *</t>
  </si>
  <si>
    <t>Trzyświatłowy cewnik do żyły centralnej, w zestawie Seldingera
7F-16Ga,18Ga,18Ga/20 cm, z łącznikiem Y do bezkrwawej lokalizacji naczynia, posiadający w składzie:cewnik, prowadnik, rozszerzacz 8F, igłę 18Gx7 cm, strzykawkę 10 ml., skalpel zintegrowany z rączką. *</t>
  </si>
  <si>
    <t>Zestaw do kaniulacji tętnicy udowej metodą Selingera –cewnik 20Ga x 16 cm , prowadnica 0,53 mm x 50cm , igła wprowadzająca 20
Ga x 7 cm</t>
  </si>
  <si>
    <t>Igła do znieczulenia podpajęczynówkowego Standard.rozmiar 18G, 21G, 25G, 26G, 27G, 29G, dł. 90 mm. Igła  prowadzaca w zestawie 20G-22 G , dł 38 mm .Przezroczysty rowkowany uchwyt umożliwiający wizualizację  płynu mózgowo-rdzeniowego. Sterylne* .</t>
  </si>
  <si>
    <t>Igła do znieczulenia podpajęczynówkowego Standard.rozmiar 26G, 27G, dł. 130 mm. Igła  prowadzaca w zestawie 20G-22 G, dł 38 mm .Przezroczysty rowkowany uchwyt umożliwiający wizualizację  płynu mózgowo-rdzeniowego. Sterylne* .</t>
  </si>
  <si>
    <t>Igła do znieczulenia podpajęczynówkowego Pencil point .Rozmiar 26 G, 27G dł 90 mm .Igła prowadzaca w zestawie 20G-22 G , dł 38 mm .Przezroczysty rowkowany uchwyt umożliwiający wizualizację płynu mozgowo-rdzeniowego.Sterylne *</t>
  </si>
  <si>
    <t>Zestaw do znieczulenia zewnątrzoponowego 18G : katerer epiduralny 20G, igła Tuochy 18 G,filtr przeciwbakteryjny , płaski0,2 mcg , strzykawka niskooporowa 10 ml, strzykawka 10 ml, igła 0,5 mm i 0,9 mm, grot do nacinania skóry, tulejka, igła  podpajęczynówkowa Standard 27 G x 130 mm .Sterylny *</t>
  </si>
  <si>
    <t>* na każdym opakowaniu musi być zaznaczona data ważności , numer serii i wszystkie informacje w języku polskim.</t>
  </si>
  <si>
    <t>Kateter do drenażu przezskórnego metodą jednostopniową w celu wykonania nefrostomii, sterylny, pakowany podłużnie, pojedynczo w rękaw papierowo-foliowy. Igła powinna być zabezpieczona na całej długości osłoną usztywniającą w postaci przezroczystej rurki. Zestaw powinien zawierać: kateter PIGTAIL z otworami bocznymni 9F x 26cm, igłę dwuczęściową 15G x 29cm, opaskę zaciskową, kranik jednodrożny oraz łącznik do worka na mocz.</t>
  </si>
  <si>
    <t>Zestaw cewników naczyniowych, permanentnych, wykonane z kauczuku silikonowego,miękkie,  z mufą ,,dakronową”, kształt kanałów ,,podwójne D”, z szczelinami bocznymi wycinanymi laserowo, kształt wylotu cewnika, Spiral Z”, końcówki cewnika silikonowe z nadrukiem objętości wypełnienia na ramionach dostępne w wymiarach: cewnik o średnicy 14,5 Fr,: o długości 19 cm, 23 cm, 28 cm, 33 cm. w zależności od potrzeb zamawiającego. W skład zestawu wchodzą: igła wprowadzająca gr. 18 G, prowadnica J prosta, rozrywana koszulka/ rozszerzacz (pull-apart) 16 Fr z PTFE, tunel rozwidlony, skalpel nr 11, rozszerzacz 12 Fr,  gaziki 10x10 cm , strzykawka 12 ml,  samoprzylepny opatrunek na ranę, Sterylny.  na każdym opakowaniu musi być zaznaczona data ważności , numer serii i wszystkie informacje w języku polskim.</t>
  </si>
  <si>
    <t>Zestawy do cystostomii, metalowy, rozdzieralny trokar; cewnik z pętlą o śr 2-4 cm otwartym zakończeniem; w zestawie zacisk, zatyczka, CH14.Sterylny*</t>
  </si>
  <si>
    <t>Wszystkie oferowane wyroby medyczne muszą posiadać aktualne dokumenty potwierdzające dopuszczenie  do obrotu zgodnie z obowiązującymi przepisami  (certyfikaty, deklaracje zgodności CE producenta potwierdzające zgodność wyrobu z wymaganiami dyrektyw Unii Europejskiej, potwierdzenie zgłoszenia do Rejestru Wytwórców i Wyrobów Medycznych Prezesa Urzędu Rejestracji produktów Leczniczych, Wyrobów Medycznych i produktów Biobójczych).</t>
  </si>
  <si>
    <t>Ilość wierszy tabeli dostosować do oferowanego asortymentu (każdy nr katalogowy w odrębnym wierszu)</t>
  </si>
  <si>
    <t>Nr pozycji zadania powyżej</t>
  </si>
  <si>
    <r>
      <t>Przedmiot zamówienia
(</t>
    </r>
    <r>
      <rPr>
        <sz val="11"/>
        <color indexed="8"/>
        <rFont val="Times New Roman"/>
        <family val="1"/>
        <charset val="238"/>
      </rPr>
      <t>Podać nazwę zgodną z nazewnictwem używanym w wystawianych dokumentach dostaw oraz fakturach)</t>
    </r>
  </si>
  <si>
    <t>Nr katalogowy</t>
  </si>
  <si>
    <t>Producent</t>
  </si>
  <si>
    <t>Katetery do drenażu klatki piersiowej z trokarami ostrymi typu trójgraniec, o długości 40 cm ,wykonane z miękkiego, termoplastycznego, odpornego na załamania PCV, z wewnętrzną powłoką poliuretanową, znacznikami głebokości co 2 cm., linią wzdłżną widoczną w RTG, dwoma otworami ssącymi, otworami końcowymi gładko zakończonymi, zintegrowanymi łącznikami(typu schodkowego), sterylne ,pakowane pojedynczo w podwójne opakowanie papierowo-foliowe, dostarczane  w opakowaniach zewnętrznych, opatrzone informacją   (na zewnętrz opakowania zbiorczego i jednostkowego) o produkcie medycznym(nazwa, parametry, numer referencyjny, LOT, data przydatności nie krótsza niż rok, metoda wyjałowienia. W rozmiarach: 24Ch/40cm; 28Ch/40cm;32Ch/40cm. (w zależności od potrzeb zamawiającego).</t>
  </si>
  <si>
    <r>
      <t xml:space="preserve">Dotyczy wszystkich zadań:
UWAGA!
W celu wyliczenia ceny zadania należy uzupełnić wyłącznie kolumny:
- cena netto opakowania,
- ilość w opakowaniu </t>
    </r>
    <r>
      <rPr>
        <b/>
        <sz val="11"/>
        <color theme="4"/>
        <rFont val="Times New Roman"/>
        <family val="1"/>
        <charset val="238"/>
      </rPr>
      <t>(ilości wskazane w formularzu są przykładowe i  mogą być zmieniane według uznania Wykonawcy)</t>
    </r>
    <r>
      <rPr>
        <b/>
        <sz val="11"/>
        <rFont val="Times New Roman"/>
        <family val="1"/>
        <charset val="238"/>
      </rPr>
      <t>,
- stawka VAT.
Pozostałe dane zostaną uzupełnione automatycznie z uwzględnieniem następujących zasad:
- ilość opakowań jest zaokrąglana do pełnego opakowania w górę,
- wartość pozycji jest zaokąglana do 2 miejsc po przecinku (do 1 grosza).
UWAGA!
Wyliczenia wykonane w inny sposób będę traktowane jako niezgodne z SWZ.</t>
    </r>
  </si>
  <si>
    <t>Roztwory do dializy</t>
  </si>
  <si>
    <t>33692800-5</t>
  </si>
  <si>
    <t>Przedmiot zamówienia / 
Nr katalogowy / Producent</t>
  </si>
  <si>
    <t xml:space="preserve">Data ważności certyfikatu zgodności </t>
  </si>
  <si>
    <t>Składnik kwaśny w opakowaniach 5 - 6 litrów o składzie:
- Na (sód) -135-145 mmol/l
- K (potas)-1,0 ;2,0 ;3,0; 4,0 mmol/l
- Ca (wapń) -1,25 ;1,5 ; 1,75 mmol/l
- Kwas octowy - 0,3 mmol/l
- Kwas cytrynowy - 0,8 mmol/l
- Glukoza - 1g/l
Ilość zamawiana przez Zamawiającego w zależności od potrzeb (stanu klinicznego pacjentów)</t>
  </si>
  <si>
    <t>litr</t>
  </si>
  <si>
    <t xml:space="preserve">Składnik zasadowy w opakowaniach 5 - 6 litrów o składzie - 8,4 Bicarbonat </t>
  </si>
  <si>
    <t>Wyroby do dializy nerkowej</t>
  </si>
  <si>
    <t>33181520-3</t>
  </si>
  <si>
    <t>Lp.</t>
  </si>
  <si>
    <t xml:space="preserve">szt. </t>
  </si>
  <si>
    <t>Rurki krtaniowe LTS-D   ( rozmiar 0,1,2 w zależności od potrzeb Zamawiającego). Sterylne. Jednorazowe, dwukanałowe z portem do odsysania treści pokarmowej, dwa nadmuchiwane  mankiety do stabilizacji rurki, w zestawie dedykowna strzykawka do napełniania  mankietów rurki oraz zgryzak. Rozmiar rurki kodowany kolorystycznie . Rozmiar dobierarany do wzrostu pacjenta</t>
  </si>
  <si>
    <t>Rurki krtaniowe LTS-D   (w komplecie rozmiar 3,4,5). Sterylne. Jednorazowe, dwukanałowe z portem do odsysania treści pokarmowej, dwa nadmuchiwane  mankiety do stabilizacji rurki, w zestawie dedykowna strzykawka do napełniania  mankietów rurki oraz zgryzak. Rozmiar rurki kodowany kolorystycznie. Rozmiar dobierarany do wzrostu pacjenta</t>
  </si>
  <si>
    <t>Sukcesywne dostawy wyrobów medycznych jednorazowego użytku i wyrobów do dializy nerkowej - dogrywka</t>
  </si>
  <si>
    <t>Zadanie nr 1</t>
  </si>
  <si>
    <t>Zadanie nr 2</t>
  </si>
  <si>
    <t>Zadanie nr 3</t>
  </si>
  <si>
    <t>Zadanie nr 4</t>
  </si>
  <si>
    <t>Zadanie nr 5</t>
  </si>
  <si>
    <t>Zadanie nr 6</t>
  </si>
  <si>
    <t>Zadanie nr 7</t>
  </si>
  <si>
    <t>Zadanie nr 8</t>
  </si>
  <si>
    <t>Zadanie nr 9</t>
  </si>
  <si>
    <t>Zadanie nr 10</t>
  </si>
  <si>
    <t>Zadanie nr 11</t>
  </si>
  <si>
    <t>Zadanie nr 12</t>
  </si>
  <si>
    <t>Filtry kompatybilne z aparatami NIPRO SURDIAL-X2-HD i SURDIAL-X2-HDF</t>
  </si>
  <si>
    <t>Dezynfektyk kompatybilny z aparatami NIPRO SURDIAL-X2-HD i SURDIAL-X2-HDF</t>
  </si>
  <si>
    <t>Kapsuła wodorowęglanu / koncentrat zasadowy-750g kompatybilne z aparatami NIPRO SURDIAL-X2-HD i SURDIAL-X2-HDF</t>
  </si>
  <si>
    <t>Zadanie nr 13</t>
  </si>
  <si>
    <t>Zadanie nr 14</t>
  </si>
  <si>
    <t>Linia krwi do hemodializy komartybilna z apartem SURDIAL-X2-HD</t>
  </si>
  <si>
    <t xml:space="preserve">Przyrząd do anestezji i resuscytacji  </t>
  </si>
  <si>
    <t>33171000-9</t>
  </si>
  <si>
    <r>
      <t>Rurka intubacyjna bez mankietu o potwierdzonej badaniami klinicznymi obniżonej przenikalności dla podtlenku azotu lub z innym zewnętrznym systemem monitoringu wzrostu ciśnienia, z otworu Murphyego, znacznik rtg  na całej długości rurki , średnica widoczna po zaintubowaniu. nazwa producenta  Sterylnie pakowane pojedynczo w opakowanie pozwalające zachować odpowiedni kształt.. Na zewnątrz opakowania powinna być umieszczona informacja o produkcie medycznym (nazwa, parametry, numer referencyjny lub  numer katalogowy, data ważności, numer serii, metoda wyjałowienia.). Rozmiar</t>
    </r>
    <r>
      <rPr>
        <b/>
        <sz val="11"/>
        <color indexed="8"/>
        <rFont val="Times New Roman"/>
        <family val="1"/>
        <charset val="238"/>
      </rPr>
      <t xml:space="preserve"> 2,0; 2,5; 3,0</t>
    </r>
    <r>
      <rPr>
        <sz val="11"/>
        <color indexed="8"/>
        <rFont val="Times New Roman"/>
        <family val="1"/>
        <charset val="238"/>
      </rPr>
      <t>;  w zależności od potrzeb zamawiającego.</t>
    </r>
  </si>
  <si>
    <t xml:space="preserve"> </t>
  </si>
  <si>
    <r>
      <t xml:space="preserve">Rurka intubacyjna z mankietem o potwierdzonej badaniami klinicznymi obniżonej przenikalności dla podtlenku azotu lub z innym zewnętrznym systemem monitoringu wzrostu ciśnienia, z otworu Murphyego, znacznik rtg  na całej długości rurki , średnica widoczna po zaintubowaniu. nazwa producenta  Sterylnie pakowane pojedynczo w opakowanie pozwalające zachować odpowiedni kształt.. Na zewnątrz opakowania powinna być umieszczona informacja o produkcie medycznym (nazwa, parametry, numer referencyjny lub  numer katalogowy, data ważności, numer serii, metoda wyjałowienia.). Rozmiar </t>
    </r>
    <r>
      <rPr>
        <b/>
        <sz val="11"/>
        <color indexed="8"/>
        <rFont val="Times New Roman"/>
        <family val="1"/>
        <charset val="238"/>
      </rPr>
      <t>3,5; 4,0; 4,5; 5,0; 5,5;6,0; 6,5;7,0;7,5;</t>
    </r>
    <r>
      <rPr>
        <sz val="11"/>
        <color indexed="8"/>
        <rFont val="Times New Roman"/>
        <family val="1"/>
        <charset val="238"/>
      </rPr>
      <t xml:space="preserve"> </t>
    </r>
    <r>
      <rPr>
        <b/>
        <sz val="11"/>
        <color indexed="8"/>
        <rFont val="Times New Roman"/>
        <family val="1"/>
        <charset val="238"/>
      </rPr>
      <t xml:space="preserve">8,0;8,5;9,0 </t>
    </r>
    <r>
      <rPr>
        <sz val="11"/>
        <color indexed="8"/>
        <rFont val="Times New Roman"/>
        <family val="1"/>
        <charset val="238"/>
      </rPr>
      <t>w zależności od potrzeb zamawiającego.</t>
    </r>
  </si>
  <si>
    <t>Prowadnica intubacyjna  pozwalająca nadać rurce  odpowiednią krzywiznę, konieczne przy trudnych intubacjach, pokryta miękkim tworzywem typu PCV, sterylna, jednorazowa. Prowadnica średnicy  zew. od  2,2mm; 3mm; 4mm do 5mm rozmiar w zależności od potrzeb zamawiającego.</t>
  </si>
  <si>
    <t>Przyrząd do anestezji i resuscytacji</t>
  </si>
  <si>
    <t>Rurki tracheostomijne z miękkim  mankietem niskociśnieniowym,  oraz  systemem ograniczenia wzrostu ciśnienia we  wewnątrz mankietu z balonikiem kontrolnym wyrażnie wskazującym na wypełnienie mankietu (płaski przed wypełnieniem). Posiadające oznaczenia rozmiaru rurki oraz rodzaju i średnicy  mankietu , wykonane z termoplastycznego PCV , posiadające elastyczny , przezroczysty kołnierz z oznaczeniem rozmiaru i długości rurki oraz samoblokujący mandryn z  otworem około 1,5 mm na prowadnicę Seldingera umożlijący założenie bądź wymianę rurki. Sterylne . Na zewnątrz opakowania powinna być umieszczona informacja o produkcie medycznym (nazwa, parametry, numer referencyjny lub numer katalogowy, data ważności ,numer serii, metoda wyjałowienia).Rozmiar:6,0, 6,5  7,0 7,5, 8,0 ,8,5 9,0 (w zależności od potrzeb zamawiającego).</t>
  </si>
  <si>
    <t>Opaska do rurek tracheostomijnych dla dorosłych</t>
  </si>
  <si>
    <t>Rurki tracheostomijne z mankietem oraz z kołnierzem o regulowanym położeniu, . Posiadająca mechanizm blokujący umożliwiający przesuwanie się kołnierza  wzdłuż osi rurki oraz obracanie o kąt 360 st . z miękkim , cienkościennym  mankietem niskociśnieniowym oraz ogranicza wzrostu ciśnienia wewnątrz mankietu z balonikiem kontrolnym wyrażnie wskazującym na wypełnienie mankietu (płaski przed wypełnieniem).Wykonane z mieszaniny  silikonu i PCV – półprzezroczysta z oznaczeniem rozmiaru rurki, rodzaju i średnicy mankietu na baloniku kontrolnym i zakresem zmiennej długości podanym na kołnierzu. Sterylne. Na zewnątrz opakowania powinna być umieszczona informacja o produkcie medycznym( nazwa, parametry, numer referencyjny lub numer katalogowy, data ważności, numer serii, metoda wyjałowienia. Rozmiar:6,0,6,5 7,0  7,5 8,0 8,5 9,0 (w zależności od potrzeb zamawiającego).</t>
  </si>
  <si>
    <t>Rurki tracheostomijne z odsysaniem z przestrzeni podgłośniowej z miękkim mankietem niskociśnieniowym, oraz systemem ograniczenia wzrostu ciśnienia we wewnątrz mankietu z balonikiem kontrolnym wyrażnie wskazującym na wypełnienie mankietu
( płaski przed wypełnieniem Posiadające oznaczenia rozmiaru rurki oraz rodzaju i średnicy mankietu , wykonane z termoplastycznego PCV , posiadające elastyczny , przezroczysty kołnierz z oznaczeniem rozmiaru i długości rurki oraz samoblokujący mandryn z otworem około 1,5 mm. Sterylne . Na zewnątrz opakowania powinna być umieszczona informacja o produkcie medycznym( nazwa, parametry, numer referencyjny lub numer katalogowy, data ważności ,numer serii, metoda wyjałowienia. Rozmiar6,0 6,57,0 7,5, 8,0 ,8,5, 9,0 (w zależności od potrzeb zamawiającego).</t>
  </si>
  <si>
    <t>Zadanie nr 15</t>
  </si>
  <si>
    <t>Zadanie nr 16</t>
  </si>
  <si>
    <t>Załącznik nr 2 do SWZ 02/2023</t>
  </si>
  <si>
    <t>.................................................................................</t>
  </si>
  <si>
    <t xml:space="preserve">(data i podpisy osób upoważnionych do składania </t>
  </si>
  <si>
    <t>oświadczeń woli w imieniu wykonawcy)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</si>
</sst>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0">
    <numFmt numFmtId="44" formatCode="_-* #,##0.00\ &quot;zł&quot;_-;\-* #,##0.00\ &quot;zł&quot;_-;_-* &quot;-&quot;??\ &quot;zł&quot;_-;_-@_-"/>
    <numFmt numFmtId="164" formatCode="_-* #,##0.00\ _z_ł_-;\-* #,##0.00\ _z_ł_-;_-* &quot;-&quot;??\ _z_ł_-;_-@_-"/>
    <numFmt numFmtId="165" formatCode="[$-415]General"/>
    <numFmt numFmtId="166" formatCode="_-* #,##0.00\ _z_ł_-;\-* #,##0.00\ _z_ł_-;_-* \-??\ _z_ł_-;_-@_-"/>
    <numFmt numFmtId="167" formatCode="&quot; &quot;#,##0.00&quot;      &quot;;&quot;-&quot;#,##0.00&quot;      &quot;;&quot; -&quot;#&quot;      &quot;;@&quot; &quot;"/>
    <numFmt numFmtId="168" formatCode="&quot; &quot;#,##0.00&quot;      &quot;;&quot;-&quot;#,##0.00&quot;      &quot;;&quot;-&quot;#&quot;      &quot;;@&quot; &quot;"/>
    <numFmt numFmtId="169" formatCode="#,##0.00\ &quot;zł&quot;"/>
    <numFmt numFmtId="170" formatCode="[$-415]0%"/>
    <numFmt numFmtId="171" formatCode="[$-415]#,##0"/>
    <numFmt numFmtId="172" formatCode="&quot; &quot;0&quot;      &quot;;&quot;-&quot;0&quot;      &quot;;&quot;-&quot;#&quot;      &quot;;@&quot; &quot;"/>
    <numFmt numFmtId="173" formatCode="[$-415]0"/>
    <numFmt numFmtId="174" formatCode="\ #,##0.00&quot;      &quot;;\-#,##0.00&quot;      &quot;;\-#&quot;      &quot;;@\ "/>
    <numFmt numFmtId="175" formatCode="\ #,##0.00&quot;      &quot;;\-#,##0.00&quot;      &quot;;&quot; -&quot;#&quot;      &quot;;@\ "/>
    <numFmt numFmtId="176" formatCode="&quot; &quot;#,##0.00&quot;      &quot;;&quot;-&quot;#,##0.00&quot;      &quot;;&quot;-&quot;#&quot;      &quot;;&quot; &quot;@&quot; &quot;"/>
    <numFmt numFmtId="177" formatCode="#,##0.00\ _z_ł"/>
    <numFmt numFmtId="178" formatCode="#,##0.00&quot; zł&quot;;[Red]#,##0.00&quot; zł&quot;"/>
    <numFmt numFmtId="179" formatCode="_-* #,##0.00&quot; zł&quot;_-;\-* #,##0.00&quot; zł&quot;_-;_-* \-??&quot; zł&quot;_-;_-@_-"/>
    <numFmt numFmtId="180" formatCode="&quot; &quot;#,##0.00&quot; zł &quot;;&quot;-&quot;#,##0.00&quot; zł &quot;;&quot;-&quot;#&quot; zł &quot;;&quot; &quot;@&quot; &quot;"/>
    <numFmt numFmtId="181" formatCode="\ #,##0.00&quot;    &quot;;\-#,##0.00&quot;    &quot;;&quot; -&quot;00&quot;    &quot;;\ @\ "/>
    <numFmt numFmtId="182" formatCode="#,##0.00&quot; zł&quot;;[Red]\-#,##0.00&quot; zł&quot;"/>
  </numFmts>
  <fonts count="44">
    <font>
      <sz val="11"/>
      <color theme="1"/>
      <name val="Calibri"/>
      <family val="2"/>
      <charset val="238"/>
      <scheme val="minor"/>
    </font>
    <font>
      <sz val="11"/>
      <color theme="1"/>
      <name val="Calibri"/>
      <family val="2"/>
      <charset val="238"/>
      <scheme val="minor"/>
    </font>
    <font>
      <sz val="12"/>
      <color theme="1"/>
      <name val="Times New Roman"/>
      <family val="1"/>
      <charset val="238"/>
    </font>
    <font>
      <sz val="11"/>
      <color theme="1"/>
      <name val="Times New Roman"/>
      <family val="1"/>
      <charset val="238"/>
    </font>
    <font>
      <sz val="16"/>
      <name val="Times New Roman"/>
      <family val="1"/>
      <charset val="238"/>
    </font>
    <font>
      <b/>
      <sz val="16"/>
      <color theme="1"/>
      <name val="Times New Roman"/>
      <family val="1"/>
      <charset val="238"/>
    </font>
    <font>
      <b/>
      <sz val="11"/>
      <name val="Times New Roman"/>
      <family val="1"/>
      <charset val="238"/>
    </font>
    <font>
      <sz val="11"/>
      <color rgb="FF000000"/>
      <name val="Arial11"/>
      <charset val="238"/>
    </font>
    <font>
      <sz val="11"/>
      <color indexed="8"/>
      <name val="Times New Roman"/>
      <family val="1"/>
      <charset val="238"/>
    </font>
    <font>
      <b/>
      <sz val="11"/>
      <color indexed="8"/>
      <name val="Times New Roman"/>
      <family val="1"/>
      <charset val="238"/>
    </font>
    <font>
      <sz val="11"/>
      <color rgb="FF000000"/>
      <name val="Arial1"/>
      <charset val="238"/>
    </font>
    <font>
      <sz val="10"/>
      <color rgb="FF000000"/>
      <name val="Arial CE1"/>
      <charset val="238"/>
    </font>
    <font>
      <sz val="11"/>
      <name val="Times New Roman"/>
      <family val="1"/>
      <charset val="238"/>
    </font>
    <font>
      <sz val="11"/>
      <color rgb="FF000000"/>
      <name val="Calibri"/>
      <family val="2"/>
      <charset val="238"/>
    </font>
    <font>
      <sz val="10"/>
      <color rgb="FF000000"/>
      <name val="Arial CE"/>
      <charset val="238"/>
    </font>
    <font>
      <sz val="10"/>
      <color indexed="8"/>
      <name val="Times New Roman"/>
      <family val="1"/>
      <charset val="238"/>
    </font>
    <font>
      <sz val="10"/>
      <name val="Arial CE"/>
      <family val="2"/>
      <charset val="238"/>
    </font>
    <font>
      <sz val="11"/>
      <color indexed="8"/>
      <name val="Calibri"/>
      <family val="2"/>
      <charset val="238"/>
    </font>
    <font>
      <sz val="10"/>
      <name val="Arial"/>
      <family val="2"/>
      <charset val="238"/>
    </font>
    <font>
      <sz val="10"/>
      <color rgb="FF000000"/>
      <name val="Arial2"/>
      <charset val="238"/>
    </font>
    <font>
      <sz val="10"/>
      <color indexed="8"/>
      <name val="Calibri3"/>
      <charset val="238"/>
    </font>
    <font>
      <sz val="11"/>
      <color rgb="FF000000"/>
      <name val="Arial"/>
      <family val="2"/>
      <charset val="238"/>
    </font>
    <font>
      <sz val="10"/>
      <name val="Times New Roman"/>
      <family val="1"/>
      <charset val="238"/>
    </font>
    <font>
      <b/>
      <sz val="11"/>
      <color theme="1"/>
      <name val="Times New Roman"/>
      <family val="1"/>
      <charset val="238"/>
    </font>
    <font>
      <sz val="11"/>
      <color rgb="FF000000"/>
      <name val="Times New Roman"/>
      <family val="1"/>
      <charset val="238"/>
    </font>
    <font>
      <sz val="10"/>
      <color theme="1"/>
      <name val="Times New Roman"/>
      <family val="1"/>
      <charset val="238"/>
    </font>
    <font>
      <sz val="10"/>
      <color indexed="8"/>
      <name val="Calibri"/>
      <family val="2"/>
      <charset val="238"/>
    </font>
    <font>
      <b/>
      <sz val="10"/>
      <color indexed="8"/>
      <name val="Calibri3"/>
      <charset val="238"/>
    </font>
    <font>
      <b/>
      <sz val="10"/>
      <color indexed="8"/>
      <name val="Times New Roman"/>
      <family val="1"/>
      <charset val="238"/>
    </font>
    <font>
      <sz val="11"/>
      <color indexed="8"/>
      <name val="Calibri3"/>
      <charset val="238"/>
    </font>
    <font>
      <b/>
      <sz val="10"/>
      <name val="Times New Roman"/>
      <family val="1"/>
    </font>
    <font>
      <b/>
      <sz val="10"/>
      <name val="Times New Roman"/>
      <family val="1"/>
      <charset val="238"/>
    </font>
    <font>
      <sz val="10"/>
      <color rgb="FF000000"/>
      <name val="Calibri3"/>
      <charset val="238"/>
    </font>
    <font>
      <sz val="10"/>
      <color rgb="FF000000"/>
      <name val="Times New Roman"/>
      <family val="1"/>
      <charset val="238"/>
    </font>
    <font>
      <b/>
      <sz val="10"/>
      <color rgb="FF000000"/>
      <name val="Times New Roman"/>
      <family val="1"/>
      <charset val="238"/>
    </font>
    <font>
      <sz val="10"/>
      <color rgb="FF000000"/>
      <name val="Arial"/>
      <family val="2"/>
      <charset val="238"/>
    </font>
    <font>
      <b/>
      <sz val="11"/>
      <color theme="4"/>
      <name val="Times New Roman"/>
      <family val="1"/>
      <charset val="238"/>
    </font>
    <font>
      <sz val="11"/>
      <color indexed="10"/>
      <name val="Times New Roman"/>
      <family val="1"/>
      <charset val="238"/>
    </font>
    <font>
      <sz val="10"/>
      <name val="Times New Roman CE"/>
      <family val="1"/>
      <charset val="238"/>
    </font>
    <font>
      <sz val="10"/>
      <name val="Times New Roman"/>
      <family val="1"/>
    </font>
    <font>
      <b/>
      <sz val="12"/>
      <name val="Times New Roman"/>
      <family val="1"/>
    </font>
    <font>
      <sz val="10"/>
      <name val="Arial CE"/>
      <charset val="238"/>
    </font>
    <font>
      <b/>
      <sz val="11"/>
      <name val="Cambria"/>
      <family val="1"/>
      <charset val="238"/>
    </font>
    <font>
      <i/>
      <sz val="10"/>
      <color theme="1"/>
      <name val="Times New Roman"/>
      <family val="1"/>
      <charset val="238"/>
    </font>
  </fonts>
  <fills count="2">
    <fill>
      <patternFill patternType="none"/>
    </fill>
    <fill>
      <patternFill patternType="gray125"/>
    </fill>
  </fills>
  <borders count="42">
    <border>
      <left/>
      <right/>
      <top/>
      <bottom/>
      <diagonal/>
    </border>
    <border>
      <left style="thin">
        <color indexed="8"/>
      </left>
      <right style="thin">
        <color indexed="8"/>
      </right>
      <top style="thin">
        <color indexed="8"/>
      </top>
      <bottom/>
      <diagonal/>
    </border>
    <border>
      <left style="thin">
        <color indexed="8"/>
      </left>
      <right/>
      <top style="thin">
        <color indexed="8"/>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style="thin">
        <color indexed="8"/>
      </right>
      <top/>
      <bottom style="thin">
        <color indexed="8"/>
      </bottom>
      <diagonal/>
    </border>
    <border>
      <left style="thin">
        <color indexed="8"/>
      </left>
      <right/>
      <top/>
      <bottom style="thin">
        <color indexed="8"/>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right style="thin">
        <color indexed="8"/>
      </right>
      <top/>
      <bottom style="thin">
        <color indexed="8"/>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right/>
      <top/>
      <bottom style="thin">
        <color indexed="8"/>
      </bottom>
      <diagonal/>
    </border>
    <border>
      <left/>
      <right/>
      <top style="thin">
        <color indexed="8"/>
      </top>
      <bottom style="thin">
        <color indexed="8"/>
      </bottom>
      <diagonal/>
    </border>
    <border>
      <left style="thin">
        <color indexed="8"/>
      </left>
      <right style="thin">
        <color indexed="64"/>
      </right>
      <top style="thin">
        <color indexed="8"/>
      </top>
      <bottom style="thin">
        <color indexed="8"/>
      </bottom>
      <diagonal/>
    </border>
    <border>
      <left/>
      <right style="thin">
        <color indexed="8"/>
      </right>
      <top style="thin">
        <color indexed="8"/>
      </top>
      <bottom style="thin">
        <color indexed="64"/>
      </bottom>
      <diagonal/>
    </border>
    <border>
      <left style="thin">
        <color indexed="8"/>
      </left>
      <right style="thin">
        <color indexed="8"/>
      </right>
      <top style="thin">
        <color indexed="8"/>
      </top>
      <bottom style="thin">
        <color indexed="64"/>
      </bottom>
      <diagonal/>
    </border>
    <border>
      <left style="thin">
        <color indexed="8"/>
      </left>
      <right style="thin">
        <color indexed="64"/>
      </right>
      <top style="thin">
        <color indexed="8"/>
      </top>
      <bottom style="thin">
        <color indexed="64"/>
      </bottom>
      <diagonal/>
    </border>
    <border>
      <left style="thin">
        <color indexed="64"/>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8"/>
      </left>
      <right style="thin">
        <color indexed="8"/>
      </right>
      <top/>
      <bottom style="thin">
        <color indexed="8"/>
      </bottom>
      <diagonal/>
    </border>
    <border>
      <left style="thin">
        <color indexed="8"/>
      </left>
      <right/>
      <top/>
      <bottom style="thin">
        <color indexed="8"/>
      </bottom>
      <diagonal/>
    </border>
    <border>
      <left/>
      <right/>
      <top/>
      <bottom style="thin">
        <color indexed="8"/>
      </bottom>
      <diagonal/>
    </border>
    <border>
      <left/>
      <right style="thin">
        <color indexed="8"/>
      </right>
      <top/>
      <bottom style="thin">
        <color indexed="8"/>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8"/>
      </left>
      <right style="thin">
        <color indexed="64"/>
      </right>
      <top/>
      <bottom style="thin">
        <color indexed="64"/>
      </bottom>
      <diagonal/>
    </border>
    <border>
      <left/>
      <right/>
      <top style="thin">
        <color indexed="8"/>
      </top>
      <bottom/>
      <diagonal/>
    </border>
    <border>
      <left/>
      <right style="thin">
        <color indexed="64"/>
      </right>
      <top/>
      <bottom style="thin">
        <color indexed="64"/>
      </bottom>
      <diagonal/>
    </border>
    <border>
      <left style="thin">
        <color indexed="8"/>
      </left>
      <right style="thin">
        <color indexed="8"/>
      </right>
      <top style="thin">
        <color indexed="8"/>
      </top>
      <bottom style="thin">
        <color indexed="8"/>
      </bottom>
      <diagonal/>
    </border>
    <border>
      <left/>
      <right style="thin">
        <color rgb="FF000000"/>
      </right>
      <top/>
      <bottom/>
      <diagonal/>
    </border>
    <border>
      <left style="thin">
        <color indexed="8"/>
      </left>
      <right style="thin">
        <color indexed="8"/>
      </right>
      <top style="thin">
        <color indexed="8"/>
      </top>
      <bottom/>
      <diagonal/>
    </border>
    <border>
      <left style="thin">
        <color indexed="8"/>
      </left>
      <right/>
      <top style="thin">
        <color indexed="8"/>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8"/>
      </top>
      <bottom/>
      <diagonal/>
    </border>
    <border>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top style="thin">
        <color indexed="8"/>
      </top>
      <bottom style="thin">
        <color indexed="8"/>
      </bottom>
      <diagonal/>
    </border>
    <border>
      <left style="thin">
        <color indexed="8"/>
      </left>
      <right style="thin">
        <color indexed="8"/>
      </right>
      <top style="thin">
        <color indexed="8"/>
      </top>
      <bottom style="thin">
        <color indexed="8"/>
      </bottom>
      <diagonal/>
    </border>
  </borders>
  <cellStyleXfs count="50">
    <xf numFmtId="0" fontId="0" fillId="0" borderId="0"/>
    <xf numFmtId="44" fontId="1" fillId="0" borderId="0" applyFont="0" applyFill="0" applyBorder="0" applyAlignment="0" applyProtection="0"/>
    <xf numFmtId="165" fontId="7" fillId="0" borderId="0"/>
    <xf numFmtId="0" fontId="7" fillId="0" borderId="0"/>
    <xf numFmtId="165" fontId="10" fillId="0" borderId="0"/>
    <xf numFmtId="0" fontId="11" fillId="0" borderId="0"/>
    <xf numFmtId="0" fontId="11" fillId="0" borderId="0"/>
    <xf numFmtId="0" fontId="13" fillId="0" borderId="0"/>
    <xf numFmtId="0" fontId="11" fillId="0" borderId="0"/>
    <xf numFmtId="9" fontId="11" fillId="0" borderId="0"/>
    <xf numFmtId="0" fontId="10" fillId="0" borderId="0"/>
    <xf numFmtId="165" fontId="14" fillId="0" borderId="0"/>
    <xf numFmtId="0" fontId="10" fillId="0" borderId="0" applyNumberFormat="0" applyBorder="0" applyProtection="0"/>
    <xf numFmtId="170" fontId="10" fillId="0" borderId="0" applyBorder="0" applyProtection="0"/>
    <xf numFmtId="165" fontId="10" fillId="0" borderId="0"/>
    <xf numFmtId="0" fontId="16" fillId="0" borderId="0"/>
    <xf numFmtId="0" fontId="17" fillId="0" borderId="0"/>
    <xf numFmtId="0" fontId="18" fillId="0" borderId="0"/>
    <xf numFmtId="168" fontId="19" fillId="0" borderId="0"/>
    <xf numFmtId="165" fontId="13" fillId="0" borderId="0"/>
    <xf numFmtId="0" fontId="10" fillId="0" borderId="0"/>
    <xf numFmtId="9" fontId="1" fillId="0" borderId="0" applyFont="0" applyFill="0" applyBorder="0" applyAlignment="0" applyProtection="0"/>
    <xf numFmtId="165" fontId="14" fillId="0" borderId="0"/>
    <xf numFmtId="0" fontId="7" fillId="0" borderId="0" applyNumberFormat="0" applyBorder="0" applyProtection="0"/>
    <xf numFmtId="0" fontId="13" fillId="0" borderId="0" applyNumberFormat="0" applyBorder="0" applyProtection="0"/>
    <xf numFmtId="165" fontId="14" fillId="0" borderId="0" applyBorder="0" applyProtection="0"/>
    <xf numFmtId="0" fontId="11" fillId="0" borderId="0" applyNumberFormat="0" applyBorder="0" applyProtection="0"/>
    <xf numFmtId="9" fontId="11" fillId="0" borderId="0" applyBorder="0" applyProtection="0"/>
    <xf numFmtId="179" fontId="18" fillId="0" borderId="0" applyFill="0" applyBorder="0" applyAlignment="0" applyProtection="0"/>
    <xf numFmtId="0" fontId="16" fillId="0" borderId="0"/>
    <xf numFmtId="180" fontId="21" fillId="0" borderId="0"/>
    <xf numFmtId="165" fontId="13" fillId="0" borderId="0" applyBorder="0" applyProtection="0"/>
    <xf numFmtId="170" fontId="14" fillId="0" borderId="0" applyBorder="0" applyProtection="0"/>
    <xf numFmtId="170" fontId="14" fillId="0" borderId="0"/>
    <xf numFmtId="44" fontId="17" fillId="0" borderId="0" applyFont="0" applyFill="0" applyBorder="0" applyAlignment="0" applyProtection="0"/>
    <xf numFmtId="0" fontId="10" fillId="0" borderId="0"/>
    <xf numFmtId="0" fontId="17" fillId="0" borderId="0"/>
    <xf numFmtId="0" fontId="1" fillId="0" borderId="0"/>
    <xf numFmtId="165" fontId="10" fillId="0" borderId="0" applyBorder="0" applyProtection="0"/>
    <xf numFmtId="9" fontId="17" fillId="0" borderId="0" applyFont="0" applyFill="0" applyBorder="0" applyAlignment="0" applyProtection="0"/>
    <xf numFmtId="9" fontId="16" fillId="0" borderId="0" applyFill="0" applyBorder="0" applyAlignment="0" applyProtection="0"/>
    <xf numFmtId="9" fontId="17" fillId="0" borderId="0" applyFill="0" applyBorder="0" applyProtection="0"/>
    <xf numFmtId="0" fontId="18" fillId="0" borderId="0"/>
    <xf numFmtId="0" fontId="17" fillId="0" borderId="0"/>
    <xf numFmtId="0" fontId="35" fillId="0" borderId="0" applyNumberFormat="0" applyBorder="0" applyProtection="0"/>
    <xf numFmtId="0" fontId="18" fillId="0" borderId="0"/>
    <xf numFmtId="0" fontId="17" fillId="0" borderId="0"/>
    <xf numFmtId="175" fontId="18" fillId="0" borderId="0" applyFill="0" applyBorder="0" applyAlignment="0" applyProtection="0"/>
    <xf numFmtId="44" fontId="1" fillId="0" borderId="0" applyFont="0" applyFill="0" applyBorder="0" applyAlignment="0" applyProtection="0"/>
    <xf numFmtId="44" fontId="17" fillId="0" borderId="0" applyFont="0" applyFill="0" applyBorder="0" applyAlignment="0" applyProtection="0"/>
  </cellStyleXfs>
  <cellXfs count="351">
    <xf numFmtId="0" fontId="0" fillId="0" borderId="0" xfId="0"/>
    <xf numFmtId="164" fontId="9" fillId="0" borderId="5" xfId="1" applyNumberFormat="1" applyFont="1" applyFill="1" applyBorder="1" applyAlignment="1" applyProtection="1">
      <alignment horizontal="center" vertical="center" wrapText="1"/>
    </xf>
    <xf numFmtId="164" fontId="9" fillId="0" borderId="8" xfId="1" applyNumberFormat="1" applyFont="1" applyFill="1" applyBorder="1" applyAlignment="1" applyProtection="1">
      <alignment vertical="center" wrapText="1"/>
    </xf>
    <xf numFmtId="164" fontId="9" fillId="0" borderId="8" xfId="1" applyNumberFormat="1" applyFont="1" applyFill="1" applyBorder="1" applyAlignment="1" applyProtection="1">
      <alignment horizontal="center" vertical="center" wrapText="1"/>
    </xf>
    <xf numFmtId="164" fontId="30" fillId="0" borderId="7" xfId="28" applyNumberFormat="1" applyFont="1" applyFill="1" applyBorder="1" applyAlignment="1" applyProtection="1">
      <alignment horizontal="center" vertical="center" wrapText="1"/>
    </xf>
    <xf numFmtId="169" fontId="9" fillId="0" borderId="0" xfId="1" applyNumberFormat="1" applyFont="1" applyFill="1" applyBorder="1" applyAlignment="1" applyProtection="1">
      <alignment horizontal="center" vertical="center" wrapText="1"/>
    </xf>
    <xf numFmtId="0" fontId="3" fillId="0" borderId="0" xfId="0" applyFont="1" applyFill="1"/>
    <xf numFmtId="0" fontId="12" fillId="0" borderId="8" xfId="0" applyFont="1" applyFill="1" applyBorder="1" applyAlignment="1">
      <alignment horizontal="center" vertical="center"/>
    </xf>
    <xf numFmtId="177" fontId="8" fillId="0" borderId="8" xfId="5" applyNumberFormat="1" applyFont="1" applyFill="1" applyBorder="1" applyAlignment="1">
      <alignment horizontal="center" vertical="center" wrapText="1"/>
    </xf>
    <xf numFmtId="0" fontId="0" fillId="0" borderId="0" xfId="0" applyFill="1"/>
    <xf numFmtId="0" fontId="9" fillId="0" borderId="7" xfId="3" applyFont="1" applyFill="1" applyBorder="1" applyAlignment="1">
      <alignment horizontal="center" vertical="center" wrapText="1"/>
    </xf>
    <xf numFmtId="167" fontId="9" fillId="0" borderId="0" xfId="2" applyNumberFormat="1" applyFont="1" applyFill="1" applyBorder="1" applyAlignment="1">
      <alignment horizontal="left" vertical="center" wrapText="1"/>
    </xf>
    <xf numFmtId="0" fontId="4" fillId="0" borderId="0" xfId="0" applyFont="1" applyFill="1"/>
    <xf numFmtId="0" fontId="5" fillId="0" borderId="0" xfId="0" applyFont="1" applyFill="1" applyAlignment="1">
      <alignment wrapText="1"/>
    </xf>
    <xf numFmtId="0" fontId="6" fillId="0" borderId="0" xfId="0" applyFont="1" applyFill="1" applyAlignment="1">
      <alignment vertical="center" wrapText="1"/>
    </xf>
    <xf numFmtId="0" fontId="8" fillId="0" borderId="8" xfId="5" applyFont="1" applyFill="1" applyBorder="1" applyAlignment="1">
      <alignment horizontal="left" vertical="center" wrapText="1"/>
    </xf>
    <xf numFmtId="165" fontId="9" fillId="0" borderId="0" xfId="2" applyFont="1" applyFill="1"/>
    <xf numFmtId="0" fontId="9" fillId="0" borderId="0" xfId="3" applyFont="1" applyFill="1"/>
    <xf numFmtId="165" fontId="9" fillId="0" borderId="0" xfId="14" applyFont="1" applyFill="1"/>
    <xf numFmtId="2" fontId="9" fillId="0" borderId="0" xfId="2" applyNumberFormat="1" applyFont="1" applyFill="1"/>
    <xf numFmtId="0" fontId="23" fillId="0" borderId="0" xfId="0" applyFont="1" applyFill="1"/>
    <xf numFmtId="2" fontId="9" fillId="0" borderId="0" xfId="4" applyNumberFormat="1" applyFont="1" applyFill="1"/>
    <xf numFmtId="0" fontId="9" fillId="0" borderId="0" xfId="3" applyFont="1" applyFill="1" applyBorder="1"/>
    <xf numFmtId="0" fontId="9" fillId="0" borderId="1" xfId="5" applyFont="1" applyFill="1" applyBorder="1" applyAlignment="1">
      <alignment horizontal="center" vertical="center" wrapText="1"/>
    </xf>
    <xf numFmtId="2" fontId="9" fillId="0" borderId="1" xfId="5" applyNumberFormat="1" applyFont="1" applyFill="1" applyBorder="1" applyAlignment="1">
      <alignment horizontal="center" vertical="center" wrapText="1"/>
    </xf>
    <xf numFmtId="166" fontId="12" fillId="0" borderId="8" xfId="0" applyNumberFormat="1" applyFont="1" applyFill="1" applyBorder="1" applyAlignment="1">
      <alignment vertical="center" wrapText="1"/>
    </xf>
    <xf numFmtId="165" fontId="8" fillId="0" borderId="0" xfId="2" applyFont="1" applyFill="1"/>
    <xf numFmtId="0" fontId="12" fillId="0" borderId="7" xfId="0" applyFont="1" applyFill="1" applyBorder="1" applyAlignment="1">
      <alignment horizontal="center" vertical="center"/>
    </xf>
    <xf numFmtId="165" fontId="8" fillId="0" borderId="0" xfId="4" applyFont="1" applyFill="1"/>
    <xf numFmtId="0" fontId="8" fillId="0" borderId="0" xfId="3" applyFont="1" applyFill="1"/>
    <xf numFmtId="168" fontId="8" fillId="0" borderId="8" xfId="5" applyNumberFormat="1" applyFont="1" applyFill="1" applyBorder="1" applyAlignment="1">
      <alignment horizontal="center" vertical="center" wrapText="1"/>
    </xf>
    <xf numFmtId="166" fontId="12" fillId="0" borderId="20" xfId="0" applyNumberFormat="1" applyFont="1" applyFill="1" applyBorder="1" applyAlignment="1">
      <alignment vertical="center" wrapText="1"/>
    </xf>
    <xf numFmtId="4" fontId="8" fillId="0" borderId="8" xfId="5" applyNumberFormat="1" applyFont="1" applyFill="1" applyBorder="1" applyAlignment="1">
      <alignment horizontal="center" vertical="center" wrapText="1"/>
    </xf>
    <xf numFmtId="168" fontId="20" fillId="0" borderId="8" xfId="26" applyNumberFormat="1" applyFont="1" applyFill="1" applyBorder="1" applyAlignment="1">
      <alignment horizontal="center" vertical="center" wrapText="1"/>
    </xf>
    <xf numFmtId="0" fontId="9" fillId="0" borderId="2" xfId="5" applyFont="1" applyFill="1" applyBorder="1" applyAlignment="1">
      <alignment horizontal="center" vertical="center" wrapText="1"/>
    </xf>
    <xf numFmtId="0" fontId="9" fillId="0" borderId="7" xfId="5" applyFont="1" applyFill="1" applyBorder="1" applyAlignment="1">
      <alignment horizontal="center" vertical="center" wrapText="1"/>
    </xf>
    <xf numFmtId="0" fontId="8" fillId="0" borderId="0" xfId="3" applyFont="1" applyFill="1" applyBorder="1"/>
    <xf numFmtId="169" fontId="8" fillId="0" borderId="0" xfId="3" applyNumberFormat="1" applyFont="1" applyFill="1" applyBorder="1"/>
    <xf numFmtId="0" fontId="8" fillId="0" borderId="8" xfId="23" applyFont="1" applyFill="1" applyBorder="1" applyAlignment="1" applyProtection="1">
      <alignment horizontal="center" vertical="center"/>
    </xf>
    <xf numFmtId="0" fontId="8" fillId="0" borderId="13" xfId="23" applyFont="1" applyFill="1" applyBorder="1" applyAlignment="1" applyProtection="1">
      <alignment vertical="center" wrapText="1"/>
    </xf>
    <xf numFmtId="3" fontId="8" fillId="0" borderId="8" xfId="26" applyNumberFormat="1" applyFont="1" applyFill="1" applyBorder="1" applyAlignment="1" applyProtection="1">
      <alignment horizontal="center" vertical="center"/>
    </xf>
    <xf numFmtId="3" fontId="8" fillId="0" borderId="8" xfId="23" applyNumberFormat="1" applyFont="1" applyFill="1" applyBorder="1" applyAlignment="1" applyProtection="1">
      <alignment horizontal="center" vertical="center" wrapText="1"/>
    </xf>
    <xf numFmtId="3" fontId="8" fillId="0" borderId="8" xfId="12" applyNumberFormat="1" applyFont="1" applyFill="1" applyBorder="1" applyAlignment="1">
      <alignment horizontal="center" vertical="center" wrapText="1"/>
    </xf>
    <xf numFmtId="9" fontId="8" fillId="0" borderId="8" xfId="27" applyFont="1" applyFill="1" applyBorder="1" applyAlignment="1" applyProtection="1">
      <alignment horizontal="center" vertical="center"/>
    </xf>
    <xf numFmtId="9" fontId="8" fillId="0" borderId="10" xfId="3" applyNumberFormat="1" applyFont="1" applyFill="1" applyBorder="1" applyAlignment="1">
      <alignment horizontal="center" vertical="center" wrapText="1"/>
    </xf>
    <xf numFmtId="0" fontId="0" fillId="0" borderId="7" xfId="0" applyFill="1" applyBorder="1"/>
    <xf numFmtId="0" fontId="9" fillId="0" borderId="10" xfId="23" applyFont="1" applyFill="1" applyBorder="1" applyProtection="1"/>
    <xf numFmtId="0" fontId="8" fillId="0" borderId="13" xfId="23" applyFont="1" applyFill="1" applyBorder="1" applyProtection="1"/>
    <xf numFmtId="169" fontId="8" fillId="0" borderId="13" xfId="23" applyNumberFormat="1" applyFont="1" applyFill="1" applyBorder="1" applyProtection="1"/>
    <xf numFmtId="169" fontId="8" fillId="0" borderId="11" xfId="23" applyNumberFormat="1" applyFont="1" applyFill="1" applyBorder="1" applyProtection="1"/>
    <xf numFmtId="0" fontId="8" fillId="0" borderId="0" xfId="23" applyFont="1" applyFill="1" applyBorder="1" applyProtection="1"/>
    <xf numFmtId="0" fontId="8" fillId="0" borderId="10" xfId="3" applyFont="1" applyFill="1" applyBorder="1" applyAlignment="1">
      <alignment horizontal="right"/>
    </xf>
    <xf numFmtId="167" fontId="9" fillId="0" borderId="11" xfId="2" applyNumberFormat="1" applyFont="1" applyFill="1" applyBorder="1" applyAlignment="1">
      <alignment horizontal="center" vertical="center" wrapText="1"/>
    </xf>
    <xf numFmtId="165" fontId="37" fillId="0" borderId="0" xfId="11" applyFont="1" applyFill="1"/>
    <xf numFmtId="165" fontId="8" fillId="0" borderId="0" xfId="11" applyFont="1" applyFill="1"/>
    <xf numFmtId="165" fontId="9" fillId="0" borderId="7" xfId="11" applyFont="1" applyFill="1" applyBorder="1" applyAlignment="1">
      <alignment horizontal="center" vertical="center" wrapText="1"/>
    </xf>
    <xf numFmtId="165" fontId="8" fillId="0" borderId="7" xfId="11" applyFont="1" applyFill="1" applyBorder="1" applyAlignment="1">
      <alignment horizontal="center" vertical="center" wrapText="1"/>
    </xf>
    <xf numFmtId="1" fontId="8" fillId="0" borderId="7" xfId="11" applyNumberFormat="1" applyFont="1" applyFill="1" applyBorder="1" applyAlignment="1">
      <alignment horizontal="center" vertical="center" wrapText="1"/>
    </xf>
    <xf numFmtId="0" fontId="2" fillId="0" borderId="0" xfId="0" applyFont="1" applyFill="1"/>
    <xf numFmtId="0" fontId="8" fillId="0" borderId="8" xfId="3" applyFont="1" applyFill="1" applyBorder="1" applyAlignment="1">
      <alignment horizontal="center" vertical="center"/>
    </xf>
    <xf numFmtId="3" fontId="8" fillId="0" borderId="8" xfId="5" applyNumberFormat="1" applyFont="1" applyFill="1" applyBorder="1" applyAlignment="1">
      <alignment horizontal="center" vertical="center"/>
    </xf>
    <xf numFmtId="3" fontId="8" fillId="0" borderId="8" xfId="3" applyNumberFormat="1" applyFont="1" applyFill="1" applyBorder="1" applyAlignment="1">
      <alignment horizontal="center" vertical="center" wrapText="1"/>
    </xf>
    <xf numFmtId="9" fontId="8" fillId="0" borderId="8" xfId="21" applyFont="1" applyFill="1" applyBorder="1" applyAlignment="1">
      <alignment horizontal="center" vertical="center"/>
    </xf>
    <xf numFmtId="0" fontId="9" fillId="0" borderId="10" xfId="3" applyFont="1" applyFill="1" applyBorder="1"/>
    <xf numFmtId="0" fontId="8" fillId="0" borderId="13" xfId="3" applyFont="1" applyFill="1" applyBorder="1"/>
    <xf numFmtId="0" fontId="8" fillId="0" borderId="11" xfId="3" applyFont="1" applyFill="1" applyBorder="1"/>
    <xf numFmtId="0" fontId="26" fillId="0" borderId="8" xfId="0" applyFont="1" applyFill="1" applyBorder="1" applyAlignment="1">
      <alignment horizontal="center" vertical="center"/>
    </xf>
    <xf numFmtId="174" fontId="8" fillId="0" borderId="8" xfId="23" applyNumberFormat="1" applyFont="1" applyFill="1" applyBorder="1" applyAlignment="1" applyProtection="1">
      <alignment horizontal="center" vertical="center" wrapText="1"/>
    </xf>
    <xf numFmtId="170" fontId="20" fillId="0" borderId="8" xfId="32" applyFont="1" applyFill="1" applyBorder="1" applyAlignment="1">
      <alignment horizontal="center" vertical="center"/>
    </xf>
    <xf numFmtId="0" fontId="20" fillId="0" borderId="8" xfId="23" applyFont="1" applyFill="1" applyBorder="1" applyAlignment="1">
      <alignment horizontal="center" vertical="center"/>
    </xf>
    <xf numFmtId="0" fontId="8" fillId="0" borderId="7" xfId="23" applyFont="1" applyFill="1" applyBorder="1" applyAlignment="1" applyProtection="1">
      <alignment horizontal="center" vertical="center"/>
    </xf>
    <xf numFmtId="0" fontId="8" fillId="0" borderId="7" xfId="23" applyFont="1" applyFill="1" applyBorder="1" applyAlignment="1" applyProtection="1">
      <alignment vertical="center" wrapText="1"/>
    </xf>
    <xf numFmtId="3" fontId="8" fillId="0" borderId="7" xfId="26" applyNumberFormat="1" applyFont="1" applyFill="1" applyBorder="1" applyAlignment="1" applyProtection="1">
      <alignment horizontal="center" vertical="center"/>
    </xf>
    <xf numFmtId="3" fontId="8" fillId="0" borderId="7" xfId="23" applyNumberFormat="1" applyFont="1" applyFill="1" applyBorder="1" applyAlignment="1" applyProtection="1">
      <alignment horizontal="center" vertical="center" wrapText="1"/>
    </xf>
    <xf numFmtId="3" fontId="8" fillId="0" borderId="7" xfId="12" applyNumberFormat="1" applyFont="1" applyFill="1" applyBorder="1" applyAlignment="1">
      <alignment horizontal="center" vertical="center" wrapText="1"/>
    </xf>
    <xf numFmtId="174" fontId="8" fillId="0" borderId="7" xfId="23" applyNumberFormat="1" applyFont="1" applyFill="1" applyBorder="1" applyAlignment="1" applyProtection="1">
      <alignment horizontal="center" vertical="center" wrapText="1"/>
    </xf>
    <xf numFmtId="9" fontId="8" fillId="0" borderId="7" xfId="27" applyFont="1" applyFill="1" applyBorder="1" applyAlignment="1" applyProtection="1">
      <alignment horizontal="center" vertical="center"/>
    </xf>
    <xf numFmtId="0" fontId="8" fillId="0" borderId="13" xfId="23" applyFont="1" applyFill="1" applyBorder="1" applyAlignment="1" applyProtection="1">
      <alignment horizontal="left" wrapText="1"/>
    </xf>
    <xf numFmtId="0" fontId="20" fillId="0" borderId="5" xfId="23" applyFont="1" applyFill="1" applyBorder="1" applyAlignment="1">
      <alignment horizontal="center" vertical="center"/>
    </xf>
    <xf numFmtId="3" fontId="20" fillId="0" borderId="8" xfId="26" applyNumberFormat="1" applyFont="1" applyFill="1" applyBorder="1" applyAlignment="1">
      <alignment horizontal="center" vertical="center"/>
    </xf>
    <xf numFmtId="3" fontId="20" fillId="0" borderId="8" xfId="23" applyNumberFormat="1" applyFont="1" applyFill="1" applyBorder="1" applyAlignment="1">
      <alignment horizontal="center" vertical="center" wrapText="1"/>
    </xf>
    <xf numFmtId="171" fontId="20" fillId="0" borderId="8" xfId="12" applyNumberFormat="1" applyFont="1" applyFill="1" applyBorder="1" applyAlignment="1">
      <alignment horizontal="center" vertical="center" wrapText="1"/>
    </xf>
    <xf numFmtId="168" fontId="20" fillId="0" borderId="8" xfId="23" applyNumberFormat="1" applyFont="1" applyFill="1" applyBorder="1" applyAlignment="1">
      <alignment horizontal="center" vertical="center" wrapText="1"/>
    </xf>
    <xf numFmtId="9" fontId="20" fillId="0" borderId="8" xfId="27" applyFont="1" applyFill="1" applyBorder="1" applyAlignment="1">
      <alignment horizontal="center" vertical="center"/>
    </xf>
    <xf numFmtId="1" fontId="20" fillId="0" borderId="8" xfId="26" applyNumberFormat="1" applyFont="1" applyFill="1" applyBorder="1" applyAlignment="1">
      <alignment horizontal="center" vertical="center"/>
    </xf>
    <xf numFmtId="0" fontId="27" fillId="0" borderId="10" xfId="23" applyFont="1" applyFill="1" applyBorder="1"/>
    <xf numFmtId="0" fontId="29" fillId="0" borderId="13" xfId="23" applyFont="1" applyFill="1" applyBorder="1"/>
    <xf numFmtId="0" fontId="20" fillId="0" borderId="13" xfId="23" applyFont="1" applyFill="1" applyBorder="1"/>
    <xf numFmtId="0" fontId="20" fillId="0" borderId="11" xfId="23" applyFont="1" applyFill="1" applyBorder="1"/>
    <xf numFmtId="0" fontId="20" fillId="0" borderId="0" xfId="23" applyFont="1" applyFill="1"/>
    <xf numFmtId="0" fontId="20" fillId="0" borderId="0" xfId="23" applyFont="1" applyFill="1" applyAlignment="1">
      <alignment wrapText="1"/>
    </xf>
    <xf numFmtId="0" fontId="20" fillId="0" borderId="10" xfId="23" applyFont="1" applyFill="1" applyBorder="1" applyAlignment="1">
      <alignment horizontal="right"/>
    </xf>
    <xf numFmtId="166" fontId="31" fillId="0" borderId="7" xfId="29" applyNumberFormat="1" applyFont="1" applyFill="1" applyBorder="1" applyAlignment="1">
      <alignment horizontal="left" vertical="center" wrapText="1"/>
    </xf>
    <xf numFmtId="0" fontId="0" fillId="0" borderId="0" xfId="0" applyFill="1" applyAlignment="1">
      <alignment wrapText="1"/>
    </xf>
    <xf numFmtId="171" fontId="32" fillId="0" borderId="19" xfId="17" applyNumberFormat="1" applyFont="1" applyFill="1" applyBorder="1" applyAlignment="1">
      <alignment horizontal="center" vertical="center" wrapText="1"/>
    </xf>
    <xf numFmtId="0" fontId="24" fillId="0" borderId="0" xfId="0" applyFont="1" applyFill="1" applyAlignment="1">
      <alignment vertical="center"/>
    </xf>
    <xf numFmtId="0" fontId="8" fillId="0" borderId="0" xfId="12" applyFont="1" applyFill="1"/>
    <xf numFmtId="0" fontId="15" fillId="0" borderId="0" xfId="3" applyFont="1" applyFill="1"/>
    <xf numFmtId="0" fontId="15" fillId="0" borderId="0" xfId="12" applyFont="1" applyFill="1"/>
    <xf numFmtId="0" fontId="28" fillId="0" borderId="0" xfId="12" applyFont="1" applyFill="1"/>
    <xf numFmtId="0" fontId="22" fillId="0" borderId="8" xfId="16" applyFont="1" applyFill="1" applyBorder="1" applyAlignment="1">
      <alignment horizontal="center" vertical="center"/>
    </xf>
    <xf numFmtId="0" fontId="15" fillId="0" borderId="8" xfId="5" applyFont="1" applyFill="1" applyBorder="1" applyAlignment="1">
      <alignment vertical="center" wrapText="1"/>
    </xf>
    <xf numFmtId="171" fontId="15" fillId="0" borderId="8" xfId="5" applyNumberFormat="1" applyFont="1" applyFill="1" applyBorder="1" applyAlignment="1">
      <alignment horizontal="center" vertical="center"/>
    </xf>
    <xf numFmtId="171" fontId="15" fillId="0" borderId="8" xfId="12" applyNumberFormat="1" applyFont="1" applyFill="1" applyBorder="1" applyAlignment="1">
      <alignment horizontal="center" vertical="center" wrapText="1"/>
    </xf>
    <xf numFmtId="0" fontId="15" fillId="0" borderId="8" xfId="12" applyFont="1" applyFill="1" applyBorder="1" applyAlignment="1">
      <alignment horizontal="center" vertical="center"/>
    </xf>
    <xf numFmtId="170" fontId="8" fillId="0" borderId="8" xfId="9" applyNumberFormat="1" applyFont="1" applyFill="1" applyBorder="1" applyAlignment="1">
      <alignment horizontal="center" vertical="center"/>
    </xf>
    <xf numFmtId="9" fontId="15" fillId="0" borderId="10" xfId="3" applyNumberFormat="1" applyFont="1" applyFill="1" applyBorder="1" applyAlignment="1">
      <alignment horizontal="center" vertical="center" wrapText="1"/>
    </xf>
    <xf numFmtId="0" fontId="28" fillId="0" borderId="10" xfId="12" applyFont="1" applyFill="1" applyBorder="1"/>
    <xf numFmtId="0" fontId="8" fillId="0" borderId="13" xfId="12" applyFont="1" applyFill="1" applyBorder="1"/>
    <xf numFmtId="0" fontId="15" fillId="0" borderId="13" xfId="12" applyFont="1" applyFill="1" applyBorder="1"/>
    <xf numFmtId="0" fontId="15" fillId="0" borderId="11" xfId="12" applyFont="1" applyFill="1" applyBorder="1"/>
    <xf numFmtId="164" fontId="31" fillId="0" borderId="7" xfId="28" applyNumberFormat="1" applyFont="1" applyFill="1" applyBorder="1" applyAlignment="1">
      <alignment horizontal="center" vertical="center" wrapText="1"/>
    </xf>
    <xf numFmtId="0" fontId="15" fillId="0" borderId="0" xfId="12" applyFont="1" applyFill="1" applyAlignment="1">
      <alignment horizontal="left"/>
    </xf>
    <xf numFmtId="0" fontId="15" fillId="0" borderId="10" xfId="12" applyFont="1" applyFill="1" applyBorder="1" applyAlignment="1">
      <alignment horizontal="right"/>
    </xf>
    <xf numFmtId="0" fontId="8" fillId="0" borderId="8" xfId="5" applyFont="1" applyFill="1" applyBorder="1" applyAlignment="1">
      <alignment horizontal="center" vertical="center" wrapText="1"/>
    </xf>
    <xf numFmtId="0" fontId="8" fillId="0" borderId="0" xfId="0" applyFont="1" applyFill="1"/>
    <xf numFmtId="2" fontId="9" fillId="0" borderId="7" xfId="5" applyNumberFormat="1" applyFont="1" applyFill="1" applyBorder="1" applyAlignment="1">
      <alignment horizontal="center" vertical="center" wrapText="1"/>
    </xf>
    <xf numFmtId="0" fontId="6" fillId="0" borderId="0" xfId="0" applyFont="1" applyFill="1" applyAlignment="1">
      <alignment horizontal="left" vertical="center" wrapText="1"/>
    </xf>
    <xf numFmtId="3" fontId="8" fillId="0" borderId="7" xfId="5" applyNumberFormat="1" applyFont="1" applyFill="1" applyBorder="1" applyAlignment="1">
      <alignment horizontal="center" vertical="center"/>
    </xf>
    <xf numFmtId="9" fontId="8" fillId="0" borderId="7" xfId="9" applyFont="1" applyFill="1" applyBorder="1" applyAlignment="1">
      <alignment horizontal="center" vertical="center"/>
    </xf>
    <xf numFmtId="0" fontId="9" fillId="0" borderId="6" xfId="3" applyFont="1" applyFill="1" applyBorder="1"/>
    <xf numFmtId="2" fontId="8" fillId="0" borderId="13" xfId="3" applyNumberFormat="1" applyFont="1" applyFill="1" applyBorder="1"/>
    <xf numFmtId="169" fontId="8" fillId="0" borderId="11" xfId="3" applyNumberFormat="1" applyFont="1" applyFill="1" applyBorder="1"/>
    <xf numFmtId="169" fontId="8" fillId="0" borderId="0" xfId="3" applyNumberFormat="1" applyFont="1" applyFill="1"/>
    <xf numFmtId="1" fontId="8" fillId="0" borderId="8" xfId="5" applyNumberFormat="1" applyFont="1" applyFill="1" applyBorder="1" applyAlignment="1">
      <alignment horizontal="center" vertical="center" wrapText="1"/>
    </xf>
    <xf numFmtId="165" fontId="8" fillId="0" borderId="8" xfId="2" applyFont="1" applyFill="1" applyBorder="1" applyAlignment="1">
      <alignment horizontal="center" vertical="center"/>
    </xf>
    <xf numFmtId="169" fontId="8" fillId="0" borderId="10" xfId="3" applyNumberFormat="1" applyFont="1" applyFill="1" applyBorder="1" applyAlignment="1">
      <alignment horizontal="right"/>
    </xf>
    <xf numFmtId="0" fontId="8" fillId="0" borderId="8" xfId="7" applyFont="1" applyFill="1" applyBorder="1" applyAlignment="1">
      <alignment horizontal="center" vertical="center" wrapText="1"/>
    </xf>
    <xf numFmtId="172" fontId="8" fillId="0" borderId="8" xfId="18" applyNumberFormat="1" applyFont="1" applyFill="1" applyBorder="1" applyAlignment="1">
      <alignment horizontal="center" vertical="center" wrapText="1"/>
    </xf>
    <xf numFmtId="9" fontId="8" fillId="0" borderId="8" xfId="9" applyFont="1" applyFill="1" applyBorder="1" applyAlignment="1">
      <alignment horizontal="center" vertical="center"/>
    </xf>
    <xf numFmtId="0" fontId="8" fillId="0" borderId="8" xfId="3" applyFont="1" applyFill="1" applyBorder="1" applyAlignment="1">
      <alignment vertical="center" wrapText="1"/>
    </xf>
    <xf numFmtId="2" fontId="8" fillId="0" borderId="8" xfId="3" applyNumberFormat="1" applyFont="1" applyFill="1" applyBorder="1" applyAlignment="1">
      <alignment horizontal="center" vertical="center" wrapText="1"/>
    </xf>
    <xf numFmtId="0" fontId="8" fillId="0" borderId="8" xfId="3" applyFont="1" applyFill="1" applyBorder="1" applyAlignment="1">
      <alignment horizontal="left" vertical="center" wrapText="1"/>
    </xf>
    <xf numFmtId="9" fontId="8" fillId="0" borderId="10" xfId="9" applyFont="1" applyFill="1" applyBorder="1" applyAlignment="1">
      <alignment horizontal="center" vertical="center"/>
    </xf>
    <xf numFmtId="167" fontId="9" fillId="0" borderId="15" xfId="2" applyNumberFormat="1" applyFont="1" applyFill="1" applyBorder="1" applyAlignment="1">
      <alignment horizontal="left" vertical="center" wrapText="1"/>
    </xf>
    <xf numFmtId="0" fontId="8" fillId="0" borderId="7" xfId="3" applyFont="1" applyFill="1" applyBorder="1" applyAlignment="1">
      <alignment horizontal="center" vertical="center"/>
    </xf>
    <xf numFmtId="0" fontId="8" fillId="0" borderId="7" xfId="5" applyFont="1" applyFill="1" applyBorder="1" applyAlignment="1">
      <alignment horizontal="left" vertical="center" wrapText="1"/>
    </xf>
    <xf numFmtId="1" fontId="8" fillId="0" borderId="7" xfId="5" applyNumberFormat="1" applyFont="1" applyFill="1" applyBorder="1" applyAlignment="1">
      <alignment horizontal="center" vertical="center" wrapText="1"/>
    </xf>
    <xf numFmtId="2" fontId="8" fillId="0" borderId="7" xfId="3" applyNumberFormat="1" applyFont="1" applyFill="1" applyBorder="1" applyAlignment="1">
      <alignment horizontal="center" vertical="center" wrapText="1"/>
    </xf>
    <xf numFmtId="9" fontId="8" fillId="0" borderId="7" xfId="3" applyNumberFormat="1" applyFont="1" applyFill="1" applyBorder="1" applyAlignment="1">
      <alignment horizontal="center" vertical="center" wrapText="1"/>
    </xf>
    <xf numFmtId="0" fontId="8" fillId="0" borderId="12" xfId="3" applyFont="1" applyFill="1" applyBorder="1"/>
    <xf numFmtId="2" fontId="8" fillId="0" borderId="12" xfId="3" applyNumberFormat="1" applyFont="1" applyFill="1" applyBorder="1"/>
    <xf numFmtId="0" fontId="8" fillId="0" borderId="9" xfId="3" applyFont="1" applyFill="1" applyBorder="1"/>
    <xf numFmtId="0" fontId="8" fillId="0" borderId="10" xfId="20" applyFont="1" applyFill="1" applyBorder="1" applyAlignment="1">
      <alignment horizontal="right" vertical="top"/>
    </xf>
    <xf numFmtId="175" fontId="9" fillId="0" borderId="11" xfId="2" applyNumberFormat="1" applyFont="1" applyFill="1" applyBorder="1" applyAlignment="1">
      <alignment horizontal="left" vertical="top" wrapText="1"/>
    </xf>
    <xf numFmtId="173" fontId="8" fillId="0" borderId="8" xfId="11" applyNumberFormat="1" applyFont="1" applyFill="1" applyBorder="1" applyAlignment="1">
      <alignment horizontal="center" vertical="center" wrapText="1"/>
    </xf>
    <xf numFmtId="165" fontId="8" fillId="0" borderId="18" xfId="19" applyFont="1" applyFill="1" applyBorder="1" applyAlignment="1">
      <alignment horizontal="center" vertical="center"/>
    </xf>
    <xf numFmtId="165" fontId="8" fillId="0" borderId="0" xfId="19" applyFont="1" applyFill="1" applyBorder="1" applyAlignment="1">
      <alignment horizontal="center" vertical="center"/>
    </xf>
    <xf numFmtId="9" fontId="8" fillId="0" borderId="13" xfId="3" applyNumberFormat="1" applyFont="1" applyFill="1" applyBorder="1" applyAlignment="1">
      <alignment horizontal="center" vertical="center" wrapText="1"/>
    </xf>
    <xf numFmtId="2" fontId="8" fillId="0" borderId="0" xfId="3" applyNumberFormat="1" applyFont="1" applyFill="1"/>
    <xf numFmtId="0" fontId="8" fillId="0" borderId="10" xfId="3" applyFont="1" applyFill="1" applyBorder="1" applyAlignment="1">
      <alignment horizontal="center" vertical="center" wrapText="1"/>
    </xf>
    <xf numFmtId="177" fontId="8" fillId="0" borderId="8" xfId="3" applyNumberFormat="1" applyFont="1" applyFill="1" applyBorder="1" applyAlignment="1">
      <alignment horizontal="center" vertical="center" wrapText="1"/>
    </xf>
    <xf numFmtId="2" fontId="8" fillId="0" borderId="8" xfId="5" applyNumberFormat="1" applyFont="1" applyFill="1" applyBorder="1" applyAlignment="1">
      <alignment horizontal="center" vertical="center" wrapText="1"/>
    </xf>
    <xf numFmtId="178" fontId="8" fillId="0" borderId="8" xfId="4" applyNumberFormat="1" applyFont="1" applyFill="1" applyBorder="1" applyAlignment="1">
      <alignment horizontal="center" vertical="center" wrapText="1"/>
    </xf>
    <xf numFmtId="178" fontId="8" fillId="0" borderId="0" xfId="4" applyNumberFormat="1" applyFont="1" applyFill="1" applyBorder="1" applyAlignment="1">
      <alignment horizontal="center" vertical="center" wrapText="1"/>
    </xf>
    <xf numFmtId="175" fontId="9" fillId="0" borderId="0" xfId="17" applyNumberFormat="1" applyFont="1" applyFill="1" applyBorder="1" applyAlignment="1">
      <alignment horizontal="center" vertical="center" wrapText="1"/>
    </xf>
    <xf numFmtId="169" fontId="8" fillId="0" borderId="13" xfId="3" applyNumberFormat="1" applyFont="1" applyFill="1" applyBorder="1"/>
    <xf numFmtId="0" fontId="8" fillId="0" borderId="8" xfId="5" applyFont="1" applyFill="1" applyBorder="1" applyAlignment="1">
      <alignment vertical="center" wrapText="1"/>
    </xf>
    <xf numFmtId="0" fontId="8" fillId="0" borderId="5" xfId="3" applyFont="1" applyFill="1" applyBorder="1" applyAlignment="1">
      <alignment horizontal="left" vertical="center" wrapText="1"/>
    </xf>
    <xf numFmtId="0" fontId="12" fillId="0" borderId="20" xfId="0" applyFont="1" applyFill="1" applyBorder="1" applyAlignment="1">
      <alignment horizontal="center" vertical="center"/>
    </xf>
    <xf numFmtId="9" fontId="8" fillId="0" borderId="20" xfId="9" applyFont="1" applyFill="1" applyBorder="1" applyAlignment="1">
      <alignment horizontal="center" vertical="center"/>
    </xf>
    <xf numFmtId="165" fontId="8" fillId="0" borderId="0" xfId="19" applyFont="1" applyFill="1" applyAlignment="1">
      <alignment vertical="center"/>
    </xf>
    <xf numFmtId="165" fontId="8" fillId="0" borderId="0" xfId="19" applyFont="1" applyFill="1"/>
    <xf numFmtId="165" fontId="8" fillId="0" borderId="7" xfId="19" applyFont="1" applyFill="1" applyBorder="1" applyAlignment="1">
      <alignment horizontal="center" vertical="center"/>
    </xf>
    <xf numFmtId="3" fontId="8" fillId="0" borderId="7" xfId="15" applyNumberFormat="1" applyFont="1" applyFill="1" applyBorder="1" applyAlignment="1">
      <alignment horizontal="center" vertical="center"/>
    </xf>
    <xf numFmtId="3" fontId="8" fillId="0" borderId="7" xfId="19" applyNumberFormat="1" applyFont="1" applyFill="1" applyBorder="1" applyAlignment="1">
      <alignment horizontal="center" vertical="center" wrapText="1"/>
    </xf>
    <xf numFmtId="177" fontId="8" fillId="0" borderId="7" xfId="0" applyNumberFormat="1" applyFont="1" applyFill="1" applyBorder="1" applyAlignment="1">
      <alignment horizontal="center" vertical="center"/>
    </xf>
    <xf numFmtId="170" fontId="8" fillId="0" borderId="16" xfId="0" applyNumberFormat="1" applyFont="1" applyFill="1" applyBorder="1" applyAlignment="1">
      <alignment horizontal="center" vertical="center"/>
    </xf>
    <xf numFmtId="9" fontId="15" fillId="0" borderId="14" xfId="19" applyNumberFormat="1" applyFont="1" applyFill="1" applyBorder="1" applyAlignment="1">
      <alignment horizontal="center" vertical="center" wrapText="1"/>
    </xf>
    <xf numFmtId="176" fontId="9" fillId="0" borderId="0" xfId="0" applyNumberFormat="1" applyFont="1" applyFill="1" applyAlignment="1">
      <alignment horizontal="center" vertical="center" wrapText="1"/>
    </xf>
    <xf numFmtId="168" fontId="9" fillId="0" borderId="0" xfId="19" applyNumberFormat="1" applyFont="1" applyFill="1" applyAlignment="1">
      <alignment horizontal="left" vertical="center" wrapText="1"/>
    </xf>
    <xf numFmtId="0" fontId="25" fillId="0" borderId="0" xfId="0" applyFont="1" applyFill="1" applyAlignment="1">
      <alignment horizontal="left" vertical="center" wrapText="1"/>
    </xf>
    <xf numFmtId="165" fontId="8" fillId="0" borderId="7" xfId="11" applyFont="1" applyFill="1" applyBorder="1" applyAlignment="1">
      <alignment horizontal="center" vertical="center"/>
    </xf>
    <xf numFmtId="165" fontId="8" fillId="0" borderId="7" xfId="11" applyFont="1" applyFill="1" applyBorder="1" applyAlignment="1">
      <alignment vertical="center" wrapText="1"/>
    </xf>
    <xf numFmtId="1" fontId="8" fillId="0" borderId="27" xfId="11" applyNumberFormat="1" applyFont="1" applyFill="1" applyBorder="1" applyAlignment="1">
      <alignment horizontal="center" vertical="center" wrapText="1"/>
    </xf>
    <xf numFmtId="165" fontId="8" fillId="0" borderId="0" xfId="11" applyFont="1" applyFill="1" applyAlignment="1">
      <alignment horizontal="center" vertical="center" wrapText="1"/>
    </xf>
    <xf numFmtId="0" fontId="8" fillId="0" borderId="20" xfId="15" applyFont="1" applyFill="1" applyBorder="1" applyAlignment="1">
      <alignment horizontal="center" vertical="center" wrapText="1"/>
    </xf>
    <xf numFmtId="170" fontId="8" fillId="0" borderId="28" xfId="11" applyNumberFormat="1" applyFont="1" applyFill="1" applyBorder="1" applyAlignment="1">
      <alignment horizontal="center" vertical="center"/>
    </xf>
    <xf numFmtId="9" fontId="8" fillId="0" borderId="12" xfId="3" applyNumberFormat="1" applyFont="1" applyFill="1" applyBorder="1" applyAlignment="1">
      <alignment horizontal="center" vertical="center" wrapText="1"/>
    </xf>
    <xf numFmtId="175" fontId="8" fillId="0" borderId="7" xfId="17" applyNumberFormat="1" applyFont="1" applyFill="1" applyBorder="1" applyAlignment="1">
      <alignment horizontal="center" vertical="center" wrapText="1"/>
    </xf>
    <xf numFmtId="170" fontId="8" fillId="0" borderId="17" xfId="11" applyNumberFormat="1" applyFont="1" applyFill="1" applyBorder="1" applyAlignment="1">
      <alignment horizontal="center" vertical="center"/>
    </xf>
    <xf numFmtId="0" fontId="26" fillId="0" borderId="0" xfId="7" applyFont="1" applyFill="1"/>
    <xf numFmtId="165" fontId="27" fillId="0" borderId="0" xfId="11" applyFont="1" applyFill="1"/>
    <xf numFmtId="0" fontId="20" fillId="0" borderId="0" xfId="3" applyFont="1" applyFill="1"/>
    <xf numFmtId="0" fontId="22" fillId="0" borderId="8" xfId="0" applyFont="1" applyFill="1" applyBorder="1" applyAlignment="1">
      <alignment horizontal="center" vertical="center"/>
    </xf>
    <xf numFmtId="167" fontId="28" fillId="0" borderId="8" xfId="2" applyNumberFormat="1" applyFont="1" applyFill="1" applyBorder="1" applyAlignment="1">
      <alignment horizontal="center" vertical="center" wrapText="1"/>
    </xf>
    <xf numFmtId="167" fontId="28" fillId="0" borderId="11" xfId="2" applyNumberFormat="1" applyFont="1" applyFill="1" applyBorder="1" applyAlignment="1">
      <alignment horizontal="left" vertical="center" wrapText="1"/>
    </xf>
    <xf numFmtId="167" fontId="28" fillId="0" borderId="0" xfId="2" applyNumberFormat="1" applyFont="1" applyFill="1" applyBorder="1" applyAlignment="1">
      <alignment horizontal="left" vertical="center" wrapText="1"/>
    </xf>
    <xf numFmtId="2" fontId="9" fillId="0" borderId="2" xfId="5" applyNumberFormat="1" applyFont="1" applyFill="1" applyBorder="1" applyAlignment="1">
      <alignment horizontal="center" vertical="center" wrapText="1"/>
    </xf>
    <xf numFmtId="0" fontId="9" fillId="0" borderId="29" xfId="5" applyFont="1" applyFill="1" applyBorder="1" applyAlignment="1">
      <alignment horizontal="center" vertical="center" wrapText="1"/>
    </xf>
    <xf numFmtId="165" fontId="9" fillId="0" borderId="3" xfId="11" applyFont="1" applyFill="1" applyBorder="1" applyAlignment="1">
      <alignment horizontal="center" vertical="center" wrapText="1"/>
    </xf>
    <xf numFmtId="0" fontId="22" fillId="0" borderId="0" xfId="0" applyFont="1" applyFill="1"/>
    <xf numFmtId="0" fontId="31" fillId="0" borderId="0" xfId="42" applyFont="1" applyFill="1" applyAlignment="1">
      <alignment horizontal="left" vertical="center"/>
    </xf>
    <xf numFmtId="0" fontId="22" fillId="0" borderId="0" xfId="42" applyFont="1" applyFill="1" applyAlignment="1">
      <alignment horizontal="left" vertical="center"/>
    </xf>
    <xf numFmtId="0" fontId="22" fillId="0" borderId="0" xfId="45" applyFont="1" applyFill="1"/>
    <xf numFmtId="0" fontId="31" fillId="0" borderId="1" xfId="15" applyFont="1" applyFill="1" applyBorder="1" applyAlignment="1">
      <alignment horizontal="center" vertical="center" wrapText="1"/>
    </xf>
    <xf numFmtId="0" fontId="31" fillId="0" borderId="1" xfId="15" applyFont="1" applyFill="1" applyBorder="1" applyAlignment="1">
      <alignment horizontal="left" vertical="center" wrapText="1"/>
    </xf>
    <xf numFmtId="0" fontId="31" fillId="0" borderId="31" xfId="15" applyFont="1" applyFill="1" applyBorder="1" applyAlignment="1">
      <alignment horizontal="center" vertical="center" wrapText="1"/>
    </xf>
    <xf numFmtId="0" fontId="31" fillId="0" borderId="31" xfId="0" applyFont="1" applyFill="1" applyBorder="1" applyAlignment="1">
      <alignment horizontal="center" vertical="center" wrapText="1"/>
    </xf>
    <xf numFmtId="0" fontId="22" fillId="0" borderId="2" xfId="42" applyFont="1" applyFill="1" applyBorder="1" applyAlignment="1">
      <alignment horizontal="center" vertical="center" wrapText="1"/>
    </xf>
    <xf numFmtId="0" fontId="22" fillId="0" borderId="1" xfId="0" applyFont="1" applyFill="1" applyBorder="1" applyAlignment="1">
      <alignment vertical="center" wrapText="1"/>
    </xf>
    <xf numFmtId="0" fontId="22" fillId="0" borderId="1" xfId="45" applyFont="1" applyFill="1" applyBorder="1" applyAlignment="1">
      <alignment horizontal="center" vertical="center" wrapText="1"/>
    </xf>
    <xf numFmtId="1" fontId="22" fillId="0" borderId="1" xfId="42" applyNumberFormat="1" applyFont="1" applyFill="1" applyBorder="1" applyAlignment="1">
      <alignment horizontal="center" vertical="center" wrapText="1"/>
    </xf>
    <xf numFmtId="0" fontId="22" fillId="0" borderId="1" xfId="0" applyFont="1" applyFill="1" applyBorder="1" applyAlignment="1">
      <alignment horizontal="center" vertical="center"/>
    </xf>
    <xf numFmtId="0" fontId="22" fillId="0" borderId="7" xfId="0" applyFont="1" applyFill="1" applyBorder="1" applyAlignment="1">
      <alignment horizontal="center" vertical="center"/>
    </xf>
    <xf numFmtId="166" fontId="22" fillId="0" borderId="1" xfId="45" applyNumberFormat="1" applyFont="1" applyFill="1" applyBorder="1" applyAlignment="1">
      <alignment horizontal="center" vertical="center" wrapText="1"/>
    </xf>
    <xf numFmtId="164" fontId="33" fillId="0" borderId="26" xfId="0" applyNumberFormat="1" applyFont="1" applyFill="1" applyBorder="1" applyAlignment="1">
      <alignment horizontal="center" vertical="center"/>
    </xf>
    <xf numFmtId="9" fontId="22" fillId="0" borderId="2" xfId="21" applyFont="1" applyFill="1" applyBorder="1" applyAlignment="1" applyProtection="1">
      <alignment horizontal="center" vertical="center"/>
    </xf>
    <xf numFmtId="182" fontId="22" fillId="0" borderId="7" xfId="45" applyNumberFormat="1" applyFont="1" applyFill="1" applyBorder="1" applyAlignment="1">
      <alignment horizontal="center" vertical="center" wrapText="1"/>
    </xf>
    <xf numFmtId="0" fontId="22" fillId="0" borderId="7" xfId="42" applyFont="1" applyFill="1" applyBorder="1" applyAlignment="1">
      <alignment horizontal="center" vertical="center" wrapText="1"/>
    </xf>
    <xf numFmtId="0" fontId="22" fillId="0" borderId="7" xfId="42" applyFont="1" applyFill="1" applyBorder="1" applyAlignment="1">
      <alignment vertical="center" wrapText="1"/>
    </xf>
    <xf numFmtId="0" fontId="22" fillId="0" borderId="7" xfId="45" applyFont="1" applyFill="1" applyBorder="1" applyAlignment="1">
      <alignment horizontal="center" vertical="center" wrapText="1"/>
    </xf>
    <xf numFmtId="1" fontId="22" fillId="0" borderId="7" xfId="42" applyNumberFormat="1" applyFont="1" applyFill="1" applyBorder="1" applyAlignment="1">
      <alignment horizontal="center" vertical="center" wrapText="1"/>
    </xf>
    <xf numFmtId="166" fontId="22" fillId="0" borderId="7" xfId="45" applyNumberFormat="1" applyFont="1" applyFill="1" applyBorder="1" applyAlignment="1">
      <alignment horizontal="center" vertical="center" wrapText="1"/>
    </xf>
    <xf numFmtId="164" fontId="33" fillId="0" borderId="7" xfId="0" applyNumberFormat="1" applyFont="1" applyFill="1" applyBorder="1" applyAlignment="1">
      <alignment horizontal="center" vertical="center"/>
    </xf>
    <xf numFmtId="9" fontId="22" fillId="0" borderId="7" xfId="21" applyFont="1" applyFill="1" applyBorder="1" applyAlignment="1" applyProtection="1">
      <alignment horizontal="center" vertical="center"/>
    </xf>
    <xf numFmtId="0" fontId="38" fillId="0" borderId="7" xfId="0" applyFont="1" applyFill="1" applyBorder="1" applyAlignment="1" applyProtection="1">
      <alignment horizontal="center" vertical="center" wrapText="1"/>
      <protection locked="0"/>
    </xf>
    <xf numFmtId="164" fontId="34" fillId="0" borderId="27" xfId="0" applyNumberFormat="1" applyFont="1" applyFill="1" applyBorder="1" applyAlignment="1">
      <alignment horizontal="center"/>
    </xf>
    <xf numFmtId="164" fontId="34" fillId="0" borderId="32" xfId="0" applyNumberFormat="1" applyFont="1" applyFill="1" applyBorder="1" applyAlignment="1">
      <alignment horizontal="center" vertical="center"/>
    </xf>
    <xf numFmtId="0" fontId="22" fillId="0" borderId="0" xfId="0" applyFont="1" applyFill="1" applyAlignment="1">
      <alignment horizontal="center" vertical="center"/>
    </xf>
    <xf numFmtId="181" fontId="34" fillId="0" borderId="7" xfId="0" applyNumberFormat="1" applyFont="1" applyFill="1" applyBorder="1" applyAlignment="1">
      <alignment horizontal="center" vertical="center" wrapText="1"/>
    </xf>
    <xf numFmtId="164" fontId="34" fillId="0" borderId="7" xfId="0" applyNumberFormat="1" applyFont="1" applyFill="1" applyBorder="1" applyAlignment="1">
      <alignment horizontal="center"/>
    </xf>
    <xf numFmtId="0" fontId="22" fillId="0" borderId="0" xfId="42" applyFont="1" applyFill="1" applyAlignment="1">
      <alignment horizontal="left" vertical="top" wrapText="1"/>
    </xf>
    <xf numFmtId="181" fontId="34" fillId="0" borderId="0" xfId="0" applyNumberFormat="1" applyFont="1" applyFill="1" applyAlignment="1">
      <alignment horizontal="center" vertical="center" wrapText="1"/>
    </xf>
    <xf numFmtId="164" fontId="34" fillId="0" borderId="0" xfId="0" applyNumberFormat="1" applyFont="1" applyFill="1" applyAlignment="1">
      <alignment horizontal="center"/>
    </xf>
    <xf numFmtId="0" fontId="39" fillId="0" borderId="0" xfId="0" applyFont="1" applyFill="1"/>
    <xf numFmtId="0" fontId="40" fillId="0" borderId="0" xfId="0" applyFont="1" applyFill="1"/>
    <xf numFmtId="0" fontId="41" fillId="0" borderId="0" xfId="0" applyFont="1" applyFill="1"/>
    <xf numFmtId="0" fontId="42" fillId="0" borderId="0" xfId="0" applyFont="1" applyFill="1" applyAlignment="1">
      <alignment horizontal="center" vertical="center" wrapText="1"/>
    </xf>
    <xf numFmtId="0" fontId="22" fillId="0" borderId="0" xfId="0" applyFont="1" applyFill="1" applyAlignment="1">
      <alignment wrapText="1"/>
    </xf>
    <xf numFmtId="0" fontId="34" fillId="0" borderId="7" xfId="0" applyFont="1" applyFill="1" applyBorder="1" applyAlignment="1">
      <alignment horizontal="center" vertical="center" wrapText="1"/>
    </xf>
    <xf numFmtId="0" fontId="39" fillId="0" borderId="7" xfId="0" applyFont="1" applyFill="1" applyBorder="1" applyAlignment="1">
      <alignment horizontal="center" vertical="center" wrapText="1"/>
    </xf>
    <xf numFmtId="49" fontId="22" fillId="0" borderId="7" xfId="46" applyNumberFormat="1" applyFont="1" applyFill="1" applyBorder="1" applyAlignment="1">
      <alignment horizontal="left" vertical="center" wrapText="1"/>
    </xf>
    <xf numFmtId="0" fontId="22" fillId="0" borderId="7" xfId="15" applyFont="1" applyFill="1" applyBorder="1" applyAlignment="1">
      <alignment horizontal="center" vertical="center" wrapText="1"/>
    </xf>
    <xf numFmtId="164" fontId="39" fillId="0" borderId="7" xfId="0" applyNumberFormat="1" applyFont="1" applyFill="1" applyBorder="1" applyAlignment="1">
      <alignment horizontal="center" vertical="center" wrapText="1"/>
    </xf>
    <xf numFmtId="9" fontId="22" fillId="0" borderId="7" xfId="40" applyFont="1" applyFill="1" applyBorder="1" applyAlignment="1" applyProtection="1">
      <alignment horizontal="center" vertical="center"/>
    </xf>
    <xf numFmtId="0" fontId="22" fillId="0" borderId="7" xfId="0" applyFont="1" applyFill="1" applyBorder="1" applyAlignment="1">
      <alignment horizontal="center" vertical="center" wrapText="1"/>
    </xf>
    <xf numFmtId="164" fontId="34" fillId="0" borderId="27" xfId="0" applyNumberFormat="1" applyFont="1" applyFill="1" applyBorder="1" applyAlignment="1">
      <alignment horizontal="center" vertical="center"/>
    </xf>
    <xf numFmtId="0" fontId="22" fillId="0" borderId="0" xfId="0" applyFont="1" applyFill="1" applyAlignment="1">
      <alignment horizontal="right"/>
    </xf>
    <xf numFmtId="0" fontId="39" fillId="0" borderId="0" xfId="0" applyFont="1" applyFill="1" applyAlignment="1">
      <alignment wrapText="1"/>
    </xf>
    <xf numFmtId="0" fontId="15" fillId="0" borderId="0" xfId="7" applyFont="1" applyFill="1"/>
    <xf numFmtId="0" fontId="28" fillId="0" borderId="0" xfId="3" applyFont="1" applyFill="1"/>
    <xf numFmtId="0" fontId="15" fillId="0" borderId="8" xfId="3" applyFont="1" applyFill="1" applyBorder="1" applyAlignment="1">
      <alignment horizontal="center" vertical="center"/>
    </xf>
    <xf numFmtId="0" fontId="8" fillId="0" borderId="8" xfId="7" applyFont="1" applyFill="1" applyBorder="1" applyAlignment="1">
      <alignment horizontal="left" vertical="center" wrapText="1"/>
    </xf>
    <xf numFmtId="3" fontId="15" fillId="0" borderId="8" xfId="5" applyNumberFormat="1" applyFont="1" applyFill="1" applyBorder="1" applyAlignment="1">
      <alignment horizontal="center" vertical="center"/>
    </xf>
    <xf numFmtId="3" fontId="15" fillId="0" borderId="8" xfId="3" applyNumberFormat="1" applyFont="1" applyFill="1" applyBorder="1" applyAlignment="1">
      <alignment horizontal="center" vertical="center" wrapText="1"/>
    </xf>
    <xf numFmtId="168" fontId="15" fillId="0" borderId="8" xfId="3" applyNumberFormat="1" applyFont="1" applyFill="1" applyBorder="1" applyAlignment="1">
      <alignment horizontal="center" vertical="center" wrapText="1"/>
    </xf>
    <xf numFmtId="9" fontId="15" fillId="0" borderId="8" xfId="9" applyFont="1" applyFill="1" applyBorder="1" applyAlignment="1">
      <alignment horizontal="center" vertical="center"/>
    </xf>
    <xf numFmtId="0" fontId="3" fillId="0" borderId="7" xfId="0" applyFont="1" applyFill="1" applyBorder="1"/>
    <xf numFmtId="0" fontId="15" fillId="0" borderId="6" xfId="3" applyFont="1" applyFill="1" applyBorder="1" applyAlignment="1">
      <alignment horizontal="center" vertical="center"/>
    </xf>
    <xf numFmtId="0" fontId="8" fillId="0" borderId="8" xfId="7" applyFont="1" applyFill="1" applyBorder="1" applyAlignment="1">
      <alignment vertical="center" wrapText="1"/>
    </xf>
    <xf numFmtId="0" fontId="15" fillId="0" borderId="12" xfId="3" applyFont="1" applyFill="1" applyBorder="1" applyAlignment="1">
      <alignment horizontal="center" vertical="center"/>
    </xf>
    <xf numFmtId="0" fontId="28" fillId="0" borderId="6" xfId="3" applyFont="1" applyFill="1" applyBorder="1"/>
    <xf numFmtId="0" fontId="28" fillId="0" borderId="12" xfId="3" applyFont="1" applyFill="1" applyBorder="1"/>
    <xf numFmtId="0" fontId="15" fillId="0" borderId="10" xfId="3" applyFont="1" applyFill="1" applyBorder="1" applyAlignment="1">
      <alignment horizontal="right"/>
    </xf>
    <xf numFmtId="0" fontId="15" fillId="0" borderId="0" xfId="3" applyFont="1" applyFill="1" applyBorder="1" applyAlignment="1">
      <alignment horizontal="right"/>
    </xf>
    <xf numFmtId="0" fontId="12" fillId="0" borderId="8" xfId="0" applyFont="1" applyFill="1" applyBorder="1" applyAlignment="1">
      <alignment horizontal="center" vertical="center"/>
    </xf>
    <xf numFmtId="0" fontId="0" fillId="0" borderId="0" xfId="0" applyFill="1"/>
    <xf numFmtId="0" fontId="9" fillId="0" borderId="19" xfId="3" applyFont="1" applyFill="1" applyBorder="1" applyAlignment="1">
      <alignment horizontal="center" vertical="center" wrapText="1"/>
    </xf>
    <xf numFmtId="165" fontId="9" fillId="0" borderId="0" xfId="14" applyFont="1" applyFill="1" applyAlignment="1">
      <alignment vertical="top"/>
    </xf>
    <xf numFmtId="0" fontId="9" fillId="0" borderId="0" xfId="3" applyFont="1" applyFill="1" applyBorder="1"/>
    <xf numFmtId="0" fontId="9" fillId="0" borderId="33" xfId="5" applyFont="1" applyFill="1" applyBorder="1" applyAlignment="1">
      <alignment horizontal="center" vertical="center" wrapText="1"/>
    </xf>
    <xf numFmtId="165" fontId="8" fillId="0" borderId="0" xfId="4" applyFont="1" applyFill="1"/>
    <xf numFmtId="0" fontId="9" fillId="0" borderId="19" xfId="5" applyFont="1" applyFill="1" applyBorder="1" applyAlignment="1">
      <alignment horizontal="center" vertical="center" wrapText="1"/>
    </xf>
    <xf numFmtId="0" fontId="8" fillId="0" borderId="0" xfId="3" applyFont="1" applyFill="1" applyBorder="1"/>
    <xf numFmtId="169" fontId="8" fillId="0" borderId="0" xfId="3" applyNumberFormat="1" applyFont="1" applyFill="1" applyBorder="1"/>
    <xf numFmtId="0" fontId="0" fillId="0" borderId="19" xfId="0" applyFill="1" applyBorder="1"/>
    <xf numFmtId="0" fontId="8" fillId="0" borderId="10" xfId="3" applyFont="1" applyFill="1" applyBorder="1" applyAlignment="1">
      <alignment horizontal="right"/>
    </xf>
    <xf numFmtId="165" fontId="37" fillId="0" borderId="0" xfId="11" applyFont="1" applyFill="1"/>
    <xf numFmtId="165" fontId="8" fillId="0" borderId="0" xfId="11" applyFont="1" applyFill="1"/>
    <xf numFmtId="165" fontId="9" fillId="0" borderId="19" xfId="11" applyFont="1" applyFill="1" applyBorder="1" applyAlignment="1">
      <alignment horizontal="center" vertical="center" wrapText="1"/>
    </xf>
    <xf numFmtId="165" fontId="9" fillId="0" borderId="35" xfId="11" applyFont="1" applyFill="1" applyBorder="1" applyAlignment="1">
      <alignment horizontal="center" vertical="center" wrapText="1"/>
    </xf>
    <xf numFmtId="165" fontId="8" fillId="0" borderId="19" xfId="11" applyFont="1" applyFill="1" applyBorder="1" applyAlignment="1">
      <alignment horizontal="center" vertical="center" wrapText="1"/>
    </xf>
    <xf numFmtId="1" fontId="8" fillId="0" borderId="19" xfId="11" applyNumberFormat="1" applyFont="1" applyFill="1" applyBorder="1" applyAlignment="1">
      <alignment horizontal="center" vertical="center" wrapText="1"/>
    </xf>
    <xf numFmtId="0" fontId="8" fillId="0" borderId="8" xfId="3" applyFont="1" applyFill="1" applyBorder="1" applyAlignment="1">
      <alignment horizontal="center" vertical="center"/>
    </xf>
    <xf numFmtId="3" fontId="8" fillId="0" borderId="8" xfId="5" applyNumberFormat="1" applyFont="1" applyFill="1" applyBorder="1" applyAlignment="1">
      <alignment horizontal="center" vertical="center"/>
    </xf>
    <xf numFmtId="3" fontId="8" fillId="0" borderId="8" xfId="3" applyNumberFormat="1" applyFont="1" applyFill="1" applyBorder="1" applyAlignment="1">
      <alignment horizontal="center" vertical="center" wrapText="1"/>
    </xf>
    <xf numFmtId="0" fontId="8" fillId="0" borderId="0" xfId="3" applyFont="1" applyFill="1" applyAlignment="1">
      <alignment vertical="top"/>
    </xf>
    <xf numFmtId="165" fontId="8" fillId="0" borderId="13" xfId="2" applyFont="1" applyFill="1" applyBorder="1"/>
    <xf numFmtId="2" fontId="8" fillId="0" borderId="13" xfId="2" applyNumberFormat="1" applyFont="1" applyFill="1" applyBorder="1"/>
    <xf numFmtId="165" fontId="8" fillId="0" borderId="11" xfId="2" applyFont="1" applyFill="1" applyBorder="1"/>
    <xf numFmtId="2" fontId="8" fillId="0" borderId="8" xfId="3" applyNumberFormat="1" applyFont="1" applyFill="1" applyBorder="1" applyAlignment="1">
      <alignment horizontal="center" vertical="center" wrapText="1"/>
    </xf>
    <xf numFmtId="0" fontId="8" fillId="0" borderId="33" xfId="3" applyFont="1" applyFill="1" applyBorder="1" applyAlignment="1">
      <alignment horizontal="center" vertical="center"/>
    </xf>
    <xf numFmtId="9" fontId="8" fillId="0" borderId="13" xfId="3" applyNumberFormat="1" applyFont="1" applyFill="1" applyBorder="1" applyAlignment="1">
      <alignment horizontal="center" vertical="center" wrapText="1"/>
    </xf>
    <xf numFmtId="165" fontId="8" fillId="0" borderId="0" xfId="14" applyFont="1" applyFill="1" applyAlignment="1">
      <alignment vertical="top"/>
    </xf>
    <xf numFmtId="0" fontId="8" fillId="0" borderId="8" xfId="5" applyFont="1" applyFill="1" applyBorder="1" applyAlignment="1">
      <alignment horizontal="left" vertical="top" wrapText="1"/>
    </xf>
    <xf numFmtId="9" fontId="3" fillId="0" borderId="19" xfId="21" applyFont="1" applyFill="1" applyBorder="1" applyAlignment="1">
      <alignment horizontal="center" vertical="center"/>
    </xf>
    <xf numFmtId="165" fontId="8" fillId="0" borderId="10" xfId="2" applyFont="1" applyFill="1" applyBorder="1"/>
    <xf numFmtId="2" fontId="9" fillId="0" borderId="34" xfId="5" applyNumberFormat="1" applyFont="1" applyFill="1" applyBorder="1" applyAlignment="1">
      <alignment horizontal="center" vertical="center" wrapText="1"/>
    </xf>
    <xf numFmtId="0" fontId="9" fillId="0" borderId="29" xfId="5" applyFont="1" applyFill="1" applyBorder="1" applyAlignment="1">
      <alignment horizontal="center" vertical="center" wrapText="1"/>
    </xf>
    <xf numFmtId="0" fontId="0" fillId="0" borderId="0" xfId="0" applyFill="1"/>
    <xf numFmtId="0" fontId="0" fillId="0" borderId="0" xfId="0" applyFill="1"/>
    <xf numFmtId="0" fontId="12" fillId="0" borderId="41" xfId="0" applyFont="1" applyFill="1" applyBorder="1" applyAlignment="1">
      <alignment horizontal="center" vertical="center"/>
    </xf>
    <xf numFmtId="0" fontId="0" fillId="0" borderId="0" xfId="0" applyFill="1"/>
    <xf numFmtId="0" fontId="0" fillId="0" borderId="7" xfId="0" applyBorder="1"/>
    <xf numFmtId="0" fontId="9" fillId="0" borderId="7" xfId="3" applyFont="1" applyFill="1" applyBorder="1" applyAlignment="1">
      <alignment horizontal="center" vertical="center" wrapText="1"/>
    </xf>
    <xf numFmtId="165" fontId="9" fillId="0" borderId="0" xfId="2" applyFont="1" applyFill="1"/>
    <xf numFmtId="0" fontId="9" fillId="0" borderId="0" xfId="3" applyFont="1" applyFill="1"/>
    <xf numFmtId="0" fontId="9" fillId="0" borderId="1" xfId="5" applyFont="1" applyFill="1" applyBorder="1" applyAlignment="1">
      <alignment horizontal="center" vertical="center" wrapText="1"/>
    </xf>
    <xf numFmtId="165" fontId="8" fillId="0" borderId="0" xfId="2" applyFont="1" applyFill="1"/>
    <xf numFmtId="165" fontId="8" fillId="0" borderId="0" xfId="4" applyFont="1" applyFill="1"/>
    <xf numFmtId="0" fontId="8" fillId="0" borderId="0" xfId="3" applyFont="1" applyFill="1"/>
    <xf numFmtId="168" fontId="8" fillId="0" borderId="41" xfId="5" applyNumberFormat="1" applyFont="1" applyFill="1" applyBorder="1" applyAlignment="1">
      <alignment horizontal="center" vertical="center" wrapText="1"/>
    </xf>
    <xf numFmtId="0" fontId="9" fillId="0" borderId="7" xfId="5" applyFont="1" applyFill="1" applyBorder="1" applyAlignment="1">
      <alignment horizontal="center" vertical="center" wrapText="1"/>
    </xf>
    <xf numFmtId="9" fontId="8" fillId="0" borderId="39" xfId="3" applyNumberFormat="1" applyFont="1" applyFill="1" applyBorder="1" applyAlignment="1">
      <alignment horizontal="center" vertical="center" wrapText="1"/>
    </xf>
    <xf numFmtId="0" fontId="0" fillId="0" borderId="7" xfId="0" applyFill="1" applyBorder="1"/>
    <xf numFmtId="165" fontId="37" fillId="0" borderId="0" xfId="11" applyFont="1" applyFill="1"/>
    <xf numFmtId="165" fontId="8" fillId="0" borderId="0" xfId="11" applyFont="1" applyFill="1"/>
    <xf numFmtId="165" fontId="9" fillId="0" borderId="7" xfId="11" applyFont="1" applyFill="1" applyBorder="1" applyAlignment="1">
      <alignment horizontal="center" vertical="center" wrapText="1"/>
    </xf>
    <xf numFmtId="165" fontId="9" fillId="0" borderId="3" xfId="11" applyFont="1" applyFill="1" applyBorder="1" applyAlignment="1">
      <alignment horizontal="center" vertical="center" wrapText="1"/>
    </xf>
    <xf numFmtId="165" fontId="8" fillId="0" borderId="7" xfId="11" applyFont="1" applyFill="1" applyBorder="1" applyAlignment="1">
      <alignment horizontal="center" vertical="center" wrapText="1"/>
    </xf>
    <xf numFmtId="1" fontId="8" fillId="0" borderId="7" xfId="11" applyNumberFormat="1" applyFont="1" applyFill="1" applyBorder="1" applyAlignment="1">
      <alignment horizontal="center" vertical="center" wrapText="1"/>
    </xf>
    <xf numFmtId="0" fontId="8" fillId="0" borderId="41" xfId="3" applyFont="1" applyFill="1" applyBorder="1" applyAlignment="1">
      <alignment horizontal="center" vertical="center"/>
    </xf>
    <xf numFmtId="0" fontId="9" fillId="0" borderId="39" xfId="3" applyFont="1" applyFill="1" applyBorder="1"/>
    <xf numFmtId="0" fontId="8" fillId="0" borderId="40" xfId="3" applyFont="1" applyFill="1" applyBorder="1"/>
    <xf numFmtId="0" fontId="8" fillId="0" borderId="41" xfId="5" applyFont="1" applyFill="1" applyBorder="1" applyAlignment="1">
      <alignment horizontal="center" vertical="center" wrapText="1"/>
    </xf>
    <xf numFmtId="169" fontId="8" fillId="0" borderId="38" xfId="3" applyNumberFormat="1" applyFont="1" applyFill="1" applyBorder="1"/>
    <xf numFmtId="169" fontId="8" fillId="0" borderId="0" xfId="3" applyNumberFormat="1" applyFont="1" applyFill="1"/>
    <xf numFmtId="169" fontId="8" fillId="0" borderId="39" xfId="3" applyNumberFormat="1" applyFont="1" applyFill="1" applyBorder="1" applyAlignment="1">
      <alignment horizontal="right"/>
    </xf>
    <xf numFmtId="0" fontId="8" fillId="0" borderId="41" xfId="7" applyFont="1" applyFill="1" applyBorder="1" applyAlignment="1">
      <alignment horizontal="center" vertical="center" wrapText="1"/>
    </xf>
    <xf numFmtId="172" fontId="8" fillId="0" borderId="41" xfId="18" applyNumberFormat="1" applyFont="1" applyFill="1" applyBorder="1" applyAlignment="1">
      <alignment horizontal="center" vertical="center" wrapText="1"/>
    </xf>
    <xf numFmtId="9" fontId="8" fillId="0" borderId="41" xfId="9" applyFont="1" applyFill="1" applyBorder="1" applyAlignment="1">
      <alignment horizontal="center" vertical="center"/>
    </xf>
    <xf numFmtId="0" fontId="8" fillId="0" borderId="41" xfId="3" applyFont="1" applyFill="1" applyBorder="1" applyAlignment="1">
      <alignment vertical="center" wrapText="1"/>
    </xf>
    <xf numFmtId="0" fontId="8" fillId="0" borderId="41" xfId="3" applyFont="1" applyFill="1" applyBorder="1" applyAlignment="1">
      <alignment horizontal="left" vertical="center" wrapText="1"/>
    </xf>
    <xf numFmtId="0" fontId="8" fillId="0" borderId="41" xfId="5" applyFont="1" applyFill="1" applyBorder="1" applyAlignment="1">
      <alignment wrapText="1"/>
    </xf>
    <xf numFmtId="169" fontId="8" fillId="0" borderId="40" xfId="3" applyNumberFormat="1" applyFont="1" applyFill="1" applyBorder="1"/>
    <xf numFmtId="169" fontId="8" fillId="0" borderId="0" xfId="2" applyNumberFormat="1" applyFont="1" applyFill="1"/>
    <xf numFmtId="2" fontId="9" fillId="0" borderId="2" xfId="5" applyNumberFormat="1" applyFont="1" applyFill="1" applyBorder="1" applyAlignment="1">
      <alignment horizontal="center" vertical="center" wrapText="1"/>
    </xf>
    <xf numFmtId="0" fontId="9" fillId="0" borderId="37" xfId="5" applyFont="1" applyFill="1" applyBorder="1" applyAlignment="1">
      <alignment horizontal="center" vertical="center" wrapText="1"/>
    </xf>
    <xf numFmtId="0" fontId="8" fillId="0" borderId="13" xfId="23" applyFont="1" applyFill="1" applyBorder="1" applyAlignment="1" applyProtection="1">
      <alignment horizontal="left" vertical="center" wrapText="1"/>
    </xf>
    <xf numFmtId="165" fontId="9" fillId="0" borderId="3" xfId="11" applyFont="1" applyFill="1" applyBorder="1" applyAlignment="1">
      <alignment horizontal="center" vertical="center" wrapText="1"/>
    </xf>
    <xf numFmtId="165" fontId="9" fillId="0" borderId="4" xfId="11" applyFont="1" applyFill="1" applyBorder="1" applyAlignment="1">
      <alignment horizontal="center" vertical="center" wrapText="1"/>
    </xf>
    <xf numFmtId="165" fontId="8" fillId="0" borderId="3" xfId="11" applyFont="1" applyFill="1" applyBorder="1" applyAlignment="1">
      <alignment horizontal="center" vertical="center" wrapText="1"/>
    </xf>
    <xf numFmtId="165" fontId="8" fillId="0" borderId="4" xfId="11" applyFont="1" applyFill="1" applyBorder="1" applyAlignment="1">
      <alignment horizontal="center" vertical="center" wrapText="1"/>
    </xf>
    <xf numFmtId="0" fontId="31" fillId="0" borderId="21" xfId="0" applyFont="1" applyFill="1" applyBorder="1" applyAlignment="1">
      <alignment horizontal="left" vertical="center"/>
    </xf>
    <xf numFmtId="0" fontId="22" fillId="0" borderId="29" xfId="42" applyFont="1" applyFill="1" applyBorder="1" applyAlignment="1">
      <alignment horizontal="left" vertical="top" wrapText="1"/>
    </xf>
    <xf numFmtId="175" fontId="31" fillId="0" borderId="25" xfId="47" applyFont="1" applyFill="1" applyBorder="1" applyAlignment="1" applyProtection="1">
      <alignment wrapText="1"/>
    </xf>
    <xf numFmtId="0" fontId="0" fillId="0" borderId="24" xfId="0" applyFill="1" applyBorder="1" applyAlignment="1">
      <alignment wrapText="1"/>
    </xf>
    <xf numFmtId="0" fontId="0" fillId="0" borderId="30" xfId="0" applyFill="1" applyBorder="1" applyAlignment="1">
      <alignment wrapText="1"/>
    </xf>
    <xf numFmtId="165" fontId="9" fillId="0" borderId="35" xfId="11" applyFont="1" applyFill="1" applyBorder="1" applyAlignment="1">
      <alignment horizontal="center" vertical="center" wrapText="1"/>
    </xf>
    <xf numFmtId="165" fontId="9" fillId="0" borderId="36" xfId="11" applyFont="1" applyFill="1" applyBorder="1" applyAlignment="1">
      <alignment horizontal="center" vertical="center" wrapText="1"/>
    </xf>
    <xf numFmtId="165" fontId="8" fillId="0" borderId="35" xfId="11" applyFont="1" applyFill="1" applyBorder="1" applyAlignment="1">
      <alignment horizontal="center" vertical="center" wrapText="1"/>
    </xf>
    <xf numFmtId="165" fontId="8" fillId="0" borderId="36" xfId="11" applyFont="1" applyFill="1" applyBorder="1" applyAlignment="1">
      <alignment horizontal="center" vertical="center" wrapText="1"/>
    </xf>
    <xf numFmtId="165" fontId="9" fillId="0" borderId="21" xfId="19" applyFont="1" applyFill="1" applyBorder="1" applyAlignment="1">
      <alignment horizontal="left"/>
    </xf>
    <xf numFmtId="165" fontId="9" fillId="0" borderId="22" xfId="19" applyFont="1" applyFill="1" applyBorder="1" applyAlignment="1">
      <alignment horizontal="left"/>
    </xf>
    <xf numFmtId="165" fontId="9" fillId="0" borderId="23" xfId="19" applyFont="1" applyFill="1" applyBorder="1" applyAlignment="1">
      <alignment horizontal="left"/>
    </xf>
    <xf numFmtId="165" fontId="9" fillId="0" borderId="21" xfId="11" applyFont="1" applyFill="1" applyBorder="1" applyAlignment="1">
      <alignment horizontal="left"/>
    </xf>
    <xf numFmtId="165" fontId="9" fillId="0" borderId="22" xfId="11" applyFont="1" applyFill="1" applyBorder="1" applyAlignment="1">
      <alignment horizontal="left"/>
    </xf>
    <xf numFmtId="165" fontId="9" fillId="0" borderId="23" xfId="11" applyFont="1" applyFill="1" applyBorder="1" applyAlignment="1">
      <alignment horizontal="left"/>
    </xf>
    <xf numFmtId="0" fontId="3" fillId="0" borderId="0" xfId="0" applyFont="1" applyAlignment="1">
      <alignment vertical="center"/>
    </xf>
    <xf numFmtId="0" fontId="43" fillId="0" borderId="0" xfId="0" applyFont="1" applyAlignment="1">
      <alignment vertical="center"/>
    </xf>
  </cellXfs>
  <cellStyles count="50">
    <cellStyle name="60% - akcent 1 4 2" xfId="17" xr:uid="{00000000-0005-0000-0000-000000000000}"/>
    <cellStyle name="Dziesiętny 2" xfId="47" xr:uid="{00000000-0005-0000-0000-000001000000}"/>
    <cellStyle name="Excel Built-in Normal 1 3" xfId="19" xr:uid="{00000000-0005-0000-0000-000002000000}"/>
    <cellStyle name="Excel Built-in Normal 1 4" xfId="7" xr:uid="{00000000-0005-0000-0000-000003000000}"/>
    <cellStyle name="Excel Built-in Normal 1 5" xfId="24" xr:uid="{00000000-0005-0000-0000-000004000000}"/>
    <cellStyle name="Excel Built-in Normal 3" xfId="36" xr:uid="{00000000-0005-0000-0000-000005000000}"/>
    <cellStyle name="Excel Built-in Normal 3 3" xfId="31" xr:uid="{00000000-0005-0000-0000-000006000000}"/>
    <cellStyle name="Excel Built-in Normal 4" xfId="2" xr:uid="{00000000-0005-0000-0000-000007000000}"/>
    <cellStyle name="Excel Built-in Normal 5" xfId="3" xr:uid="{00000000-0005-0000-0000-000008000000}"/>
    <cellStyle name="Excel Built-in Normal 5 2" xfId="23" xr:uid="{00000000-0005-0000-0000-000009000000}"/>
    <cellStyle name="Excel_BuiltIn_Comma 2" xfId="18" xr:uid="{00000000-0005-0000-0000-00000A000000}"/>
    <cellStyle name="Excel_BuiltIn_Percent" xfId="9" xr:uid="{00000000-0005-0000-0000-00000B000000}"/>
    <cellStyle name="Excel_BuiltIn_Percent 2" xfId="27" xr:uid="{00000000-0005-0000-0000-00000C000000}"/>
    <cellStyle name="Normal 2" xfId="45" xr:uid="{00000000-0005-0000-0000-00000D000000}"/>
    <cellStyle name="Normalny" xfId="0" builtinId="0"/>
    <cellStyle name="Normalny 10" xfId="10" xr:uid="{00000000-0005-0000-0000-00000F000000}"/>
    <cellStyle name="Normalny 12" xfId="35" xr:uid="{00000000-0005-0000-0000-000010000000}"/>
    <cellStyle name="Normalny 2" xfId="20" xr:uid="{00000000-0005-0000-0000-000011000000}"/>
    <cellStyle name="Normalny 2 2" xfId="29" xr:uid="{00000000-0005-0000-0000-000012000000}"/>
    <cellStyle name="Normalny 2 2 2 2" xfId="11" xr:uid="{00000000-0005-0000-0000-000013000000}"/>
    <cellStyle name="Normalny 2 2 2 3" xfId="25" xr:uid="{00000000-0005-0000-0000-000014000000}"/>
    <cellStyle name="Normalny 2 2 3" xfId="22" xr:uid="{00000000-0005-0000-0000-000015000000}"/>
    <cellStyle name="Normalny 2 3" xfId="44" xr:uid="{00000000-0005-0000-0000-000016000000}"/>
    <cellStyle name="Normalny 2 4" xfId="42" xr:uid="{00000000-0005-0000-0000-000017000000}"/>
    <cellStyle name="Normalny 2 6" xfId="6" xr:uid="{00000000-0005-0000-0000-000018000000}"/>
    <cellStyle name="Normalny 3" xfId="46" xr:uid="{00000000-0005-0000-0000-000019000000}"/>
    <cellStyle name="Normalny 3 6" xfId="8" xr:uid="{00000000-0005-0000-0000-00001A000000}"/>
    <cellStyle name="Normalny 4 5" xfId="43" xr:uid="{00000000-0005-0000-0000-00001B000000}"/>
    <cellStyle name="Normalny 5 3" xfId="37" xr:uid="{00000000-0005-0000-0000-00001C000000}"/>
    <cellStyle name="Normalny 6" xfId="16" xr:uid="{00000000-0005-0000-0000-00001D000000}"/>
    <cellStyle name="Normalny 7" xfId="12" xr:uid="{00000000-0005-0000-0000-00001E000000}"/>
    <cellStyle name="Normalny 7 2" xfId="14" xr:uid="{00000000-0005-0000-0000-00001F000000}"/>
    <cellStyle name="Normalny 9" xfId="4" xr:uid="{00000000-0005-0000-0000-000020000000}"/>
    <cellStyle name="Normalny 9 2" xfId="38" xr:uid="{00000000-0005-0000-0000-000021000000}"/>
    <cellStyle name="Normalny_Arkusz1" xfId="5" xr:uid="{00000000-0005-0000-0000-000022000000}"/>
    <cellStyle name="Normalny_Arkusz1 2" xfId="15" xr:uid="{00000000-0005-0000-0000-000023000000}"/>
    <cellStyle name="Normalny_Arkusz1 4" xfId="26" xr:uid="{00000000-0005-0000-0000-000024000000}"/>
    <cellStyle name="Procentowy" xfId="21" builtinId="5"/>
    <cellStyle name="Procentowy 2" xfId="40" xr:uid="{00000000-0005-0000-0000-000026000000}"/>
    <cellStyle name="Procentowy 2 2 2" xfId="33" xr:uid="{00000000-0005-0000-0000-000027000000}"/>
    <cellStyle name="Procentowy 2 2 3" xfId="32" xr:uid="{00000000-0005-0000-0000-000028000000}"/>
    <cellStyle name="Procentowy 3 4" xfId="39" xr:uid="{00000000-0005-0000-0000-000029000000}"/>
    <cellStyle name="Procentowy 4" xfId="41" xr:uid="{00000000-0005-0000-0000-00002A000000}"/>
    <cellStyle name="Procentowy 7" xfId="13" xr:uid="{00000000-0005-0000-0000-00002B000000}"/>
    <cellStyle name="Walutowy" xfId="1" builtinId="4"/>
    <cellStyle name="Walutowy 2" xfId="48" xr:uid="{C3918AB2-81D2-436A-9C8F-04A10B987F88}"/>
    <cellStyle name="Walutowy 2 2 2" xfId="28" xr:uid="{00000000-0005-0000-0000-00002D000000}"/>
    <cellStyle name="Walutowy 3 2" xfId="34" xr:uid="{00000000-0005-0000-0000-00002E000000}"/>
    <cellStyle name="Walutowy 3 2 2" xfId="49" xr:uid="{35A3AF0F-CC19-43DA-B866-E63DAA2D184E}"/>
    <cellStyle name="Walutowy 3 2 2 2" xfId="30" xr:uid="{00000000-0005-0000-0000-00002F000000}"/>
  </cellStyles>
  <dxfs count="22">
    <dxf>
      <font>
        <b val="0"/>
        <condense val="0"/>
        <extend val="0"/>
        <color indexed="9"/>
      </font>
    </dxf>
    <dxf>
      <font>
        <b val="0"/>
        <condense val="0"/>
        <extend val="0"/>
        <color indexed="9"/>
      </font>
    </dxf>
    <dxf>
      <font>
        <b val="0"/>
        <condense val="0"/>
        <extend val="0"/>
        <color indexed="9"/>
      </font>
    </dxf>
    <dxf>
      <font>
        <b val="0"/>
        <condense val="0"/>
        <extend val="0"/>
        <color indexed="9"/>
      </font>
    </dxf>
    <dxf>
      <font>
        <b val="0"/>
        <condense val="0"/>
        <extend val="0"/>
        <color indexed="9"/>
      </font>
    </dxf>
    <dxf>
      <font>
        <b val="0"/>
        <condense val="0"/>
        <extend val="0"/>
        <color indexed="9"/>
      </font>
    </dxf>
    <dxf>
      <font>
        <b val="0"/>
        <condense val="0"/>
        <extend val="0"/>
        <color indexed="9"/>
      </font>
    </dxf>
    <dxf>
      <font>
        <b val="0"/>
        <condense val="0"/>
        <extend val="0"/>
        <color indexed="9"/>
      </font>
    </dxf>
    <dxf>
      <font>
        <b val="0"/>
        <condense val="0"/>
        <extend val="0"/>
        <color indexed="9"/>
      </font>
    </dxf>
    <dxf>
      <font>
        <b val="0"/>
        <condense val="0"/>
        <extend val="0"/>
        <color indexed="9"/>
      </font>
    </dxf>
    <dxf>
      <font>
        <b val="0"/>
        <condense val="0"/>
        <extend val="0"/>
        <color indexed="9"/>
      </font>
    </dxf>
    <dxf>
      <font>
        <b val="0"/>
        <condense val="0"/>
        <extend val="0"/>
        <color indexed="9"/>
      </font>
    </dxf>
    <dxf>
      <font>
        <b val="0"/>
        <condense val="0"/>
        <extend val="0"/>
        <color indexed="9"/>
      </font>
    </dxf>
    <dxf>
      <font>
        <b val="0"/>
        <condense val="0"/>
        <extend val="0"/>
        <color indexed="9"/>
      </font>
    </dxf>
    <dxf>
      <font>
        <b val="0"/>
        <condense val="0"/>
        <extend val="0"/>
        <color indexed="9"/>
      </font>
    </dxf>
    <dxf>
      <font>
        <b val="0"/>
        <condense val="0"/>
        <extend val="0"/>
        <color indexed="9"/>
      </font>
    </dxf>
    <dxf>
      <font>
        <b val="0"/>
        <condense val="0"/>
        <extend val="0"/>
        <color indexed="9"/>
      </font>
    </dxf>
    <dxf>
      <font>
        <b val="0"/>
        <condense val="0"/>
        <extend val="0"/>
        <color indexed="9"/>
      </font>
    </dxf>
    <dxf>
      <font>
        <b val="0"/>
        <condense val="0"/>
        <extend val="0"/>
        <color indexed="9"/>
      </font>
    </dxf>
    <dxf>
      <font>
        <b val="0"/>
        <condense val="0"/>
        <extend val="0"/>
        <color indexed="9"/>
      </font>
    </dxf>
    <dxf>
      <font>
        <b val="0"/>
        <condense val="0"/>
        <extend val="0"/>
        <color indexed="9"/>
      </font>
    </dxf>
    <dxf>
      <font>
        <b val="0"/>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217"/>
  <sheetViews>
    <sheetView tabSelected="1" view="pageBreakPreview" zoomScale="70" zoomScaleNormal="70" zoomScaleSheetLayoutView="70" workbookViewId="0">
      <selection activeCell="I141" sqref="I141"/>
    </sheetView>
  </sheetViews>
  <sheetFormatPr defaultColWidth="8.88671875" defaultRowHeight="14.4"/>
  <cols>
    <col min="1" max="1" width="5.109375" style="9" customWidth="1"/>
    <col min="2" max="2" width="10.109375" style="9" customWidth="1"/>
    <col min="3" max="3" width="76.5546875" style="9" customWidth="1"/>
    <col min="4" max="4" width="11.33203125" style="9" customWidth="1"/>
    <col min="5" max="5" width="13.88671875" style="9" customWidth="1"/>
    <col min="6" max="6" width="11.44140625" style="9" customWidth="1"/>
    <col min="7" max="7" width="10.5546875" style="9" customWidth="1"/>
    <col min="8" max="9" width="13.88671875" style="9" customWidth="1"/>
    <col min="10" max="11" width="15" style="9" customWidth="1"/>
    <col min="12" max="12" width="9.6640625" style="9" customWidth="1"/>
    <col min="13" max="13" width="22.88671875" style="9" customWidth="1"/>
    <col min="14" max="14" width="23.44140625" style="9" customWidth="1"/>
    <col min="15" max="16384" width="8.88671875" style="9"/>
  </cols>
  <sheetData>
    <row r="1" spans="2:14" ht="21">
      <c r="C1" s="12" t="s">
        <v>114</v>
      </c>
      <c r="D1" s="6"/>
      <c r="E1" s="6"/>
      <c r="F1" s="6"/>
      <c r="G1" s="6"/>
      <c r="H1" s="6"/>
    </row>
    <row r="2" spans="2:14" ht="74.400000000000006" customHeight="1">
      <c r="C2" s="13" t="s">
        <v>82</v>
      </c>
      <c r="D2" s="6"/>
      <c r="E2" s="6"/>
      <c r="F2" s="6"/>
      <c r="G2" s="6"/>
      <c r="H2" s="6"/>
    </row>
    <row r="3" spans="2:14" ht="20.399999999999999">
      <c r="C3" s="13"/>
      <c r="D3" s="6"/>
      <c r="E3" s="6"/>
      <c r="F3" s="6"/>
      <c r="G3" s="6"/>
      <c r="H3" s="6"/>
    </row>
    <row r="4" spans="2:14">
      <c r="D4" s="6"/>
      <c r="E4" s="6"/>
      <c r="F4" s="6"/>
      <c r="G4" s="6"/>
      <c r="H4" s="6"/>
    </row>
    <row r="5" spans="2:14" ht="245.4" customHeight="1">
      <c r="C5" s="14" t="s">
        <v>68</v>
      </c>
      <c r="D5" s="6"/>
      <c r="E5" s="6"/>
      <c r="F5" s="6"/>
      <c r="G5" s="6"/>
      <c r="H5" s="6"/>
    </row>
    <row r="6" spans="2:14">
      <c r="C6" s="6"/>
      <c r="D6" s="6"/>
      <c r="E6" s="6"/>
      <c r="F6" s="6"/>
      <c r="G6" s="6"/>
      <c r="H6" s="6"/>
    </row>
    <row r="7" spans="2:14" ht="99" customHeight="1">
      <c r="C7" s="117" t="s">
        <v>61</v>
      </c>
      <c r="D7" s="6"/>
      <c r="E7" s="6"/>
      <c r="F7" s="6"/>
      <c r="G7" s="6"/>
      <c r="H7" s="6"/>
    </row>
    <row r="8" spans="2:14">
      <c r="C8" s="6"/>
      <c r="D8" s="6"/>
      <c r="E8" s="6"/>
      <c r="F8" s="6"/>
      <c r="G8" s="6"/>
      <c r="H8" s="6"/>
    </row>
    <row r="11" spans="2:14">
      <c r="C11" s="18" t="s">
        <v>83</v>
      </c>
    </row>
    <row r="12" spans="2:14">
      <c r="B12" s="6"/>
      <c r="C12" s="19" t="s">
        <v>0</v>
      </c>
      <c r="D12" s="6"/>
      <c r="E12" s="6"/>
      <c r="F12" s="6"/>
      <c r="G12" s="6"/>
      <c r="H12" s="6"/>
      <c r="I12" s="6"/>
      <c r="J12" s="6"/>
      <c r="K12" s="6"/>
      <c r="L12" s="6"/>
      <c r="M12" s="6"/>
    </row>
    <row r="13" spans="2:14">
      <c r="B13" s="6"/>
      <c r="C13" s="21" t="s">
        <v>1</v>
      </c>
      <c r="D13" s="6"/>
      <c r="E13" s="6"/>
      <c r="F13" s="6"/>
      <c r="G13" s="6"/>
      <c r="H13" s="6"/>
      <c r="I13" s="6"/>
      <c r="J13" s="6"/>
      <c r="K13" s="6"/>
      <c r="L13" s="6"/>
      <c r="M13" s="6"/>
    </row>
    <row r="14" spans="2:14" ht="41.4">
      <c r="B14" s="23" t="s">
        <v>2</v>
      </c>
      <c r="C14" s="23" t="s">
        <v>3</v>
      </c>
      <c r="D14" s="23" t="s">
        <v>4</v>
      </c>
      <c r="E14" s="23" t="s">
        <v>5</v>
      </c>
      <c r="F14" s="23" t="s">
        <v>6</v>
      </c>
      <c r="G14" s="23" t="s">
        <v>7</v>
      </c>
      <c r="H14" s="188" t="s">
        <v>8</v>
      </c>
      <c r="I14" s="35" t="s">
        <v>9</v>
      </c>
      <c r="J14" s="35" t="s">
        <v>10</v>
      </c>
      <c r="K14" s="35" t="s">
        <v>11</v>
      </c>
      <c r="L14" s="189" t="s">
        <v>12</v>
      </c>
      <c r="M14" s="35" t="s">
        <v>13</v>
      </c>
      <c r="N14" s="10" t="s">
        <v>18</v>
      </c>
    </row>
    <row r="15" spans="2:14" ht="110.4">
      <c r="B15" s="135">
        <v>1</v>
      </c>
      <c r="C15" s="136" t="s">
        <v>21</v>
      </c>
      <c r="D15" s="118" t="s">
        <v>14</v>
      </c>
      <c r="E15" s="137">
        <v>35000</v>
      </c>
      <c r="F15" s="135">
        <v>10</v>
      </c>
      <c r="G15" s="27">
        <f>CEILING(E15/F15,1)</f>
        <v>3500</v>
      </c>
      <c r="H15" s="138"/>
      <c r="I15" s="31">
        <f t="shared" ref="I15" si="0">H15*L15+H15</f>
        <v>0</v>
      </c>
      <c r="J15" s="31">
        <f t="shared" ref="J15" si="1">ROUND(G15*H15,2)</f>
        <v>0</v>
      </c>
      <c r="K15" s="31">
        <f t="shared" ref="K15" si="2">ROUND(G15*I15,2)</f>
        <v>0</v>
      </c>
      <c r="L15" s="119"/>
      <c r="M15" s="139"/>
      <c r="N15" s="45"/>
    </row>
    <row r="16" spans="2:14">
      <c r="B16" s="120" t="s">
        <v>16</v>
      </c>
      <c r="C16" s="140"/>
      <c r="D16" s="140"/>
      <c r="E16" s="140"/>
      <c r="F16" s="140"/>
      <c r="G16" s="140"/>
      <c r="H16" s="141"/>
      <c r="I16" s="142"/>
      <c r="J16" s="1">
        <f>SUM(J15:J15)</f>
        <v>0</v>
      </c>
      <c r="K16" s="1">
        <f>SUM(K15:K15)</f>
        <v>0</v>
      </c>
      <c r="L16" s="28"/>
      <c r="M16" s="28"/>
    </row>
    <row r="17" spans="2:14">
      <c r="J17" s="143" t="s">
        <v>17</v>
      </c>
      <c r="K17" s="144">
        <f>K16-J16</f>
        <v>0</v>
      </c>
    </row>
    <row r="19" spans="2:14" ht="15.6">
      <c r="C19" s="58"/>
      <c r="D19" s="6"/>
      <c r="E19" s="6"/>
      <c r="F19" s="6"/>
      <c r="G19" s="6"/>
      <c r="H19" s="6"/>
    </row>
    <row r="20" spans="2:14">
      <c r="B20" s="29"/>
      <c r="C20" s="17" t="s">
        <v>84</v>
      </c>
      <c r="D20" s="29"/>
      <c r="E20" s="29"/>
      <c r="F20" s="29"/>
      <c r="G20" s="29"/>
      <c r="H20" s="149"/>
      <c r="I20" s="29"/>
      <c r="J20" s="29"/>
      <c r="K20" s="29"/>
      <c r="L20" s="29"/>
      <c r="M20" s="29"/>
    </row>
    <row r="21" spans="2:14">
      <c r="B21" s="29"/>
      <c r="C21" s="17" t="s">
        <v>26</v>
      </c>
      <c r="D21" s="29"/>
      <c r="E21" s="29"/>
      <c r="F21" s="29"/>
      <c r="G21" s="29"/>
      <c r="H21" s="149"/>
      <c r="I21" s="29"/>
      <c r="J21" s="29"/>
      <c r="K21" s="29"/>
      <c r="L21" s="29"/>
      <c r="M21" s="29"/>
    </row>
    <row r="22" spans="2:14">
      <c r="B22" s="29"/>
      <c r="C22" s="17" t="s">
        <v>27</v>
      </c>
      <c r="D22" s="29"/>
      <c r="E22" s="29"/>
      <c r="F22" s="29"/>
      <c r="G22" s="29"/>
      <c r="H22" s="149"/>
      <c r="I22" s="29"/>
      <c r="J22" s="29"/>
      <c r="K22" s="29"/>
      <c r="L22" s="29"/>
      <c r="M22" s="29"/>
    </row>
    <row r="23" spans="2:14" ht="41.4">
      <c r="B23" s="23" t="s">
        <v>2</v>
      </c>
      <c r="C23" s="23" t="s">
        <v>3</v>
      </c>
      <c r="D23" s="23" t="s">
        <v>4</v>
      </c>
      <c r="E23" s="23" t="s">
        <v>5</v>
      </c>
      <c r="F23" s="23" t="s">
        <v>6</v>
      </c>
      <c r="G23" s="23" t="s">
        <v>7</v>
      </c>
      <c r="H23" s="188" t="s">
        <v>8</v>
      </c>
      <c r="I23" s="35" t="s">
        <v>9</v>
      </c>
      <c r="J23" s="35" t="s">
        <v>10</v>
      </c>
      <c r="K23" s="35" t="s">
        <v>11</v>
      </c>
      <c r="L23" s="189" t="s">
        <v>12</v>
      </c>
      <c r="M23" s="35" t="s">
        <v>13</v>
      </c>
      <c r="N23" s="10" t="s">
        <v>18</v>
      </c>
    </row>
    <row r="24" spans="2:14" ht="27.6">
      <c r="B24" s="125">
        <v>1</v>
      </c>
      <c r="C24" s="130" t="s">
        <v>28</v>
      </c>
      <c r="D24" s="60" t="s">
        <v>14</v>
      </c>
      <c r="E24" s="61">
        <v>30</v>
      </c>
      <c r="F24" s="59">
        <v>1</v>
      </c>
      <c r="G24" s="7">
        <f>CEILING(E24/F24,1)</f>
        <v>30</v>
      </c>
      <c r="H24" s="131"/>
      <c r="I24" s="31">
        <f t="shared" ref="I24" si="3">H24*L24+H24</f>
        <v>0</v>
      </c>
      <c r="J24" s="31">
        <f t="shared" ref="J24" si="4">ROUND(G24*H24,2)</f>
        <v>0</v>
      </c>
      <c r="K24" s="31">
        <f t="shared" ref="K24" si="5">ROUND(G24*I24,2)</f>
        <v>0</v>
      </c>
      <c r="L24" s="129"/>
      <c r="M24" s="150"/>
      <c r="N24" s="45"/>
    </row>
    <row r="25" spans="2:14" ht="41.4">
      <c r="B25" s="125">
        <v>2</v>
      </c>
      <c r="C25" s="130" t="s">
        <v>29</v>
      </c>
      <c r="D25" s="60" t="s">
        <v>14</v>
      </c>
      <c r="E25" s="61">
        <v>30</v>
      </c>
      <c r="F25" s="59">
        <v>1</v>
      </c>
      <c r="G25" s="7">
        <f>CEILING(E25/F25,1)</f>
        <v>30</v>
      </c>
      <c r="H25" s="151"/>
      <c r="I25" s="31">
        <f t="shared" ref="I25:I26" si="6">H25*L25+H25</f>
        <v>0</v>
      </c>
      <c r="J25" s="31">
        <f t="shared" ref="J25:J26" si="7">ROUND(G25*H25,2)</f>
        <v>0</v>
      </c>
      <c r="K25" s="31">
        <f t="shared" ref="K25:K26" si="8">ROUND(G25*I25,2)</f>
        <v>0</v>
      </c>
      <c r="L25" s="129"/>
      <c r="M25" s="150"/>
      <c r="N25" s="45"/>
    </row>
    <row r="26" spans="2:14" ht="55.2">
      <c r="B26" s="125">
        <v>3</v>
      </c>
      <c r="C26" s="130" t="s">
        <v>30</v>
      </c>
      <c r="D26" s="127" t="s">
        <v>14</v>
      </c>
      <c r="E26" s="124">
        <v>200</v>
      </c>
      <c r="F26" s="59">
        <v>1</v>
      </c>
      <c r="G26" s="7">
        <f>CEILING(E26/F26,1)</f>
        <v>200</v>
      </c>
      <c r="H26" s="152"/>
      <c r="I26" s="31">
        <f t="shared" si="6"/>
        <v>0</v>
      </c>
      <c r="J26" s="31">
        <f t="shared" si="7"/>
        <v>0</v>
      </c>
      <c r="K26" s="31">
        <f t="shared" si="8"/>
        <v>0</v>
      </c>
      <c r="L26" s="133"/>
      <c r="M26" s="44"/>
      <c r="N26" s="45"/>
    </row>
    <row r="27" spans="2:14">
      <c r="B27" s="63" t="s">
        <v>16</v>
      </c>
      <c r="C27" s="64"/>
      <c r="D27" s="64"/>
      <c r="E27" s="64"/>
      <c r="F27" s="64"/>
      <c r="G27" s="64"/>
      <c r="H27" s="121"/>
      <c r="I27" s="65"/>
      <c r="J27" s="2">
        <f>SUM(J24:J26)</f>
        <v>0</v>
      </c>
      <c r="K27" s="2">
        <f>SUM(K24:K26)</f>
        <v>0</v>
      </c>
      <c r="L27" s="29"/>
      <c r="M27" s="29"/>
    </row>
    <row r="28" spans="2:14">
      <c r="B28" s="17"/>
      <c r="C28" s="17"/>
      <c r="D28" s="29"/>
      <c r="E28" s="29"/>
      <c r="F28" s="29"/>
      <c r="G28" s="29"/>
      <c r="H28" s="149"/>
      <c r="I28" s="29"/>
      <c r="J28" s="153" t="s">
        <v>17</v>
      </c>
      <c r="K28" s="144">
        <f>K27-J27</f>
        <v>0</v>
      </c>
      <c r="L28" s="29"/>
      <c r="M28" s="29"/>
    </row>
    <row r="29" spans="2:14">
      <c r="B29" s="17"/>
      <c r="C29" s="17"/>
      <c r="D29" s="29"/>
      <c r="E29" s="29"/>
      <c r="F29" s="29"/>
      <c r="G29" s="29"/>
      <c r="H29" s="149"/>
      <c r="I29" s="29"/>
      <c r="J29" s="154"/>
      <c r="K29" s="155"/>
      <c r="L29" s="29"/>
      <c r="M29" s="29"/>
    </row>
    <row r="30" spans="2:14">
      <c r="B30" s="17"/>
      <c r="C30" s="17"/>
      <c r="D30" s="29"/>
      <c r="E30" s="29"/>
      <c r="F30" s="29"/>
      <c r="G30" s="29"/>
      <c r="H30" s="149"/>
      <c r="I30" s="29"/>
      <c r="J30" s="154"/>
      <c r="K30" s="155"/>
      <c r="L30" s="29"/>
      <c r="M30" s="29"/>
    </row>
    <row r="31" spans="2:14">
      <c r="B31" s="29"/>
      <c r="C31" s="17" t="s">
        <v>85</v>
      </c>
      <c r="D31" s="29"/>
      <c r="E31" s="29"/>
      <c r="F31" s="29"/>
      <c r="G31" s="29"/>
      <c r="H31" s="123"/>
      <c r="I31" s="123"/>
      <c r="J31" s="123"/>
      <c r="K31" s="123"/>
      <c r="L31" s="115"/>
      <c r="M31" s="115"/>
    </row>
    <row r="32" spans="2:14">
      <c r="B32" s="29"/>
      <c r="C32" s="17" t="s">
        <v>19</v>
      </c>
      <c r="D32" s="29"/>
      <c r="E32" s="29"/>
      <c r="F32" s="29"/>
      <c r="G32" s="29"/>
      <c r="H32" s="123"/>
      <c r="I32" s="123"/>
      <c r="J32" s="123"/>
      <c r="K32" s="123"/>
      <c r="L32" s="115"/>
      <c r="M32" s="115"/>
    </row>
    <row r="33" spans="1:14">
      <c r="B33" s="29"/>
      <c r="C33" s="17" t="s">
        <v>20</v>
      </c>
      <c r="D33" s="29"/>
      <c r="E33" s="29"/>
      <c r="F33" s="29"/>
      <c r="G33" s="29"/>
      <c r="H33" s="123"/>
      <c r="I33" s="123"/>
      <c r="J33" s="123"/>
      <c r="K33" s="123"/>
      <c r="L33" s="115"/>
      <c r="M33" s="115"/>
    </row>
    <row r="34" spans="1:14" ht="41.4">
      <c r="B34" s="23" t="s">
        <v>2</v>
      </c>
      <c r="C34" s="23" t="s">
        <v>3</v>
      </c>
      <c r="D34" s="23" t="s">
        <v>4</v>
      </c>
      <c r="E34" s="23" t="s">
        <v>5</v>
      </c>
      <c r="F34" s="23" t="s">
        <v>6</v>
      </c>
      <c r="G34" s="23" t="s">
        <v>7</v>
      </c>
      <c r="H34" s="188" t="s">
        <v>8</v>
      </c>
      <c r="I34" s="35" t="s">
        <v>9</v>
      </c>
      <c r="J34" s="35" t="s">
        <v>10</v>
      </c>
      <c r="K34" s="35" t="s">
        <v>11</v>
      </c>
      <c r="L34" s="35" t="s">
        <v>12</v>
      </c>
      <c r="M34" s="35" t="s">
        <v>13</v>
      </c>
      <c r="N34" s="10" t="s">
        <v>18</v>
      </c>
    </row>
    <row r="35" spans="1:14" ht="138">
      <c r="B35" s="59">
        <v>1</v>
      </c>
      <c r="C35" s="130" t="s">
        <v>32</v>
      </c>
      <c r="D35" s="127" t="s">
        <v>14</v>
      </c>
      <c r="E35" s="128">
        <v>10</v>
      </c>
      <c r="F35" s="114">
        <v>1</v>
      </c>
      <c r="G35" s="7">
        <f>CEILING(E35/F35,1)</f>
        <v>10</v>
      </c>
      <c r="H35" s="30"/>
      <c r="I35" s="31">
        <f t="shared" ref="I35" si="9">H35*L35+H35</f>
        <v>0</v>
      </c>
      <c r="J35" s="31">
        <f t="shared" ref="J35" si="10">ROUND(G35*H35,2)</f>
        <v>0</v>
      </c>
      <c r="K35" s="31">
        <f t="shared" ref="K35" si="11">ROUND(G35*I35,2)</f>
        <v>0</v>
      </c>
      <c r="L35" s="160"/>
      <c r="M35" s="44" t="s">
        <v>15</v>
      </c>
      <c r="N35" s="45"/>
    </row>
    <row r="36" spans="1:14" ht="165.6">
      <c r="B36" s="59">
        <v>2</v>
      </c>
      <c r="C36" s="130" t="s">
        <v>33</v>
      </c>
      <c r="D36" s="127" t="s">
        <v>14</v>
      </c>
      <c r="E36" s="128">
        <v>10</v>
      </c>
      <c r="F36" s="114">
        <v>1</v>
      </c>
      <c r="G36" s="7">
        <f>CEILING(E36/F36,1)</f>
        <v>10</v>
      </c>
      <c r="H36" s="30"/>
      <c r="I36" s="31">
        <f t="shared" ref="I36:I39" si="12">H36*L36+H36</f>
        <v>0</v>
      </c>
      <c r="J36" s="31">
        <f t="shared" ref="J36:J39" si="13">ROUND(G36*H36,2)</f>
        <v>0</v>
      </c>
      <c r="K36" s="31">
        <f t="shared" ref="K36:K39" si="14">ROUND(G36*I36,2)</f>
        <v>0</v>
      </c>
      <c r="L36" s="129"/>
      <c r="M36" s="44" t="s">
        <v>15</v>
      </c>
      <c r="N36" s="45"/>
    </row>
    <row r="37" spans="1:14" ht="151.80000000000001">
      <c r="B37" s="59">
        <v>3</v>
      </c>
      <c r="C37" s="157" t="s">
        <v>34</v>
      </c>
      <c r="D37" s="127" t="s">
        <v>14</v>
      </c>
      <c r="E37" s="128">
        <v>10</v>
      </c>
      <c r="F37" s="114">
        <v>1</v>
      </c>
      <c r="G37" s="7">
        <f>CEILING(E37/F37,1)</f>
        <v>10</v>
      </c>
      <c r="H37" s="30"/>
      <c r="I37" s="31">
        <f t="shared" si="12"/>
        <v>0</v>
      </c>
      <c r="J37" s="31">
        <f t="shared" si="13"/>
        <v>0</v>
      </c>
      <c r="K37" s="31">
        <f t="shared" si="14"/>
        <v>0</v>
      </c>
      <c r="L37" s="129"/>
      <c r="M37" s="44" t="s">
        <v>15</v>
      </c>
      <c r="N37" s="45"/>
    </row>
    <row r="38" spans="1:14" ht="165.6">
      <c r="B38" s="59">
        <v>4</v>
      </c>
      <c r="C38" s="158" t="s">
        <v>35</v>
      </c>
      <c r="D38" s="127" t="s">
        <v>14</v>
      </c>
      <c r="E38" s="128">
        <v>20</v>
      </c>
      <c r="F38" s="114">
        <v>6</v>
      </c>
      <c r="G38" s="7">
        <f>CEILING(E38/F38,1)</f>
        <v>4</v>
      </c>
      <c r="H38" s="30"/>
      <c r="I38" s="31">
        <f t="shared" si="12"/>
        <v>0</v>
      </c>
      <c r="J38" s="31">
        <f t="shared" si="13"/>
        <v>0</v>
      </c>
      <c r="K38" s="31">
        <f t="shared" si="14"/>
        <v>0</v>
      </c>
      <c r="L38" s="62"/>
      <c r="M38" s="44" t="s">
        <v>15</v>
      </c>
      <c r="N38" s="45"/>
    </row>
    <row r="39" spans="1:14" ht="124.2">
      <c r="B39" s="59">
        <v>5</v>
      </c>
      <c r="C39" s="132" t="s">
        <v>36</v>
      </c>
      <c r="D39" s="127" t="s">
        <v>14</v>
      </c>
      <c r="E39" s="128">
        <v>60</v>
      </c>
      <c r="F39" s="114">
        <v>6</v>
      </c>
      <c r="G39" s="7">
        <f>CEILING(E39/F39,1)</f>
        <v>10</v>
      </c>
      <c r="H39" s="30"/>
      <c r="I39" s="31">
        <f t="shared" si="12"/>
        <v>0</v>
      </c>
      <c r="J39" s="31">
        <f t="shared" si="13"/>
        <v>0</v>
      </c>
      <c r="K39" s="31">
        <f t="shared" si="14"/>
        <v>0</v>
      </c>
      <c r="L39" s="62"/>
      <c r="M39" s="44" t="s">
        <v>15</v>
      </c>
      <c r="N39" s="45"/>
    </row>
    <row r="40" spans="1:14">
      <c r="B40" s="63" t="s">
        <v>16</v>
      </c>
      <c r="C40" s="64"/>
      <c r="D40" s="64"/>
      <c r="E40" s="64"/>
      <c r="F40" s="64"/>
      <c r="G40" s="64"/>
      <c r="H40" s="156"/>
      <c r="I40" s="122"/>
      <c r="J40" s="2">
        <f>SUM(J35:J39)</f>
        <v>0</v>
      </c>
      <c r="K40" s="2">
        <f>SUM(K35:K39)</f>
        <v>0</v>
      </c>
      <c r="L40" s="28"/>
      <c r="M40" s="28"/>
    </row>
    <row r="41" spans="1:14">
      <c r="B41" s="22"/>
      <c r="C41" s="36"/>
      <c r="D41" s="36"/>
      <c r="E41" s="36"/>
      <c r="F41" s="36"/>
      <c r="G41" s="36"/>
      <c r="H41" s="37"/>
      <c r="I41" s="37"/>
      <c r="J41" s="126" t="s">
        <v>17</v>
      </c>
      <c r="K41" s="144">
        <f>K40-J40</f>
        <v>0</v>
      </c>
      <c r="L41" s="28"/>
      <c r="M41" s="28"/>
    </row>
    <row r="42" spans="1:14">
      <c r="B42" s="22"/>
      <c r="C42" s="36"/>
      <c r="D42" s="36"/>
      <c r="E42" s="36"/>
      <c r="F42" s="36"/>
      <c r="G42" s="36"/>
      <c r="H42" s="37"/>
      <c r="I42" s="37"/>
      <c r="J42" s="5"/>
      <c r="K42" s="5"/>
      <c r="L42" s="28"/>
      <c r="M42" s="28"/>
    </row>
    <row r="43" spans="1:14">
      <c r="B43" s="53" t="s">
        <v>62</v>
      </c>
      <c r="C43" s="54"/>
      <c r="D43" s="54"/>
      <c r="E43" s="54"/>
      <c r="F43" s="28"/>
      <c r="G43" s="36"/>
      <c r="H43" s="37"/>
      <c r="I43" s="37"/>
      <c r="J43" s="5"/>
      <c r="K43" s="5"/>
      <c r="L43" s="28"/>
      <c r="M43" s="28"/>
    </row>
    <row r="44" spans="1:14" ht="41.4">
      <c r="A44" s="35" t="s">
        <v>2</v>
      </c>
      <c r="B44" s="55" t="s">
        <v>63</v>
      </c>
      <c r="C44" s="55" t="s">
        <v>64</v>
      </c>
      <c r="D44" s="190" t="s">
        <v>65</v>
      </c>
      <c r="E44" s="330" t="s">
        <v>66</v>
      </c>
      <c r="F44" s="331"/>
      <c r="G44" s="36"/>
      <c r="H44" s="37"/>
      <c r="I44" s="37"/>
      <c r="J44" s="5"/>
      <c r="K44" s="5"/>
      <c r="L44" s="28"/>
      <c r="M44" s="28"/>
    </row>
    <row r="45" spans="1:14">
      <c r="A45" s="45"/>
      <c r="B45" s="56"/>
      <c r="C45" s="56"/>
      <c r="D45" s="57"/>
      <c r="E45" s="332"/>
      <c r="F45" s="333"/>
      <c r="G45" s="36"/>
      <c r="H45" s="37"/>
      <c r="I45" s="37"/>
      <c r="J45" s="5"/>
      <c r="K45" s="5"/>
      <c r="L45" s="28"/>
      <c r="M45" s="28"/>
    </row>
    <row r="46" spans="1:14">
      <c r="A46" s="45"/>
      <c r="B46" s="56"/>
      <c r="C46" s="56"/>
      <c r="D46" s="57"/>
      <c r="E46" s="332"/>
      <c r="F46" s="333"/>
      <c r="G46" s="36"/>
      <c r="H46" s="37"/>
      <c r="I46" s="37"/>
      <c r="J46" s="5"/>
      <c r="K46" s="5"/>
      <c r="L46" s="28"/>
      <c r="M46" s="28"/>
    </row>
    <row r="47" spans="1:14">
      <c r="A47" s="45"/>
      <c r="B47" s="56"/>
      <c r="C47" s="56"/>
      <c r="D47" s="57"/>
      <c r="E47" s="332"/>
      <c r="F47" s="333"/>
      <c r="G47" s="36"/>
      <c r="H47" s="37"/>
      <c r="I47" s="37"/>
      <c r="J47" s="5"/>
      <c r="K47" s="5"/>
      <c r="L47" s="28"/>
      <c r="M47" s="28"/>
    </row>
    <row r="48" spans="1:14">
      <c r="B48" s="22"/>
      <c r="C48" s="36"/>
      <c r="D48" s="36"/>
      <c r="E48" s="36"/>
      <c r="F48" s="36"/>
      <c r="G48" s="36"/>
      <c r="H48" s="37"/>
      <c r="I48" s="37"/>
      <c r="J48" s="5"/>
      <c r="K48" s="5"/>
      <c r="L48" s="28"/>
      <c r="M48" s="28"/>
    </row>
    <row r="49" spans="2:14">
      <c r="B49" s="22"/>
      <c r="C49" s="36"/>
      <c r="D49" s="36"/>
      <c r="E49" s="36"/>
      <c r="F49" s="36"/>
      <c r="G49" s="36"/>
      <c r="H49" s="37"/>
      <c r="I49" s="37"/>
      <c r="J49" s="5"/>
      <c r="K49" s="5"/>
      <c r="L49" s="28"/>
      <c r="M49" s="28"/>
    </row>
    <row r="50" spans="2:14">
      <c r="B50" s="6"/>
      <c r="C50" s="20" t="s">
        <v>86</v>
      </c>
      <c r="D50" s="6"/>
      <c r="E50" s="6"/>
      <c r="F50" s="6"/>
      <c r="G50" s="6"/>
      <c r="H50" s="6"/>
      <c r="I50" s="6"/>
      <c r="J50" s="6"/>
      <c r="K50" s="161"/>
      <c r="L50" s="115"/>
      <c r="M50" s="115"/>
    </row>
    <row r="51" spans="2:14">
      <c r="B51" s="6"/>
      <c r="C51" s="20" t="s">
        <v>37</v>
      </c>
      <c r="D51" s="6"/>
      <c r="E51" s="6"/>
      <c r="F51" s="6"/>
      <c r="G51" s="6"/>
      <c r="H51" s="6"/>
      <c r="I51" s="6"/>
      <c r="J51" s="6"/>
      <c r="K51" s="161"/>
      <c r="L51" s="115"/>
      <c r="M51" s="115"/>
    </row>
    <row r="52" spans="2:14">
      <c r="B52" s="6"/>
      <c r="C52" s="20" t="s">
        <v>38</v>
      </c>
      <c r="D52" s="6"/>
      <c r="E52" s="6"/>
      <c r="F52" s="6"/>
      <c r="G52" s="6"/>
      <c r="H52" s="6"/>
      <c r="I52" s="6"/>
      <c r="J52" s="6"/>
      <c r="K52" s="162"/>
      <c r="L52" s="115"/>
      <c r="M52" s="115"/>
    </row>
    <row r="53" spans="2:14" ht="41.4">
      <c r="B53" s="23" t="s">
        <v>2</v>
      </c>
      <c r="C53" s="23" t="s">
        <v>3</v>
      </c>
      <c r="D53" s="23" t="s">
        <v>4</v>
      </c>
      <c r="E53" s="23" t="s">
        <v>5</v>
      </c>
      <c r="F53" s="23" t="s">
        <v>6</v>
      </c>
      <c r="G53" s="23" t="s">
        <v>7</v>
      </c>
      <c r="H53" s="188" t="s">
        <v>8</v>
      </c>
      <c r="I53" s="35" t="s">
        <v>9</v>
      </c>
      <c r="J53" s="35" t="s">
        <v>10</v>
      </c>
      <c r="K53" s="35" t="s">
        <v>11</v>
      </c>
      <c r="L53" s="189" t="s">
        <v>12</v>
      </c>
      <c r="M53" s="35" t="s">
        <v>13</v>
      </c>
      <c r="N53" s="10" t="s">
        <v>18</v>
      </c>
    </row>
    <row r="54" spans="2:14" ht="262.2">
      <c r="B54" s="163">
        <v>1</v>
      </c>
      <c r="C54" s="15" t="s">
        <v>39</v>
      </c>
      <c r="D54" s="164" t="s">
        <v>14</v>
      </c>
      <c r="E54" s="164">
        <v>60000</v>
      </c>
      <c r="F54" s="165">
        <v>50</v>
      </c>
      <c r="G54" s="27">
        <f>CEILING(E54/F54,1)</f>
        <v>1200</v>
      </c>
      <c r="H54" s="166"/>
      <c r="I54" s="31">
        <f t="shared" ref="I54" si="15">H54*L54+H54</f>
        <v>0</v>
      </c>
      <c r="J54" s="31">
        <f t="shared" ref="J54" si="16">ROUND(G54*H54,2)</f>
        <v>0</v>
      </c>
      <c r="K54" s="31">
        <f t="shared" ref="K54" si="17">ROUND(G54*I54,2)</f>
        <v>0</v>
      </c>
      <c r="L54" s="167"/>
      <c r="M54" s="168"/>
      <c r="N54" s="45"/>
    </row>
    <row r="55" spans="2:14">
      <c r="B55" s="343" t="s">
        <v>16</v>
      </c>
      <c r="C55" s="344"/>
      <c r="D55" s="344"/>
      <c r="E55" s="344"/>
      <c r="F55" s="344"/>
      <c r="G55" s="344"/>
      <c r="H55" s="344"/>
      <c r="I55" s="345"/>
      <c r="J55" s="3">
        <f>SUM(J54)</f>
        <v>0</v>
      </c>
      <c r="K55" s="3">
        <f>SUM(K54)</f>
        <v>0</v>
      </c>
      <c r="L55" s="169"/>
      <c r="M55" s="115"/>
    </row>
    <row r="56" spans="2:14">
      <c r="B56" s="26"/>
      <c r="C56" s="26"/>
      <c r="D56" s="26"/>
      <c r="E56" s="26"/>
      <c r="F56" s="26"/>
      <c r="G56" s="26"/>
      <c r="H56" s="26"/>
      <c r="I56" s="26"/>
      <c r="J56" s="146" t="s">
        <v>17</v>
      </c>
      <c r="K56" s="134">
        <f>K55-J55</f>
        <v>0</v>
      </c>
      <c r="L56" s="170"/>
      <c r="M56" s="115"/>
    </row>
    <row r="57" spans="2:14">
      <c r="B57" s="26"/>
      <c r="C57" s="26"/>
      <c r="D57" s="26"/>
      <c r="E57" s="26"/>
      <c r="F57" s="26"/>
      <c r="G57" s="26"/>
      <c r="H57" s="26"/>
      <c r="I57" s="26"/>
      <c r="J57" s="147"/>
      <c r="K57" s="11"/>
      <c r="L57" s="170"/>
      <c r="M57" s="115"/>
    </row>
    <row r="58" spans="2:14">
      <c r="B58" s="26"/>
      <c r="C58" s="26"/>
      <c r="D58" s="26"/>
      <c r="E58" s="26"/>
      <c r="F58" s="26"/>
      <c r="G58" s="26"/>
      <c r="H58" s="26"/>
      <c r="I58" s="26"/>
      <c r="J58" s="147"/>
      <c r="K58" s="11"/>
      <c r="L58" s="170"/>
      <c r="M58" s="115"/>
    </row>
    <row r="59" spans="2:14">
      <c r="C59" s="21" t="s">
        <v>87</v>
      </c>
    </row>
    <row r="60" spans="2:14">
      <c r="C60" s="17" t="s">
        <v>31</v>
      </c>
    </row>
    <row r="61" spans="2:14">
      <c r="B61" s="171"/>
      <c r="C61" s="17" t="s">
        <v>1</v>
      </c>
      <c r="D61" s="171"/>
      <c r="E61" s="171"/>
      <c r="F61" s="171"/>
      <c r="G61" s="171"/>
      <c r="H61" s="171"/>
      <c r="I61" s="171"/>
      <c r="J61" s="171"/>
      <c r="K61" s="171"/>
      <c r="L61" s="171"/>
      <c r="M61" s="171"/>
    </row>
    <row r="62" spans="2:14" ht="41.4">
      <c r="B62" s="23" t="s">
        <v>2</v>
      </c>
      <c r="C62" s="34" t="s">
        <v>3</v>
      </c>
      <c r="D62" s="35" t="s">
        <v>4</v>
      </c>
      <c r="E62" s="35" t="s">
        <v>5</v>
      </c>
      <c r="F62" s="35" t="s">
        <v>6</v>
      </c>
      <c r="G62" s="35" t="s">
        <v>7</v>
      </c>
      <c r="H62" s="116" t="s">
        <v>8</v>
      </c>
      <c r="I62" s="35" t="s">
        <v>9</v>
      </c>
      <c r="J62" s="35" t="s">
        <v>10</v>
      </c>
      <c r="K62" s="35" t="s">
        <v>11</v>
      </c>
      <c r="L62" s="35" t="s">
        <v>12</v>
      </c>
      <c r="M62" s="35" t="s">
        <v>13</v>
      </c>
      <c r="N62" s="10" t="s">
        <v>18</v>
      </c>
    </row>
    <row r="63" spans="2:14" ht="69">
      <c r="B63" s="172">
        <v>1</v>
      </c>
      <c r="C63" s="173" t="s">
        <v>80</v>
      </c>
      <c r="D63" s="174" t="s">
        <v>14</v>
      </c>
      <c r="E63" s="175">
        <v>40</v>
      </c>
      <c r="F63" s="176">
        <v>1</v>
      </c>
      <c r="G63" s="159">
        <f>CEILING(E63/F63,1)</f>
        <v>40</v>
      </c>
      <c r="H63" s="179"/>
      <c r="I63" s="25">
        <f t="shared" ref="I63" si="18">H63*L63+H63</f>
        <v>0</v>
      </c>
      <c r="J63" s="25">
        <f t="shared" ref="J63" si="19">ROUND(G63*H63,2)</f>
        <v>0</v>
      </c>
      <c r="K63" s="25">
        <f t="shared" ref="K63" si="20">ROUND(G63*I63,2)</f>
        <v>0</v>
      </c>
      <c r="L63" s="177"/>
      <c r="M63" s="178" t="s">
        <v>15</v>
      </c>
      <c r="N63" s="45"/>
    </row>
    <row r="64" spans="2:14" ht="69">
      <c r="B64" s="172">
        <v>2</v>
      </c>
      <c r="C64" s="173" t="s">
        <v>81</v>
      </c>
      <c r="D64" s="57" t="s">
        <v>14</v>
      </c>
      <c r="E64" s="172">
        <v>60</v>
      </c>
      <c r="F64" s="145">
        <v>1</v>
      </c>
      <c r="G64" s="7">
        <f>CEILING(E64/F64,1)</f>
        <v>60</v>
      </c>
      <c r="H64" s="179"/>
      <c r="I64" s="25">
        <f t="shared" ref="I64" si="21">H64*L64+H64</f>
        <v>0</v>
      </c>
      <c r="J64" s="25">
        <f t="shared" ref="J64" si="22">ROUND(G64*H64,2)</f>
        <v>0</v>
      </c>
      <c r="K64" s="25">
        <f t="shared" ref="K64" si="23">ROUND(G64*I64,2)</f>
        <v>0</v>
      </c>
      <c r="L64" s="180"/>
      <c r="M64" s="148" t="s">
        <v>15</v>
      </c>
      <c r="N64" s="45"/>
    </row>
    <row r="65" spans="1:14">
      <c r="B65" s="346" t="s">
        <v>16</v>
      </c>
      <c r="C65" s="347"/>
      <c r="D65" s="347"/>
      <c r="E65" s="347"/>
      <c r="F65" s="347"/>
      <c r="G65" s="347"/>
      <c r="H65" s="347"/>
      <c r="I65" s="348"/>
      <c r="J65" s="3">
        <f>SUM(J63:J64)</f>
        <v>0</v>
      </c>
      <c r="K65" s="3">
        <f>SUM(K63:K64)</f>
        <v>0</v>
      </c>
      <c r="L65" s="115"/>
    </row>
    <row r="66" spans="1:14">
      <c r="B66" s="29"/>
      <c r="C66" s="29"/>
      <c r="D66" s="29"/>
      <c r="E66" s="29"/>
      <c r="F66" s="29"/>
      <c r="G66" s="29"/>
      <c r="H66" s="29"/>
      <c r="I66" s="115"/>
      <c r="J66" s="146" t="s">
        <v>17</v>
      </c>
      <c r="K66" s="134">
        <f>K65-J65</f>
        <v>0</v>
      </c>
      <c r="L66" s="115"/>
    </row>
    <row r="68" spans="1:14">
      <c r="B68" s="53" t="s">
        <v>62</v>
      </c>
      <c r="C68" s="54"/>
      <c r="D68" s="54"/>
      <c r="E68" s="54"/>
      <c r="F68" s="28"/>
    </row>
    <row r="69" spans="1:14" ht="41.4">
      <c r="A69" s="35" t="s">
        <v>2</v>
      </c>
      <c r="B69" s="55" t="s">
        <v>63</v>
      </c>
      <c r="C69" s="55" t="s">
        <v>64</v>
      </c>
      <c r="D69" s="190" t="s">
        <v>65</v>
      </c>
      <c r="E69" s="330" t="s">
        <v>66</v>
      </c>
      <c r="F69" s="331"/>
    </row>
    <row r="70" spans="1:14">
      <c r="A70" s="45"/>
      <c r="B70" s="56"/>
      <c r="C70" s="56"/>
      <c r="D70" s="57"/>
      <c r="E70" s="332"/>
      <c r="F70" s="333"/>
    </row>
    <row r="71" spans="1:14">
      <c r="A71" s="45"/>
      <c r="B71" s="56"/>
      <c r="C71" s="56"/>
      <c r="D71" s="57"/>
      <c r="E71" s="332"/>
      <c r="F71" s="333"/>
    </row>
    <row r="73" spans="1:14">
      <c r="B73" s="181"/>
      <c r="C73" s="21" t="s">
        <v>88</v>
      </c>
      <c r="D73" s="182"/>
      <c r="E73" s="183"/>
      <c r="F73" s="183"/>
      <c r="G73" s="183"/>
      <c r="H73" s="183"/>
      <c r="I73" s="183"/>
      <c r="J73" s="183"/>
      <c r="K73" s="183"/>
      <c r="L73" s="183"/>
      <c r="M73" s="183"/>
    </row>
    <row r="74" spans="1:14">
      <c r="B74" s="240"/>
      <c r="C74" s="21" t="s">
        <v>40</v>
      </c>
      <c r="D74" s="241"/>
      <c r="E74" s="97"/>
      <c r="F74" s="97"/>
      <c r="G74" s="97"/>
      <c r="H74" s="97"/>
      <c r="I74" s="97"/>
      <c r="J74" s="97"/>
      <c r="K74" s="97"/>
      <c r="L74" s="97"/>
      <c r="M74" s="97"/>
      <c r="N74" s="6"/>
    </row>
    <row r="75" spans="1:14">
      <c r="B75" s="240"/>
      <c r="C75" s="21" t="s">
        <v>41</v>
      </c>
      <c r="D75" s="241"/>
      <c r="E75" s="97"/>
      <c r="F75" s="97"/>
      <c r="G75" s="97"/>
      <c r="H75" s="97"/>
      <c r="I75" s="97"/>
      <c r="J75" s="97"/>
      <c r="K75" s="97"/>
      <c r="L75" s="97"/>
      <c r="M75" s="97"/>
      <c r="N75" s="6"/>
    </row>
    <row r="76" spans="1:14" ht="41.4">
      <c r="B76" s="23" t="s">
        <v>2</v>
      </c>
      <c r="C76" s="23" t="s">
        <v>3</v>
      </c>
      <c r="D76" s="23" t="s">
        <v>4</v>
      </c>
      <c r="E76" s="23" t="s">
        <v>5</v>
      </c>
      <c r="F76" s="23" t="s">
        <v>6</v>
      </c>
      <c r="G76" s="23" t="s">
        <v>7</v>
      </c>
      <c r="H76" s="24" t="s">
        <v>8</v>
      </c>
      <c r="I76" s="23" t="s">
        <v>9</v>
      </c>
      <c r="J76" s="23" t="s">
        <v>10</v>
      </c>
      <c r="K76" s="34" t="s">
        <v>11</v>
      </c>
      <c r="L76" s="34" t="s">
        <v>12</v>
      </c>
      <c r="M76" s="35" t="s">
        <v>13</v>
      </c>
      <c r="N76" s="10" t="s">
        <v>18</v>
      </c>
    </row>
    <row r="77" spans="1:14" ht="69">
      <c r="B77" s="242">
        <v>1</v>
      </c>
      <c r="C77" s="243" t="s">
        <v>42</v>
      </c>
      <c r="D77" s="244" t="s">
        <v>14</v>
      </c>
      <c r="E77" s="245">
        <v>15</v>
      </c>
      <c r="F77" s="242">
        <v>1</v>
      </c>
      <c r="G77" s="184">
        <f>CEILING(E77/F77,1)</f>
        <v>15</v>
      </c>
      <c r="H77" s="246"/>
      <c r="I77" s="25">
        <f t="shared" ref="I77" si="24">H77*L77+H77</f>
        <v>0</v>
      </c>
      <c r="J77" s="25">
        <f t="shared" ref="J77" si="25">ROUND(G77*H77,2)</f>
        <v>0</v>
      </c>
      <c r="K77" s="25">
        <f t="shared" ref="K77" si="26">ROUND(G77*I77,2)</f>
        <v>0</v>
      </c>
      <c r="L77" s="247"/>
      <c r="M77" s="106"/>
      <c r="N77" s="248"/>
    </row>
    <row r="78" spans="1:14" ht="55.2">
      <c r="B78" s="249">
        <v>2</v>
      </c>
      <c r="C78" s="250" t="s">
        <v>43</v>
      </c>
      <c r="D78" s="244" t="s">
        <v>14</v>
      </c>
      <c r="E78" s="245">
        <v>15</v>
      </c>
      <c r="F78" s="251">
        <v>1</v>
      </c>
      <c r="G78" s="184">
        <f>CEILING(E78/F78,1)</f>
        <v>15</v>
      </c>
      <c r="H78" s="246"/>
      <c r="I78" s="25">
        <f t="shared" ref="I78" si="27">H78*L78+H78</f>
        <v>0</v>
      </c>
      <c r="J78" s="25">
        <f t="shared" ref="J78" si="28">ROUND(G78*H78,2)</f>
        <v>0</v>
      </c>
      <c r="K78" s="25">
        <f t="shared" ref="K78" si="29">ROUND(G78*I78,2)</f>
        <v>0</v>
      </c>
      <c r="L78" s="247"/>
      <c r="M78" s="106"/>
      <c r="N78" s="248"/>
    </row>
    <row r="79" spans="1:14">
      <c r="B79" s="252" t="s">
        <v>16</v>
      </c>
      <c r="C79" s="253"/>
      <c r="D79" s="253"/>
      <c r="E79" s="253"/>
      <c r="F79" s="253"/>
      <c r="G79" s="253"/>
      <c r="H79" s="253"/>
      <c r="I79" s="253"/>
      <c r="J79" s="185">
        <f>SUM(J77:J78)</f>
        <v>0</v>
      </c>
      <c r="K79" s="185">
        <f>SUM(K77:K78)</f>
        <v>0</v>
      </c>
      <c r="L79" s="97"/>
      <c r="M79" s="97"/>
      <c r="N79" s="6"/>
    </row>
    <row r="80" spans="1:14">
      <c r="B80" s="97"/>
      <c r="C80" s="97"/>
      <c r="D80" s="97"/>
      <c r="E80" s="97"/>
      <c r="F80" s="97"/>
      <c r="G80" s="97"/>
      <c r="H80" s="97"/>
      <c r="I80" s="97"/>
      <c r="J80" s="254" t="s">
        <v>17</v>
      </c>
      <c r="K80" s="186">
        <f>K79-J79</f>
        <v>0</v>
      </c>
      <c r="L80" s="97"/>
      <c r="M80" s="97"/>
      <c r="N80" s="6"/>
    </row>
    <row r="81" spans="2:14">
      <c r="B81" s="97"/>
      <c r="C81" s="97"/>
      <c r="D81" s="97"/>
      <c r="E81" s="97"/>
      <c r="F81" s="97"/>
      <c r="G81" s="97"/>
      <c r="H81" s="97"/>
      <c r="I81" s="97"/>
      <c r="J81" s="255"/>
      <c r="K81" s="187"/>
      <c r="L81" s="97"/>
      <c r="M81" s="97"/>
      <c r="N81" s="6"/>
    </row>
    <row r="82" spans="2:14">
      <c r="B82" s="191"/>
      <c r="C82" s="192" t="s">
        <v>89</v>
      </c>
      <c r="D82" s="191"/>
      <c r="E82" s="191"/>
      <c r="F82" s="191"/>
      <c r="G82" s="191"/>
      <c r="H82" s="191"/>
      <c r="I82" s="191"/>
      <c r="J82" s="191"/>
      <c r="K82" s="191"/>
      <c r="L82" s="191"/>
      <c r="M82" s="191"/>
    </row>
    <row r="83" spans="2:14">
      <c r="B83" s="191"/>
      <c r="C83" s="193" t="s">
        <v>69</v>
      </c>
      <c r="D83" s="191"/>
      <c r="E83" s="191"/>
      <c r="F83" s="191"/>
      <c r="G83" s="191"/>
      <c r="H83" s="191"/>
      <c r="I83" s="191"/>
      <c r="J83" s="191"/>
      <c r="K83" s="191"/>
      <c r="L83" s="191"/>
      <c r="M83" s="191"/>
    </row>
    <row r="84" spans="2:14">
      <c r="B84" s="194"/>
      <c r="C84" s="193" t="s">
        <v>70</v>
      </c>
      <c r="D84" s="194"/>
      <c r="E84" s="194"/>
      <c r="F84" s="194"/>
      <c r="G84" s="194"/>
      <c r="H84" s="194"/>
      <c r="I84" s="194"/>
      <c r="J84" s="194"/>
      <c r="K84" s="194"/>
      <c r="L84" s="194"/>
      <c r="M84" s="191"/>
    </row>
    <row r="85" spans="2:14" ht="39.6">
      <c r="B85" s="195" t="s">
        <v>2</v>
      </c>
      <c r="C85" s="196" t="s">
        <v>3</v>
      </c>
      <c r="D85" s="197" t="s">
        <v>4</v>
      </c>
      <c r="E85" s="197" t="s">
        <v>5</v>
      </c>
      <c r="F85" s="197" t="s">
        <v>6</v>
      </c>
      <c r="G85" s="197" t="s">
        <v>7</v>
      </c>
      <c r="H85" s="197" t="s">
        <v>8</v>
      </c>
      <c r="I85" s="197" t="s">
        <v>9</v>
      </c>
      <c r="J85" s="197" t="s">
        <v>10</v>
      </c>
      <c r="K85" s="197" t="s">
        <v>11</v>
      </c>
      <c r="L85" s="197" t="s">
        <v>12</v>
      </c>
      <c r="M85" s="198" t="s">
        <v>71</v>
      </c>
      <c r="N85" s="198" t="s">
        <v>72</v>
      </c>
    </row>
    <row r="86" spans="2:14" ht="150.6" customHeight="1">
      <c r="B86" s="199">
        <v>1</v>
      </c>
      <c r="C86" s="200" t="s">
        <v>73</v>
      </c>
      <c r="D86" s="201" t="s">
        <v>74</v>
      </c>
      <c r="E86" s="202">
        <v>47500</v>
      </c>
      <c r="F86" s="203">
        <v>5</v>
      </c>
      <c r="G86" s="204">
        <f>CEILING(E86/F86,1)</f>
        <v>9500</v>
      </c>
      <c r="H86" s="205"/>
      <c r="I86" s="206">
        <f>H86*L86+H86</f>
        <v>0</v>
      </c>
      <c r="J86" s="206">
        <f>ROUND(H86*G86,2)</f>
        <v>0</v>
      </c>
      <c r="K86" s="206">
        <f>ROUND(I86*G86,2)</f>
        <v>0</v>
      </c>
      <c r="L86" s="207"/>
      <c r="M86" s="208"/>
      <c r="N86" s="208"/>
    </row>
    <row r="87" spans="2:14">
      <c r="B87" s="209">
        <v>2</v>
      </c>
      <c r="C87" s="210" t="s">
        <v>75</v>
      </c>
      <c r="D87" s="211" t="s">
        <v>74</v>
      </c>
      <c r="E87" s="212">
        <v>10000</v>
      </c>
      <c r="F87" s="204">
        <v>5</v>
      </c>
      <c r="G87" s="204">
        <f>CEILING(E87/F87,1)</f>
        <v>2000</v>
      </c>
      <c r="H87" s="213"/>
      <c r="I87" s="214">
        <f>H87*L87+H87</f>
        <v>0</v>
      </c>
      <c r="J87" s="214">
        <f>ROUND(H87*G87,2)</f>
        <v>0</v>
      </c>
      <c r="K87" s="214">
        <f>ROUND(I87*G87,2)</f>
        <v>0</v>
      </c>
      <c r="L87" s="215"/>
      <c r="M87" s="216"/>
      <c r="N87" s="216"/>
    </row>
    <row r="88" spans="2:14">
      <c r="B88" s="334" t="s">
        <v>16</v>
      </c>
      <c r="C88" s="334"/>
      <c r="D88" s="334"/>
      <c r="E88" s="334"/>
      <c r="F88" s="334"/>
      <c r="G88" s="334"/>
      <c r="H88" s="334"/>
      <c r="I88" s="334"/>
      <c r="J88" s="217">
        <f>SUM(J86:J87)</f>
        <v>0</v>
      </c>
      <c r="K88" s="218">
        <f>SUM(K86:K87)</f>
        <v>0</v>
      </c>
      <c r="L88" s="219"/>
      <c r="M88" s="219"/>
    </row>
    <row r="89" spans="2:14">
      <c r="B89" s="335"/>
      <c r="C89" s="335"/>
      <c r="D89" s="219"/>
      <c r="E89" s="219"/>
      <c r="F89" s="219"/>
      <c r="G89" s="219"/>
      <c r="H89" s="219"/>
      <c r="I89" s="219"/>
      <c r="J89" s="220" t="s">
        <v>17</v>
      </c>
      <c r="K89" s="221">
        <f>K88-J88</f>
        <v>0</v>
      </c>
      <c r="L89" s="219"/>
      <c r="M89" s="219"/>
    </row>
    <row r="90" spans="2:14">
      <c r="B90" s="222"/>
      <c r="C90" s="222"/>
      <c r="D90" s="219"/>
      <c r="E90" s="219"/>
      <c r="F90" s="219"/>
      <c r="G90" s="219"/>
      <c r="H90" s="219"/>
      <c r="I90" s="219"/>
      <c r="J90" s="223"/>
      <c r="K90" s="224"/>
      <c r="L90" s="219"/>
      <c r="M90" s="219"/>
    </row>
    <row r="91" spans="2:14">
      <c r="B91" s="222"/>
      <c r="C91" s="222"/>
      <c r="D91" s="219"/>
      <c r="E91" s="219"/>
      <c r="F91" s="219"/>
      <c r="G91" s="219"/>
      <c r="H91" s="219"/>
      <c r="I91" s="219"/>
      <c r="J91" s="223"/>
      <c r="K91" s="224"/>
      <c r="L91" s="219"/>
      <c r="M91" s="219"/>
    </row>
    <row r="92" spans="2:14" ht="15.6">
      <c r="B92" s="225"/>
      <c r="C92" s="192" t="s">
        <v>90</v>
      </c>
      <c r="D92" s="226"/>
      <c r="E92" s="227"/>
      <c r="F92" s="227"/>
      <c r="G92" s="227"/>
      <c r="H92" s="227"/>
      <c r="I92" s="227"/>
      <c r="J92" s="227"/>
      <c r="K92" s="227"/>
      <c r="L92" s="227"/>
      <c r="M92" s="227"/>
    </row>
    <row r="93" spans="2:14">
      <c r="B93" s="228"/>
      <c r="C93" s="229" t="s">
        <v>76</v>
      </c>
      <c r="K93" s="227"/>
      <c r="L93" s="227"/>
      <c r="M93" s="227"/>
    </row>
    <row r="94" spans="2:14">
      <c r="B94" s="225"/>
      <c r="C94" s="193" t="s">
        <v>77</v>
      </c>
      <c r="D94" s="225"/>
      <c r="E94" s="225"/>
      <c r="F94" s="225"/>
      <c r="G94" s="225"/>
      <c r="H94" s="225"/>
      <c r="I94" s="225"/>
      <c r="J94" s="225"/>
      <c r="K94" s="227"/>
      <c r="L94" s="227"/>
      <c r="M94" s="227"/>
    </row>
    <row r="95" spans="2:14" ht="63.75" customHeight="1">
      <c r="B95" s="230" t="s">
        <v>78</v>
      </c>
      <c r="C95" s="230" t="s">
        <v>3</v>
      </c>
      <c r="D95" s="230" t="s">
        <v>4</v>
      </c>
      <c r="E95" s="230" t="s">
        <v>5</v>
      </c>
      <c r="F95" s="230" t="s">
        <v>6</v>
      </c>
      <c r="G95" s="230" t="s">
        <v>7</v>
      </c>
      <c r="H95" s="230" t="s">
        <v>8</v>
      </c>
      <c r="I95" s="230" t="s">
        <v>9</v>
      </c>
      <c r="J95" s="230" t="s">
        <v>10</v>
      </c>
      <c r="K95" s="230" t="s">
        <v>11</v>
      </c>
      <c r="L95" s="230" t="s">
        <v>12</v>
      </c>
      <c r="M95" s="230" t="s">
        <v>71</v>
      </c>
      <c r="N95" s="230" t="s">
        <v>72</v>
      </c>
    </row>
    <row r="96" spans="2:14" ht="27" customHeight="1">
      <c r="B96" s="231">
        <v>1</v>
      </c>
      <c r="C96" s="232" t="s">
        <v>97</v>
      </c>
      <c r="D96" s="231" t="s">
        <v>79</v>
      </c>
      <c r="E96" s="231">
        <v>10500</v>
      </c>
      <c r="F96" s="233">
        <v>1</v>
      </c>
      <c r="G96" s="204">
        <f>CEILING(E96/F96,1)</f>
        <v>10500</v>
      </c>
      <c r="H96" s="234"/>
      <c r="I96" s="25">
        <f t="shared" ref="I96" si="30">H96*L96+H96</f>
        <v>0</v>
      </c>
      <c r="J96" s="214">
        <f>ROUND(H96*G96,2)</f>
        <v>0</v>
      </c>
      <c r="K96" s="214">
        <f>ROUND(I96*G96,2)</f>
        <v>0</v>
      </c>
      <c r="L96" s="235"/>
      <c r="M96" s="236"/>
      <c r="N96" s="208"/>
    </row>
    <row r="97" spans="2:14">
      <c r="B97" s="336" t="s">
        <v>16</v>
      </c>
      <c r="C97" s="337"/>
      <c r="D97" s="337"/>
      <c r="E97" s="337"/>
      <c r="F97" s="337"/>
      <c r="G97" s="337"/>
      <c r="H97" s="337"/>
      <c r="I97" s="338"/>
      <c r="J97" s="237">
        <f>SUM(J96:J96)</f>
        <v>0</v>
      </c>
      <c r="K97" s="237">
        <f>SUM(K96:K96)</f>
        <v>0</v>
      </c>
      <c r="L97" s="191"/>
      <c r="M97" s="191"/>
      <c r="N97" s="191"/>
    </row>
    <row r="98" spans="2:14">
      <c r="B98" s="191"/>
      <c r="C98" s="191"/>
      <c r="D98" s="191"/>
      <c r="E98" s="191"/>
      <c r="F98" s="191"/>
      <c r="G98" s="191"/>
      <c r="H98" s="191"/>
      <c r="I98" s="238"/>
      <c r="J98" s="220" t="s">
        <v>17</v>
      </c>
      <c r="K98" s="221">
        <f>K97-J97</f>
        <v>0</v>
      </c>
      <c r="L98" s="191"/>
      <c r="M98" s="191"/>
      <c r="N98" s="191"/>
    </row>
    <row r="99" spans="2:14">
      <c r="C99" s="239"/>
    </row>
    <row r="100" spans="2:14">
      <c r="C100" s="239"/>
    </row>
    <row r="101" spans="2:14" ht="15.6">
      <c r="B101" s="225"/>
      <c r="C101" s="192" t="s">
        <v>91</v>
      </c>
      <c r="D101" s="226"/>
      <c r="E101" s="227"/>
      <c r="F101" s="227"/>
      <c r="G101" s="227"/>
      <c r="H101" s="227"/>
      <c r="I101" s="227"/>
      <c r="J101" s="227"/>
      <c r="K101" s="227"/>
      <c r="L101" s="227"/>
      <c r="M101" s="227"/>
    </row>
    <row r="102" spans="2:14">
      <c r="B102" s="228"/>
      <c r="C102" s="229" t="s">
        <v>76</v>
      </c>
      <c r="K102" s="227"/>
      <c r="L102" s="227"/>
      <c r="M102" s="227"/>
    </row>
    <row r="103" spans="2:14">
      <c r="B103" s="225"/>
      <c r="C103" s="193" t="s">
        <v>77</v>
      </c>
      <c r="D103" s="225"/>
      <c r="E103" s="225"/>
      <c r="F103" s="225"/>
      <c r="G103" s="225"/>
      <c r="H103" s="225"/>
      <c r="I103" s="225"/>
      <c r="J103" s="225"/>
      <c r="K103" s="227"/>
      <c r="L103" s="227"/>
      <c r="M103" s="227"/>
    </row>
    <row r="104" spans="2:14" ht="39.6">
      <c r="B104" s="230" t="s">
        <v>78</v>
      </c>
      <c r="C104" s="230" t="s">
        <v>3</v>
      </c>
      <c r="D104" s="230" t="s">
        <v>4</v>
      </c>
      <c r="E104" s="230" t="s">
        <v>5</v>
      </c>
      <c r="F104" s="230" t="s">
        <v>6</v>
      </c>
      <c r="G104" s="230" t="s">
        <v>7</v>
      </c>
      <c r="H104" s="230" t="s">
        <v>8</v>
      </c>
      <c r="I104" s="230" t="s">
        <v>9</v>
      </c>
      <c r="J104" s="230" t="s">
        <v>10</v>
      </c>
      <c r="K104" s="230" t="s">
        <v>11</v>
      </c>
      <c r="L104" s="230" t="s">
        <v>12</v>
      </c>
      <c r="M104" s="230" t="s">
        <v>71</v>
      </c>
      <c r="N104" s="230" t="s">
        <v>72</v>
      </c>
    </row>
    <row r="105" spans="2:14">
      <c r="B105" s="231">
        <v>1</v>
      </c>
      <c r="C105" s="232" t="s">
        <v>100</v>
      </c>
      <c r="D105" s="231" t="s">
        <v>79</v>
      </c>
      <c r="E105" s="231">
        <v>11000</v>
      </c>
      <c r="F105" s="233">
        <v>1</v>
      </c>
      <c r="G105" s="204">
        <f>CEILING(E105/F105,1)</f>
        <v>11000</v>
      </c>
      <c r="H105" s="234"/>
      <c r="I105" s="25">
        <f t="shared" ref="I105" si="31">H105*L105+H105</f>
        <v>0</v>
      </c>
      <c r="J105" s="214">
        <f>ROUND(H105*G105,2)</f>
        <v>0</v>
      </c>
      <c r="K105" s="214">
        <f>ROUND(I105*G105,2)</f>
        <v>0</v>
      </c>
      <c r="L105" s="235"/>
      <c r="M105" s="236"/>
      <c r="N105" s="208"/>
    </row>
    <row r="106" spans="2:14">
      <c r="B106" s="336" t="s">
        <v>16</v>
      </c>
      <c r="C106" s="337"/>
      <c r="D106" s="337"/>
      <c r="E106" s="337"/>
      <c r="F106" s="337"/>
      <c r="G106" s="337"/>
      <c r="H106" s="337"/>
      <c r="I106" s="338"/>
      <c r="J106" s="237">
        <f>SUM(J105:J105)</f>
        <v>0</v>
      </c>
      <c r="K106" s="237">
        <f>SUM(K105:K105)</f>
        <v>0</v>
      </c>
      <c r="L106" s="191"/>
      <c r="M106" s="191"/>
      <c r="N106" s="191"/>
    </row>
    <row r="107" spans="2:14">
      <c r="B107" s="191"/>
      <c r="C107" s="191"/>
      <c r="D107" s="191"/>
      <c r="E107" s="191"/>
      <c r="F107" s="191"/>
      <c r="G107" s="191"/>
      <c r="H107" s="191"/>
      <c r="I107" s="238"/>
      <c r="J107" s="220" t="s">
        <v>17</v>
      </c>
      <c r="K107" s="221">
        <f>K106-J106</f>
        <v>0</v>
      </c>
      <c r="L107" s="191"/>
      <c r="M107" s="191"/>
      <c r="N107" s="191"/>
    </row>
    <row r="108" spans="2:14">
      <c r="C108" s="239"/>
    </row>
    <row r="109" spans="2:14">
      <c r="C109" s="239"/>
    </row>
    <row r="110" spans="2:14" ht="15.6">
      <c r="B110" s="225"/>
      <c r="C110" s="192" t="s">
        <v>92</v>
      </c>
      <c r="D110" s="226"/>
      <c r="E110" s="227"/>
      <c r="F110" s="227"/>
      <c r="G110" s="227"/>
      <c r="H110" s="227"/>
      <c r="I110" s="227"/>
      <c r="J110" s="227"/>
      <c r="K110" s="227"/>
      <c r="L110" s="227"/>
      <c r="M110" s="227"/>
    </row>
    <row r="111" spans="2:14">
      <c r="B111" s="228"/>
      <c r="C111" s="229" t="s">
        <v>76</v>
      </c>
      <c r="K111" s="227"/>
      <c r="L111" s="227"/>
      <c r="M111" s="227"/>
    </row>
    <row r="112" spans="2:14">
      <c r="B112" s="225"/>
      <c r="C112" s="193" t="s">
        <v>77</v>
      </c>
      <c r="D112" s="225"/>
      <c r="E112" s="225"/>
      <c r="F112" s="225"/>
      <c r="G112" s="225"/>
      <c r="H112" s="225"/>
      <c r="I112" s="225"/>
      <c r="J112" s="225"/>
      <c r="K112" s="227"/>
      <c r="L112" s="227"/>
      <c r="M112" s="227"/>
    </row>
    <row r="113" spans="1:14" ht="39.6">
      <c r="B113" s="230" t="s">
        <v>78</v>
      </c>
      <c r="C113" s="230" t="s">
        <v>3</v>
      </c>
      <c r="D113" s="230" t="s">
        <v>4</v>
      </c>
      <c r="E113" s="230" t="s">
        <v>5</v>
      </c>
      <c r="F113" s="230" t="s">
        <v>6</v>
      </c>
      <c r="G113" s="230" t="s">
        <v>7</v>
      </c>
      <c r="H113" s="230" t="s">
        <v>8</v>
      </c>
      <c r="I113" s="230" t="s">
        <v>9</v>
      </c>
      <c r="J113" s="230" t="s">
        <v>10</v>
      </c>
      <c r="K113" s="230" t="s">
        <v>11</v>
      </c>
      <c r="L113" s="230" t="s">
        <v>12</v>
      </c>
      <c r="M113" s="230" t="s">
        <v>71</v>
      </c>
      <c r="N113" s="230" t="s">
        <v>72</v>
      </c>
    </row>
    <row r="114" spans="1:14">
      <c r="B114" s="231">
        <v>1</v>
      </c>
      <c r="C114" s="232" t="s">
        <v>95</v>
      </c>
      <c r="D114" s="231" t="s">
        <v>79</v>
      </c>
      <c r="E114" s="231">
        <v>96</v>
      </c>
      <c r="F114" s="233">
        <v>1</v>
      </c>
      <c r="G114" s="204">
        <f>CEILING(E114/F114,1)</f>
        <v>96</v>
      </c>
      <c r="H114" s="234"/>
      <c r="I114" s="25">
        <f t="shared" ref="I114" si="32">H114*L114+H114</f>
        <v>0</v>
      </c>
      <c r="J114" s="214">
        <f>ROUND(H114*G114,2)</f>
        <v>0</v>
      </c>
      <c r="K114" s="214">
        <f>ROUND(I114*G114,2)</f>
        <v>0</v>
      </c>
      <c r="L114" s="235"/>
      <c r="M114" s="236"/>
      <c r="N114" s="208"/>
    </row>
    <row r="115" spans="1:14">
      <c r="B115" s="336" t="s">
        <v>16</v>
      </c>
      <c r="C115" s="337"/>
      <c r="D115" s="337"/>
      <c r="E115" s="337"/>
      <c r="F115" s="337"/>
      <c r="G115" s="337"/>
      <c r="H115" s="337"/>
      <c r="I115" s="338"/>
      <c r="J115" s="237">
        <f>SUM(J114:J114)</f>
        <v>0</v>
      </c>
      <c r="K115" s="237">
        <f>SUM(K114:K114)</f>
        <v>0</v>
      </c>
      <c r="L115" s="191"/>
      <c r="M115" s="191"/>
      <c r="N115" s="191"/>
    </row>
    <row r="116" spans="1:14">
      <c r="B116" s="191"/>
      <c r="C116" s="191"/>
      <c r="D116" s="191"/>
      <c r="E116" s="191"/>
      <c r="F116" s="191"/>
      <c r="G116" s="191"/>
      <c r="H116" s="191"/>
      <c r="I116" s="238"/>
      <c r="J116" s="220" t="s">
        <v>17</v>
      </c>
      <c r="K116" s="221">
        <f>K115-J115</f>
        <v>0</v>
      </c>
      <c r="L116" s="191"/>
      <c r="M116" s="191"/>
      <c r="N116" s="191"/>
    </row>
    <row r="117" spans="1:14">
      <c r="C117" s="239"/>
    </row>
    <row r="118" spans="1:14">
      <c r="C118" s="239"/>
    </row>
    <row r="119" spans="1:14" ht="15.6">
      <c r="B119" s="225"/>
      <c r="C119" s="192" t="s">
        <v>93</v>
      </c>
      <c r="D119" s="226"/>
      <c r="E119" s="227"/>
      <c r="F119" s="227"/>
      <c r="G119" s="227"/>
      <c r="H119" s="227"/>
      <c r="I119" s="227"/>
      <c r="J119" s="227"/>
      <c r="K119" s="227"/>
      <c r="L119" s="227"/>
      <c r="M119" s="227"/>
    </row>
    <row r="120" spans="1:14">
      <c r="B120" s="228"/>
      <c r="C120" s="229" t="s">
        <v>76</v>
      </c>
      <c r="K120" s="227"/>
      <c r="L120" s="227"/>
      <c r="M120" s="227"/>
    </row>
    <row r="121" spans="1:14">
      <c r="B121" s="225"/>
      <c r="C121" s="193" t="s">
        <v>77</v>
      </c>
      <c r="D121" s="225"/>
      <c r="E121" s="225"/>
      <c r="F121" s="225"/>
      <c r="G121" s="225"/>
      <c r="H121" s="225"/>
      <c r="I121" s="225"/>
      <c r="J121" s="225"/>
      <c r="K121" s="227"/>
      <c r="L121" s="227"/>
      <c r="M121" s="227"/>
    </row>
    <row r="122" spans="1:14" ht="39.6">
      <c r="B122" s="230" t="s">
        <v>78</v>
      </c>
      <c r="C122" s="230" t="s">
        <v>3</v>
      </c>
      <c r="D122" s="230" t="s">
        <v>4</v>
      </c>
      <c r="E122" s="230" t="s">
        <v>5</v>
      </c>
      <c r="F122" s="230" t="s">
        <v>6</v>
      </c>
      <c r="G122" s="230" t="s">
        <v>7</v>
      </c>
      <c r="H122" s="230" t="s">
        <v>8</v>
      </c>
      <c r="I122" s="230" t="s">
        <v>9</v>
      </c>
      <c r="J122" s="230" t="s">
        <v>10</v>
      </c>
      <c r="K122" s="230" t="s">
        <v>11</v>
      </c>
      <c r="L122" s="230" t="s">
        <v>12</v>
      </c>
      <c r="M122" s="230" t="s">
        <v>71</v>
      </c>
      <c r="N122" s="230" t="s">
        <v>72</v>
      </c>
    </row>
    <row r="123" spans="1:14">
      <c r="B123" s="231">
        <v>1</v>
      </c>
      <c r="C123" s="232" t="s">
        <v>96</v>
      </c>
      <c r="D123" s="231" t="s">
        <v>79</v>
      </c>
      <c r="E123" s="231">
        <v>60</v>
      </c>
      <c r="F123" s="233">
        <v>1</v>
      </c>
      <c r="G123" s="204">
        <f>CEILING(E123/F123,1)</f>
        <v>60</v>
      </c>
      <c r="H123" s="234"/>
      <c r="I123" s="25">
        <f t="shared" ref="I123" si="33">H123*L123+H123</f>
        <v>0</v>
      </c>
      <c r="J123" s="214">
        <f>ROUND(H123*G123,2)</f>
        <v>0</v>
      </c>
      <c r="K123" s="214">
        <f>ROUND(I123*G123,2)</f>
        <v>0</v>
      </c>
      <c r="L123" s="235"/>
      <c r="M123" s="236"/>
      <c r="N123" s="208"/>
    </row>
    <row r="124" spans="1:14">
      <c r="B124" s="336" t="s">
        <v>16</v>
      </c>
      <c r="C124" s="337"/>
      <c r="D124" s="337"/>
      <c r="E124" s="337"/>
      <c r="F124" s="337"/>
      <c r="G124" s="337"/>
      <c r="H124" s="337"/>
      <c r="I124" s="338"/>
      <c r="J124" s="237">
        <f>SUM(J123:J123)</f>
        <v>0</v>
      </c>
      <c r="K124" s="237">
        <f>SUM(K123:K123)</f>
        <v>0</v>
      </c>
      <c r="L124" s="191"/>
      <c r="M124" s="191"/>
      <c r="N124" s="191"/>
    </row>
    <row r="125" spans="1:14">
      <c r="B125" s="191"/>
      <c r="C125" s="191"/>
      <c r="D125" s="191"/>
      <c r="E125" s="191"/>
      <c r="F125" s="191"/>
      <c r="G125" s="191"/>
      <c r="H125" s="191"/>
      <c r="I125" s="238"/>
      <c r="J125" s="220" t="s">
        <v>17</v>
      </c>
      <c r="K125" s="221">
        <f>K124-J124</f>
        <v>0</v>
      </c>
      <c r="L125" s="191"/>
      <c r="M125" s="191"/>
      <c r="N125" s="191"/>
    </row>
    <row r="126" spans="1:14">
      <c r="C126" s="239"/>
    </row>
    <row r="127" spans="1:14">
      <c r="C127" s="239"/>
    </row>
    <row r="128" spans="1:14">
      <c r="A128" s="257"/>
      <c r="B128" s="284"/>
      <c r="C128" s="259" t="s">
        <v>94</v>
      </c>
      <c r="D128" s="284"/>
      <c r="E128" s="284"/>
      <c r="F128" s="284"/>
      <c r="G128" s="284"/>
      <c r="H128" s="284"/>
      <c r="I128" s="284"/>
      <c r="J128" s="284"/>
      <c r="K128" s="277"/>
      <c r="L128" s="284"/>
      <c r="M128" s="284"/>
      <c r="N128" s="257"/>
    </row>
    <row r="129" spans="1:14">
      <c r="A129" s="257"/>
      <c r="B129" s="284"/>
      <c r="C129" s="259" t="s">
        <v>101</v>
      </c>
      <c r="D129" s="284"/>
      <c r="E129" s="284"/>
      <c r="F129" s="284"/>
      <c r="G129" s="284"/>
      <c r="H129" s="284"/>
      <c r="I129" s="284"/>
      <c r="J129" s="284"/>
      <c r="K129" s="277"/>
      <c r="L129" s="284"/>
      <c r="M129" s="284"/>
      <c r="N129" s="257"/>
    </row>
    <row r="130" spans="1:14">
      <c r="A130" s="257"/>
      <c r="B130" s="284"/>
      <c r="C130" s="259" t="s">
        <v>102</v>
      </c>
      <c r="D130" s="284"/>
      <c r="E130" s="284"/>
      <c r="F130" s="284"/>
      <c r="G130" s="284"/>
      <c r="H130" s="284"/>
      <c r="I130" s="284"/>
      <c r="J130" s="284"/>
      <c r="K130" s="277"/>
      <c r="L130" s="284"/>
      <c r="M130" s="284"/>
      <c r="N130" s="257"/>
    </row>
    <row r="131" spans="1:14" ht="41.4">
      <c r="A131" s="257"/>
      <c r="B131" s="261" t="s">
        <v>2</v>
      </c>
      <c r="C131" s="261" t="s">
        <v>3</v>
      </c>
      <c r="D131" s="261" t="s">
        <v>4</v>
      </c>
      <c r="E131" s="261" t="s">
        <v>5</v>
      </c>
      <c r="F131" s="261" t="s">
        <v>6</v>
      </c>
      <c r="G131" s="261" t="s">
        <v>7</v>
      </c>
      <c r="H131" s="288" t="s">
        <v>8</v>
      </c>
      <c r="I131" s="263" t="s">
        <v>9</v>
      </c>
      <c r="J131" s="263" t="s">
        <v>10</v>
      </c>
      <c r="K131" s="263" t="s">
        <v>11</v>
      </c>
      <c r="L131" s="289" t="s">
        <v>12</v>
      </c>
      <c r="M131" s="263" t="s">
        <v>13</v>
      </c>
      <c r="N131" s="258" t="s">
        <v>18</v>
      </c>
    </row>
    <row r="132" spans="1:14" ht="110.4">
      <c r="A132" s="257"/>
      <c r="B132" s="282">
        <v>1</v>
      </c>
      <c r="C132" s="285" t="s">
        <v>103</v>
      </c>
      <c r="D132" s="275" t="s">
        <v>14</v>
      </c>
      <c r="E132" s="276">
        <v>100</v>
      </c>
      <c r="F132" s="274">
        <v>10</v>
      </c>
      <c r="G132" s="256">
        <v>10</v>
      </c>
      <c r="H132" s="281"/>
      <c r="I132" s="25">
        <f t="shared" ref="I132" si="34">H132*L132+H132</f>
        <v>0</v>
      </c>
      <c r="J132" s="214">
        <f>ROUND(H132*G132,2)</f>
        <v>0</v>
      </c>
      <c r="K132" s="214">
        <f>ROUND(I132*G132,2)</f>
        <v>0</v>
      </c>
      <c r="L132" s="286"/>
      <c r="M132" s="283" t="s">
        <v>15</v>
      </c>
      <c r="N132" s="266" t="s">
        <v>104</v>
      </c>
    </row>
    <row r="133" spans="1:14" ht="124.2">
      <c r="A133" s="257"/>
      <c r="B133" s="282">
        <v>2</v>
      </c>
      <c r="C133" s="285" t="s">
        <v>105</v>
      </c>
      <c r="D133" s="275" t="s">
        <v>14</v>
      </c>
      <c r="E133" s="276">
        <v>1800</v>
      </c>
      <c r="F133" s="274">
        <v>10</v>
      </c>
      <c r="G133" s="256">
        <v>180</v>
      </c>
      <c r="H133" s="281"/>
      <c r="I133" s="25">
        <f t="shared" ref="I133:I134" si="35">H133*L133+H133</f>
        <v>0</v>
      </c>
      <c r="J133" s="214">
        <f t="shared" ref="J133:J134" si="36">ROUND(H133*G133,2)</f>
        <v>0</v>
      </c>
      <c r="K133" s="214">
        <f t="shared" ref="K133:K134" si="37">ROUND(I133*G133,2)</f>
        <v>0</v>
      </c>
      <c r="L133" s="286"/>
      <c r="M133" s="283" t="s">
        <v>15</v>
      </c>
      <c r="N133" s="266"/>
    </row>
    <row r="134" spans="1:14" ht="55.2">
      <c r="A134" s="257"/>
      <c r="B134" s="282">
        <v>3</v>
      </c>
      <c r="C134" s="285" t="s">
        <v>106</v>
      </c>
      <c r="D134" s="275" t="s">
        <v>14</v>
      </c>
      <c r="E134" s="276">
        <v>1000</v>
      </c>
      <c r="F134" s="274">
        <v>10</v>
      </c>
      <c r="G134" s="256">
        <v>100</v>
      </c>
      <c r="H134" s="281"/>
      <c r="I134" s="25">
        <f t="shared" si="35"/>
        <v>0</v>
      </c>
      <c r="J134" s="214">
        <f t="shared" si="36"/>
        <v>0</v>
      </c>
      <c r="K134" s="214">
        <f t="shared" si="37"/>
        <v>0</v>
      </c>
      <c r="L134" s="286"/>
      <c r="M134" s="283" t="s">
        <v>15</v>
      </c>
      <c r="N134" s="266"/>
    </row>
    <row r="135" spans="1:14">
      <c r="A135" s="257"/>
      <c r="B135" s="287" t="s">
        <v>16</v>
      </c>
      <c r="C135" s="278"/>
      <c r="D135" s="278"/>
      <c r="E135" s="278"/>
      <c r="F135" s="278"/>
      <c r="G135" s="278"/>
      <c r="H135" s="279"/>
      <c r="I135" s="280"/>
      <c r="J135" s="237">
        <f>SUM(J132:J134)</f>
        <v>0</v>
      </c>
      <c r="K135" s="237">
        <f>SUM(K132:K134)</f>
        <v>0</v>
      </c>
      <c r="L135" s="284"/>
      <c r="M135" s="284"/>
      <c r="N135" s="257"/>
    </row>
    <row r="136" spans="1:14">
      <c r="A136" s="257"/>
      <c r="B136" s="257"/>
      <c r="C136" s="257"/>
      <c r="D136" s="257"/>
      <c r="E136" s="257"/>
      <c r="F136" s="257"/>
      <c r="G136" s="257"/>
      <c r="H136" s="257"/>
      <c r="I136" s="257"/>
      <c r="J136" s="267" t="s">
        <v>17</v>
      </c>
      <c r="K136" s="221">
        <f>K135-J135</f>
        <v>0</v>
      </c>
      <c r="L136" s="257"/>
      <c r="M136" s="257"/>
      <c r="N136" s="257"/>
    </row>
    <row r="137" spans="1:14">
      <c r="A137" s="257"/>
      <c r="B137" s="268" t="s">
        <v>62</v>
      </c>
      <c r="C137" s="269"/>
      <c r="D137" s="269"/>
      <c r="E137" s="269"/>
      <c r="F137" s="262"/>
      <c r="G137" s="257"/>
      <c r="H137" s="257"/>
      <c r="I137" s="257"/>
      <c r="J137" s="257"/>
      <c r="K137" s="257"/>
      <c r="L137" s="257"/>
      <c r="M137" s="257"/>
      <c r="N137" s="257"/>
    </row>
    <row r="138" spans="1:14" ht="41.4">
      <c r="A138" s="263" t="s">
        <v>2</v>
      </c>
      <c r="B138" s="270" t="s">
        <v>63</v>
      </c>
      <c r="C138" s="270" t="s">
        <v>64</v>
      </c>
      <c r="D138" s="271" t="s">
        <v>65</v>
      </c>
      <c r="E138" s="339" t="s">
        <v>66</v>
      </c>
      <c r="F138" s="340"/>
      <c r="G138" s="257"/>
      <c r="H138" s="257"/>
      <c r="I138" s="257"/>
      <c r="J138" s="257"/>
      <c r="K138" s="257"/>
      <c r="L138" s="257"/>
      <c r="M138" s="257"/>
      <c r="N138" s="257"/>
    </row>
    <row r="139" spans="1:14">
      <c r="A139" s="266"/>
      <c r="B139" s="272"/>
      <c r="C139" s="272"/>
      <c r="D139" s="273"/>
      <c r="E139" s="341"/>
      <c r="F139" s="342"/>
      <c r="G139" s="257"/>
      <c r="H139" s="257"/>
      <c r="I139" s="257"/>
      <c r="J139" s="257"/>
      <c r="K139" s="257"/>
      <c r="L139" s="257"/>
      <c r="M139" s="257"/>
      <c r="N139" s="257"/>
    </row>
    <row r="140" spans="1:14">
      <c r="A140" s="266"/>
      <c r="B140" s="272"/>
      <c r="C140" s="272"/>
      <c r="D140" s="273"/>
      <c r="E140" s="341"/>
      <c r="F140" s="342"/>
      <c r="G140" s="257"/>
      <c r="H140" s="257"/>
      <c r="I140" s="257"/>
      <c r="J140" s="257"/>
      <c r="K140" s="257"/>
      <c r="L140" s="257"/>
      <c r="M140" s="257"/>
      <c r="N140" s="257"/>
    </row>
    <row r="141" spans="1:14">
      <c r="A141" s="290"/>
      <c r="B141" s="290"/>
      <c r="C141" s="239"/>
      <c r="D141" s="290"/>
      <c r="E141" s="290"/>
      <c r="F141" s="290"/>
      <c r="G141" s="290"/>
      <c r="H141" s="290"/>
      <c r="I141" s="290"/>
      <c r="J141" s="290"/>
      <c r="K141" s="290"/>
      <c r="L141" s="290"/>
      <c r="M141" s="290"/>
      <c r="N141" s="290"/>
    </row>
    <row r="142" spans="1:14" s="291" customFormat="1">
      <c r="C142" s="239"/>
    </row>
    <row r="143" spans="1:14" s="291" customFormat="1">
      <c r="A143" s="293"/>
      <c r="B143" s="293"/>
      <c r="C143" s="297" t="s">
        <v>98</v>
      </c>
      <c r="D143" s="293"/>
      <c r="E143" s="293"/>
      <c r="F143" s="293"/>
      <c r="G143" s="293"/>
      <c r="H143" s="293"/>
      <c r="I143" s="293"/>
      <c r="J143" s="293"/>
      <c r="K143" s="293"/>
      <c r="L143" s="293"/>
      <c r="M143" s="293"/>
      <c r="N143" s="293"/>
    </row>
    <row r="144" spans="1:14" s="291" customFormat="1">
      <c r="A144" s="293"/>
      <c r="B144" s="301"/>
      <c r="C144" s="297" t="s">
        <v>107</v>
      </c>
      <c r="D144" s="301"/>
      <c r="E144" s="301"/>
      <c r="F144" s="301"/>
      <c r="G144" s="301"/>
      <c r="H144" s="317"/>
      <c r="I144" s="317"/>
      <c r="J144" s="317"/>
      <c r="K144" s="317"/>
      <c r="L144" s="300"/>
      <c r="M144" s="300"/>
      <c r="N144" s="293"/>
    </row>
    <row r="145" spans="1:14" s="291" customFormat="1">
      <c r="A145" s="293"/>
      <c r="B145" s="301"/>
      <c r="C145" s="297" t="s">
        <v>102</v>
      </c>
      <c r="D145" s="301"/>
      <c r="E145" s="301"/>
      <c r="F145" s="301"/>
      <c r="G145" s="301"/>
      <c r="H145" s="317"/>
      <c r="I145" s="317"/>
      <c r="J145" s="317"/>
      <c r="K145" s="317"/>
      <c r="L145" s="300"/>
      <c r="M145" s="300"/>
      <c r="N145" s="293"/>
    </row>
    <row r="146" spans="1:14" s="291" customFormat="1" ht="41.4">
      <c r="A146" s="293"/>
      <c r="B146" s="298" t="s">
        <v>2</v>
      </c>
      <c r="C146" s="298" t="s">
        <v>3</v>
      </c>
      <c r="D146" s="298" t="s">
        <v>4</v>
      </c>
      <c r="E146" s="298" t="s">
        <v>5</v>
      </c>
      <c r="F146" s="298" t="s">
        <v>6</v>
      </c>
      <c r="G146" s="298" t="s">
        <v>7</v>
      </c>
      <c r="H146" s="327" t="s">
        <v>8</v>
      </c>
      <c r="I146" s="303" t="s">
        <v>9</v>
      </c>
      <c r="J146" s="303" t="s">
        <v>10</v>
      </c>
      <c r="K146" s="303" t="s">
        <v>11</v>
      </c>
      <c r="L146" s="328" t="s">
        <v>12</v>
      </c>
      <c r="M146" s="303" t="s">
        <v>13</v>
      </c>
      <c r="N146" s="295" t="s">
        <v>18</v>
      </c>
    </row>
    <row r="147" spans="1:14" s="291" customFormat="1" ht="151.80000000000001">
      <c r="A147" s="293"/>
      <c r="B147" s="312">
        <v>1</v>
      </c>
      <c r="C147" s="323" t="s">
        <v>108</v>
      </c>
      <c r="D147" s="319" t="s">
        <v>14</v>
      </c>
      <c r="E147" s="320">
        <v>100</v>
      </c>
      <c r="F147" s="315">
        <v>1</v>
      </c>
      <c r="G147" s="292">
        <v>100</v>
      </c>
      <c r="H147" s="302"/>
      <c r="I147" s="25">
        <f t="shared" ref="I147" si="38">H147*L147+H147</f>
        <v>0</v>
      </c>
      <c r="J147" s="214">
        <f t="shared" ref="J147" si="39">ROUND(H147*G147,2)</f>
        <v>0</v>
      </c>
      <c r="K147" s="214">
        <f t="shared" ref="K147" si="40">ROUND(I147*G147,2)</f>
        <v>0</v>
      </c>
      <c r="L147" s="321"/>
      <c r="M147" s="304" t="s">
        <v>15</v>
      </c>
      <c r="N147" s="305"/>
    </row>
    <row r="148" spans="1:14" s="291" customFormat="1">
      <c r="A148" s="293"/>
      <c r="B148" s="312">
        <v>2</v>
      </c>
      <c r="C148" s="323" t="s">
        <v>109</v>
      </c>
      <c r="D148" s="319" t="s">
        <v>14</v>
      </c>
      <c r="E148" s="320">
        <v>300</v>
      </c>
      <c r="F148" s="315">
        <v>1</v>
      </c>
      <c r="G148" s="292">
        <v>300</v>
      </c>
      <c r="H148" s="302"/>
      <c r="I148" s="25">
        <f t="shared" ref="I148:I150" si="41">H148*L148+H148</f>
        <v>0</v>
      </c>
      <c r="J148" s="214">
        <f t="shared" ref="J148:J150" si="42">ROUND(H148*G148,2)</f>
        <v>0</v>
      </c>
      <c r="K148" s="214">
        <f t="shared" ref="K148:K150" si="43">ROUND(I148*G148,2)</f>
        <v>0</v>
      </c>
      <c r="L148" s="321"/>
      <c r="M148" s="304" t="s">
        <v>15</v>
      </c>
      <c r="N148" s="305"/>
    </row>
    <row r="149" spans="1:14" s="291" customFormat="1" ht="152.4">
      <c r="A149" s="293"/>
      <c r="B149" s="312">
        <v>3</v>
      </c>
      <c r="C149" s="324" t="s">
        <v>110</v>
      </c>
      <c r="D149" s="319" t="s">
        <v>14</v>
      </c>
      <c r="E149" s="320">
        <v>80</v>
      </c>
      <c r="F149" s="315">
        <v>1</v>
      </c>
      <c r="G149" s="292">
        <v>80</v>
      </c>
      <c r="H149" s="302"/>
      <c r="I149" s="25">
        <f t="shared" si="41"/>
        <v>0</v>
      </c>
      <c r="J149" s="214">
        <f t="shared" si="42"/>
        <v>0</v>
      </c>
      <c r="K149" s="214">
        <f t="shared" si="43"/>
        <v>0</v>
      </c>
      <c r="L149" s="321"/>
      <c r="M149" s="304" t="s">
        <v>15</v>
      </c>
      <c r="N149" s="294"/>
    </row>
    <row r="150" spans="1:14" s="291" customFormat="1" ht="138">
      <c r="A150" s="293"/>
      <c r="B150" s="312">
        <v>4</v>
      </c>
      <c r="C150" s="322" t="s">
        <v>111</v>
      </c>
      <c r="D150" s="319" t="s">
        <v>14</v>
      </c>
      <c r="E150" s="320">
        <v>100</v>
      </c>
      <c r="F150" s="315">
        <v>1</v>
      </c>
      <c r="G150" s="292">
        <v>100</v>
      </c>
      <c r="H150" s="302"/>
      <c r="I150" s="25">
        <f t="shared" si="41"/>
        <v>0</v>
      </c>
      <c r="J150" s="214">
        <f t="shared" si="42"/>
        <v>0</v>
      </c>
      <c r="K150" s="214">
        <f t="shared" si="43"/>
        <v>0</v>
      </c>
      <c r="L150" s="321"/>
      <c r="M150" s="304" t="s">
        <v>15</v>
      </c>
      <c r="N150" s="305"/>
    </row>
    <row r="151" spans="1:14" s="291" customFormat="1">
      <c r="A151" s="293"/>
      <c r="B151" s="313" t="s">
        <v>16</v>
      </c>
      <c r="C151" s="314"/>
      <c r="D151" s="314"/>
      <c r="E151" s="314"/>
      <c r="F151" s="314"/>
      <c r="G151" s="314"/>
      <c r="H151" s="325"/>
      <c r="I151" s="316"/>
      <c r="J151" s="237">
        <f>SUM(J147:J150)</f>
        <v>0</v>
      </c>
      <c r="K151" s="237">
        <f>SUM(K147:K150)</f>
        <v>0</v>
      </c>
      <c r="L151" s="300"/>
      <c r="M151" s="300"/>
      <c r="N151" s="293"/>
    </row>
    <row r="152" spans="1:14" s="291" customFormat="1">
      <c r="A152" s="293"/>
      <c r="B152" s="299"/>
      <c r="C152" s="296"/>
      <c r="D152" s="299"/>
      <c r="E152" s="299"/>
      <c r="F152" s="299"/>
      <c r="G152" s="299"/>
      <c r="H152" s="326"/>
      <c r="I152" s="317"/>
      <c r="J152" s="318" t="s">
        <v>17</v>
      </c>
      <c r="K152" s="221">
        <f>K151-J151</f>
        <v>0</v>
      </c>
      <c r="L152" s="300"/>
      <c r="M152" s="300"/>
      <c r="N152" s="293"/>
    </row>
    <row r="153" spans="1:14" s="291" customFormat="1">
      <c r="A153" s="293"/>
      <c r="B153" s="293"/>
      <c r="C153" s="293"/>
      <c r="D153" s="293"/>
      <c r="E153" s="293"/>
      <c r="F153" s="293"/>
      <c r="G153" s="293"/>
      <c r="H153" s="293"/>
      <c r="I153" s="293"/>
      <c r="J153" s="293"/>
      <c r="K153" s="293"/>
      <c r="L153" s="293"/>
      <c r="M153" s="293"/>
      <c r="N153" s="293"/>
    </row>
    <row r="154" spans="1:14" s="291" customFormat="1">
      <c r="A154" s="293"/>
      <c r="B154" s="306" t="s">
        <v>62</v>
      </c>
      <c r="C154" s="307"/>
      <c r="D154" s="307"/>
      <c r="E154" s="307"/>
      <c r="F154" s="300"/>
      <c r="G154" s="293"/>
      <c r="H154" s="293"/>
      <c r="I154" s="293"/>
      <c r="J154" s="293"/>
      <c r="K154" s="293"/>
      <c r="L154" s="293"/>
      <c r="M154" s="293"/>
      <c r="N154" s="293"/>
    </row>
    <row r="155" spans="1:14" s="291" customFormat="1" ht="41.4">
      <c r="A155" s="303" t="s">
        <v>2</v>
      </c>
      <c r="B155" s="308" t="s">
        <v>63</v>
      </c>
      <c r="C155" s="308" t="s">
        <v>64</v>
      </c>
      <c r="D155" s="309" t="s">
        <v>65</v>
      </c>
      <c r="E155" s="330" t="s">
        <v>66</v>
      </c>
      <c r="F155" s="331"/>
      <c r="G155" s="293"/>
      <c r="H155" s="293"/>
      <c r="I155" s="293"/>
      <c r="J155" s="293"/>
      <c r="K155" s="293"/>
      <c r="L155" s="293"/>
      <c r="M155" s="293"/>
      <c r="N155" s="293"/>
    </row>
    <row r="156" spans="1:14" s="291" customFormat="1">
      <c r="A156" s="305"/>
      <c r="B156" s="310"/>
      <c r="C156" s="310"/>
      <c r="D156" s="311"/>
      <c r="E156" s="332"/>
      <c r="F156" s="333"/>
      <c r="G156" s="293"/>
      <c r="H156" s="293"/>
      <c r="I156" s="293"/>
      <c r="J156" s="293"/>
      <c r="K156" s="293"/>
      <c r="L156" s="293"/>
      <c r="M156" s="293"/>
      <c r="N156" s="293"/>
    </row>
    <row r="157" spans="1:14" s="291" customFormat="1">
      <c r="A157" s="305"/>
      <c r="B157" s="310"/>
      <c r="C157" s="310"/>
      <c r="D157" s="311"/>
      <c r="E157" s="332"/>
      <c r="F157" s="333"/>
      <c r="G157" s="293"/>
      <c r="H157" s="293"/>
      <c r="I157" s="293"/>
      <c r="J157" s="293"/>
      <c r="K157" s="293"/>
      <c r="L157" s="293"/>
      <c r="M157" s="293"/>
      <c r="N157" s="293"/>
    </row>
    <row r="158" spans="1:14" s="291" customFormat="1">
      <c r="C158" s="239"/>
    </row>
    <row r="159" spans="1:14">
      <c r="A159" s="257"/>
      <c r="B159" s="260"/>
      <c r="C159" s="264"/>
      <c r="D159" s="264"/>
      <c r="E159" s="264"/>
      <c r="F159" s="264"/>
      <c r="G159" s="264"/>
      <c r="H159" s="265"/>
      <c r="I159" s="265"/>
      <c r="J159" s="262"/>
      <c r="K159" s="262"/>
      <c r="L159" s="262"/>
      <c r="M159" s="262"/>
      <c r="N159" s="257"/>
    </row>
    <row r="160" spans="1:14">
      <c r="B160" s="22"/>
      <c r="C160" s="16" t="s">
        <v>99</v>
      </c>
      <c r="D160" s="36"/>
      <c r="E160" s="36"/>
      <c r="F160" s="36"/>
      <c r="G160" s="36"/>
      <c r="H160" s="37"/>
      <c r="I160" s="37"/>
      <c r="J160" s="28"/>
      <c r="K160" s="28"/>
      <c r="L160" s="28"/>
      <c r="M160" s="28"/>
    </row>
    <row r="161" spans="1:14">
      <c r="B161" s="22"/>
      <c r="C161" s="21" t="s">
        <v>22</v>
      </c>
      <c r="D161" s="36"/>
      <c r="E161" s="36"/>
      <c r="F161" s="36"/>
      <c r="G161" s="36"/>
      <c r="H161" s="37"/>
      <c r="I161" s="37"/>
      <c r="J161" s="28"/>
      <c r="K161" s="28"/>
      <c r="L161" s="28"/>
      <c r="M161" s="28"/>
    </row>
    <row r="162" spans="1:14">
      <c r="B162" s="22"/>
      <c r="C162" s="16" t="s">
        <v>23</v>
      </c>
      <c r="D162" s="36"/>
      <c r="E162" s="36"/>
      <c r="F162" s="36"/>
      <c r="G162" s="36"/>
      <c r="H162" s="37"/>
      <c r="I162" s="37"/>
      <c r="J162" s="28"/>
      <c r="K162" s="28"/>
      <c r="L162" s="28"/>
      <c r="M162" s="28"/>
    </row>
    <row r="163" spans="1:14" ht="41.4">
      <c r="B163" s="23" t="s">
        <v>2</v>
      </c>
      <c r="C163" s="23" t="s">
        <v>3</v>
      </c>
      <c r="D163" s="23" t="s">
        <v>4</v>
      </c>
      <c r="E163" s="23" t="s">
        <v>5</v>
      </c>
      <c r="F163" s="23" t="s">
        <v>6</v>
      </c>
      <c r="G163" s="23" t="s">
        <v>7</v>
      </c>
      <c r="H163" s="24" t="s">
        <v>8</v>
      </c>
      <c r="I163" s="23" t="s">
        <v>9</v>
      </c>
      <c r="J163" s="23" t="s">
        <v>10</v>
      </c>
      <c r="K163" s="34" t="s">
        <v>11</v>
      </c>
      <c r="L163" s="34" t="s">
        <v>12</v>
      </c>
      <c r="M163" s="35" t="s">
        <v>13</v>
      </c>
      <c r="N163" s="10" t="s">
        <v>18</v>
      </c>
    </row>
    <row r="164" spans="1:14" ht="171.75" customHeight="1">
      <c r="B164" s="38">
        <v>1</v>
      </c>
      <c r="C164" s="39" t="s">
        <v>67</v>
      </c>
      <c r="D164" s="40" t="s">
        <v>14</v>
      </c>
      <c r="E164" s="41">
        <v>100</v>
      </c>
      <c r="F164" s="38">
        <v>1</v>
      </c>
      <c r="G164" s="42">
        <f>CEILING(E164/F164,1)</f>
        <v>100</v>
      </c>
      <c r="H164" s="302"/>
      <c r="I164" s="25">
        <f t="shared" ref="I164" si="44">H164*L164+H164</f>
        <v>0</v>
      </c>
      <c r="J164" s="214">
        <f t="shared" ref="J164" si="45">ROUND(G164*H164,2)</f>
        <v>0</v>
      </c>
      <c r="K164" s="214">
        <f t="shared" ref="K164" si="46">ROUND(G164*I164,2)</f>
        <v>0</v>
      </c>
      <c r="L164" s="43"/>
      <c r="M164" s="44" t="s">
        <v>15</v>
      </c>
      <c r="N164" s="45"/>
    </row>
    <row r="165" spans="1:14">
      <c r="B165" s="46" t="s">
        <v>16</v>
      </c>
      <c r="C165" s="47"/>
      <c r="D165" s="47"/>
      <c r="E165" s="47"/>
      <c r="F165" s="47"/>
      <c r="G165" s="47"/>
      <c r="H165" s="48"/>
      <c r="I165" s="49"/>
      <c r="J165" s="237">
        <f>SUM(J164)</f>
        <v>0</v>
      </c>
      <c r="K165" s="237">
        <f>SUM(K164)</f>
        <v>0</v>
      </c>
      <c r="L165" s="50"/>
      <c r="M165" s="50"/>
    </row>
    <row r="166" spans="1:14">
      <c r="J166" s="51" t="s">
        <v>17</v>
      </c>
      <c r="K166" s="52">
        <f>K165-J165</f>
        <v>0</v>
      </c>
    </row>
    <row r="168" spans="1:14">
      <c r="B168" s="53" t="s">
        <v>62</v>
      </c>
      <c r="C168" s="54"/>
      <c r="D168" s="54"/>
      <c r="E168" s="54"/>
      <c r="F168" s="28"/>
    </row>
    <row r="169" spans="1:14" ht="41.4">
      <c r="A169" s="35" t="s">
        <v>2</v>
      </c>
      <c r="B169" s="55" t="s">
        <v>63</v>
      </c>
      <c r="C169" s="55" t="s">
        <v>64</v>
      </c>
      <c r="D169" s="190" t="s">
        <v>65</v>
      </c>
      <c r="E169" s="330" t="s">
        <v>66</v>
      </c>
      <c r="F169" s="331"/>
    </row>
    <row r="170" spans="1:14">
      <c r="A170" s="45"/>
      <c r="B170" s="56"/>
      <c r="C170" s="56"/>
      <c r="D170" s="57"/>
      <c r="E170" s="332"/>
      <c r="F170" s="333"/>
    </row>
    <row r="171" spans="1:14">
      <c r="A171" s="45"/>
      <c r="B171" s="56"/>
      <c r="C171" s="56"/>
      <c r="D171" s="57"/>
      <c r="E171" s="332"/>
      <c r="F171" s="333"/>
    </row>
    <row r="173" spans="1:14" ht="15.6">
      <c r="C173" s="58"/>
      <c r="D173" s="6"/>
      <c r="E173" s="6"/>
      <c r="F173" s="6"/>
      <c r="G173" s="6"/>
      <c r="H173" s="6"/>
    </row>
    <row r="174" spans="1:14">
      <c r="C174" s="16" t="s">
        <v>112</v>
      </c>
    </row>
    <row r="175" spans="1:14">
      <c r="C175" s="17" t="s">
        <v>22</v>
      </c>
    </row>
    <row r="176" spans="1:14">
      <c r="C176" s="17" t="s">
        <v>23</v>
      </c>
    </row>
    <row r="177" spans="2:14" ht="41.4">
      <c r="B177" s="23" t="s">
        <v>2</v>
      </c>
      <c r="C177" s="23" t="s">
        <v>3</v>
      </c>
      <c r="D177" s="23" t="s">
        <v>4</v>
      </c>
      <c r="E177" s="23" t="s">
        <v>5</v>
      </c>
      <c r="F177" s="23" t="s">
        <v>6</v>
      </c>
      <c r="G177" s="23" t="s">
        <v>7</v>
      </c>
      <c r="H177" s="24" t="s">
        <v>8</v>
      </c>
      <c r="I177" s="23" t="s">
        <v>9</v>
      </c>
      <c r="J177" s="23" t="s">
        <v>10</v>
      </c>
      <c r="K177" s="34" t="s">
        <v>11</v>
      </c>
      <c r="L177" s="34" t="s">
        <v>12</v>
      </c>
      <c r="M177" s="35" t="s">
        <v>13</v>
      </c>
      <c r="N177" s="10" t="s">
        <v>18</v>
      </c>
    </row>
    <row r="178" spans="2:14" ht="96.6">
      <c r="B178" s="66">
        <v>1</v>
      </c>
      <c r="C178" s="39" t="s">
        <v>47</v>
      </c>
      <c r="D178" s="40" t="s">
        <v>14</v>
      </c>
      <c r="E178" s="38">
        <v>350</v>
      </c>
      <c r="F178" s="38">
        <v>10</v>
      </c>
      <c r="G178" s="42">
        <f>CEILING(E178/F178,1)</f>
        <v>35</v>
      </c>
      <c r="H178" s="67"/>
      <c r="I178" s="25">
        <f t="shared" ref="I178" si="47">H178*L178+H178</f>
        <v>0</v>
      </c>
      <c r="J178" s="25">
        <f t="shared" ref="J178" si="48">ROUND(G178*H178,2)</f>
        <v>0</v>
      </c>
      <c r="K178" s="25">
        <f t="shared" ref="K178" si="49">ROUND(G178*I178,2)</f>
        <v>0</v>
      </c>
      <c r="L178" s="68"/>
      <c r="M178" s="44" t="s">
        <v>15</v>
      </c>
      <c r="N178" s="45"/>
    </row>
    <row r="179" spans="2:14" ht="54" customHeight="1">
      <c r="B179" s="66">
        <v>2</v>
      </c>
      <c r="C179" s="39" t="s">
        <v>48</v>
      </c>
      <c r="D179" s="40" t="s">
        <v>14</v>
      </c>
      <c r="E179" s="38">
        <v>100</v>
      </c>
      <c r="F179" s="38">
        <v>50</v>
      </c>
      <c r="G179" s="42">
        <f t="shared" ref="G179:G187" si="50">CEILING(E179/F179,1)</f>
        <v>2</v>
      </c>
      <c r="H179" s="67"/>
      <c r="I179" s="25">
        <f t="shared" ref="I179:I191" si="51">H179*L179+H179</f>
        <v>0</v>
      </c>
      <c r="J179" s="25">
        <f t="shared" ref="J179:J191" si="52">ROUND(G179*H179,2)</f>
        <v>0</v>
      </c>
      <c r="K179" s="25">
        <f t="shared" ref="K179:K191" si="53">ROUND(G179*I179,2)</f>
        <v>0</v>
      </c>
      <c r="L179" s="68"/>
      <c r="M179" s="44" t="s">
        <v>15</v>
      </c>
      <c r="N179" s="45"/>
    </row>
    <row r="180" spans="2:14" ht="41.4">
      <c r="B180" s="66">
        <v>3</v>
      </c>
      <c r="C180" s="39" t="s">
        <v>49</v>
      </c>
      <c r="D180" s="40" t="s">
        <v>14</v>
      </c>
      <c r="E180" s="38">
        <v>900</v>
      </c>
      <c r="F180" s="38">
        <v>50</v>
      </c>
      <c r="G180" s="42">
        <f t="shared" si="50"/>
        <v>18</v>
      </c>
      <c r="H180" s="67"/>
      <c r="I180" s="25">
        <f t="shared" si="51"/>
        <v>0</v>
      </c>
      <c r="J180" s="25">
        <f t="shared" si="52"/>
        <v>0</v>
      </c>
      <c r="K180" s="25">
        <f t="shared" si="53"/>
        <v>0</v>
      </c>
      <c r="L180" s="68"/>
      <c r="M180" s="44" t="s">
        <v>15</v>
      </c>
      <c r="N180" s="45"/>
    </row>
    <row r="181" spans="2:14" ht="55.2">
      <c r="B181" s="66">
        <v>4</v>
      </c>
      <c r="C181" s="39" t="s">
        <v>50</v>
      </c>
      <c r="D181" s="40" t="s">
        <v>14</v>
      </c>
      <c r="E181" s="38">
        <v>90</v>
      </c>
      <c r="F181" s="38">
        <v>1</v>
      </c>
      <c r="G181" s="42">
        <f t="shared" si="50"/>
        <v>90</v>
      </c>
      <c r="H181" s="67"/>
      <c r="I181" s="25">
        <f t="shared" si="51"/>
        <v>0</v>
      </c>
      <c r="J181" s="25">
        <f t="shared" si="52"/>
        <v>0</v>
      </c>
      <c r="K181" s="25">
        <f t="shared" si="53"/>
        <v>0</v>
      </c>
      <c r="L181" s="68"/>
      <c r="M181" s="44" t="s">
        <v>15</v>
      </c>
      <c r="N181" s="45"/>
    </row>
    <row r="182" spans="2:14" ht="55.2">
      <c r="B182" s="66">
        <v>5</v>
      </c>
      <c r="C182" s="39" t="s">
        <v>51</v>
      </c>
      <c r="D182" s="40" t="s">
        <v>14</v>
      </c>
      <c r="E182" s="38">
        <v>350</v>
      </c>
      <c r="F182" s="38">
        <v>1</v>
      </c>
      <c r="G182" s="42">
        <f t="shared" si="50"/>
        <v>350</v>
      </c>
      <c r="H182" s="67"/>
      <c r="I182" s="25">
        <f t="shared" si="51"/>
        <v>0</v>
      </c>
      <c r="J182" s="25">
        <f t="shared" si="52"/>
        <v>0</v>
      </c>
      <c r="K182" s="25">
        <f t="shared" si="53"/>
        <v>0</v>
      </c>
      <c r="L182" s="68"/>
      <c r="M182" s="44" t="s">
        <v>15</v>
      </c>
      <c r="N182" s="45"/>
    </row>
    <row r="183" spans="2:14" ht="41.4">
      <c r="B183" s="66">
        <v>6</v>
      </c>
      <c r="C183" s="39" t="s">
        <v>52</v>
      </c>
      <c r="D183" s="40" t="s">
        <v>14</v>
      </c>
      <c r="E183" s="38">
        <v>90</v>
      </c>
      <c r="F183" s="38">
        <v>1</v>
      </c>
      <c r="G183" s="42">
        <f t="shared" si="50"/>
        <v>90</v>
      </c>
      <c r="H183" s="67"/>
      <c r="I183" s="25">
        <f t="shared" si="51"/>
        <v>0</v>
      </c>
      <c r="J183" s="25">
        <f t="shared" si="52"/>
        <v>0</v>
      </c>
      <c r="K183" s="25">
        <f t="shared" si="53"/>
        <v>0</v>
      </c>
      <c r="L183" s="68"/>
      <c r="M183" s="44" t="s">
        <v>15</v>
      </c>
      <c r="N183" s="45"/>
    </row>
    <row r="184" spans="2:14" ht="41.4">
      <c r="B184" s="69">
        <v>7</v>
      </c>
      <c r="C184" s="39" t="s">
        <v>53</v>
      </c>
      <c r="D184" s="40" t="s">
        <v>14</v>
      </c>
      <c r="E184" s="38">
        <v>2400</v>
      </c>
      <c r="F184" s="38">
        <v>10</v>
      </c>
      <c r="G184" s="42">
        <f t="shared" si="50"/>
        <v>240</v>
      </c>
      <c r="H184" s="67"/>
      <c r="I184" s="25">
        <f t="shared" si="51"/>
        <v>0</v>
      </c>
      <c r="J184" s="25">
        <f t="shared" si="52"/>
        <v>0</v>
      </c>
      <c r="K184" s="25">
        <f t="shared" si="53"/>
        <v>0</v>
      </c>
      <c r="L184" s="68"/>
      <c r="M184" s="44" t="s">
        <v>15</v>
      </c>
      <c r="N184" s="45"/>
    </row>
    <row r="185" spans="2:14" ht="41.4">
      <c r="B185" s="69">
        <v>8</v>
      </c>
      <c r="C185" s="39" t="s">
        <v>54</v>
      </c>
      <c r="D185" s="40" t="s">
        <v>14</v>
      </c>
      <c r="E185" s="38">
        <v>50</v>
      </c>
      <c r="F185" s="38">
        <v>10</v>
      </c>
      <c r="G185" s="42">
        <f t="shared" si="50"/>
        <v>5</v>
      </c>
      <c r="H185" s="67"/>
      <c r="I185" s="25">
        <f t="shared" si="51"/>
        <v>0</v>
      </c>
      <c r="J185" s="25">
        <f t="shared" si="52"/>
        <v>0</v>
      </c>
      <c r="K185" s="25">
        <f t="shared" si="53"/>
        <v>0</v>
      </c>
      <c r="L185" s="68"/>
      <c r="M185" s="44" t="s">
        <v>15</v>
      </c>
      <c r="N185" s="45"/>
    </row>
    <row r="186" spans="2:14" ht="41.4">
      <c r="B186" s="69">
        <v>9</v>
      </c>
      <c r="C186" s="39" t="s">
        <v>55</v>
      </c>
      <c r="D186" s="40" t="s">
        <v>14</v>
      </c>
      <c r="E186" s="38">
        <v>500</v>
      </c>
      <c r="F186" s="38">
        <v>10</v>
      </c>
      <c r="G186" s="42">
        <f t="shared" si="50"/>
        <v>50</v>
      </c>
      <c r="H186" s="67"/>
      <c r="I186" s="25">
        <f t="shared" si="51"/>
        <v>0</v>
      </c>
      <c r="J186" s="25">
        <f t="shared" si="52"/>
        <v>0</v>
      </c>
      <c r="K186" s="25">
        <f t="shared" si="53"/>
        <v>0</v>
      </c>
      <c r="L186" s="68"/>
      <c r="M186" s="44" t="s">
        <v>15</v>
      </c>
      <c r="N186" s="10"/>
    </row>
    <row r="187" spans="2:14" ht="55.2">
      <c r="B187" s="69">
        <v>10</v>
      </c>
      <c r="C187" s="39" t="s">
        <v>56</v>
      </c>
      <c r="D187" s="40" t="s">
        <v>14</v>
      </c>
      <c r="E187" s="38">
        <v>20</v>
      </c>
      <c r="F187" s="38">
        <v>1</v>
      </c>
      <c r="G187" s="42">
        <f t="shared" si="50"/>
        <v>20</v>
      </c>
      <c r="H187" s="67"/>
      <c r="I187" s="25">
        <f t="shared" si="51"/>
        <v>0</v>
      </c>
      <c r="J187" s="25">
        <f t="shared" si="52"/>
        <v>0</v>
      </c>
      <c r="K187" s="25">
        <f t="shared" si="53"/>
        <v>0</v>
      </c>
      <c r="L187" s="68"/>
      <c r="M187" s="44" t="s">
        <v>15</v>
      </c>
      <c r="N187" s="45"/>
    </row>
    <row r="188" spans="2:14" ht="82.8">
      <c r="B188" s="70">
        <v>11</v>
      </c>
      <c r="C188" s="71" t="s">
        <v>44</v>
      </c>
      <c r="D188" s="72" t="s">
        <v>14</v>
      </c>
      <c r="E188" s="73">
        <v>2700</v>
      </c>
      <c r="F188" s="70">
        <v>20</v>
      </c>
      <c r="G188" s="74">
        <f>CEILING(E188/F188,1)</f>
        <v>135</v>
      </c>
      <c r="H188" s="75"/>
      <c r="I188" s="25">
        <f t="shared" si="51"/>
        <v>0</v>
      </c>
      <c r="J188" s="25">
        <f t="shared" si="52"/>
        <v>0</v>
      </c>
      <c r="K188" s="25">
        <f t="shared" si="53"/>
        <v>0</v>
      </c>
      <c r="L188" s="76"/>
      <c r="M188" s="44" t="s">
        <v>15</v>
      </c>
      <c r="N188" s="10"/>
    </row>
    <row r="189" spans="2:14" ht="69.599999999999994">
      <c r="B189" s="38">
        <v>12</v>
      </c>
      <c r="C189" s="77" t="s">
        <v>45</v>
      </c>
      <c r="D189" s="40" t="s">
        <v>14</v>
      </c>
      <c r="E189" s="41">
        <v>100</v>
      </c>
      <c r="F189" s="38">
        <v>1</v>
      </c>
      <c r="G189" s="42">
        <f>CEILING(E189/F189,1)</f>
        <v>100</v>
      </c>
      <c r="H189" s="8"/>
      <c r="I189" s="25">
        <f t="shared" si="51"/>
        <v>0</v>
      </c>
      <c r="J189" s="25">
        <f t="shared" si="52"/>
        <v>0</v>
      </c>
      <c r="K189" s="25">
        <f t="shared" si="53"/>
        <v>0</v>
      </c>
      <c r="L189" s="43"/>
      <c r="M189" s="44" t="s">
        <v>15</v>
      </c>
      <c r="N189" s="10"/>
    </row>
    <row r="190" spans="2:14" ht="82.8">
      <c r="B190" s="78">
        <v>13</v>
      </c>
      <c r="C190" s="329" t="s">
        <v>58</v>
      </c>
      <c r="D190" s="79" t="s">
        <v>14</v>
      </c>
      <c r="E190" s="80">
        <v>30</v>
      </c>
      <c r="F190" s="69">
        <v>1</v>
      </c>
      <c r="G190" s="81">
        <f>CEILING(E190/F190,1)</f>
        <v>30</v>
      </c>
      <c r="H190" s="82"/>
      <c r="I190" s="25">
        <f t="shared" si="51"/>
        <v>0</v>
      </c>
      <c r="J190" s="25">
        <f t="shared" si="52"/>
        <v>0</v>
      </c>
      <c r="K190" s="25">
        <f t="shared" si="53"/>
        <v>0</v>
      </c>
      <c r="L190" s="83"/>
      <c r="M190" s="44" t="s">
        <v>15</v>
      </c>
      <c r="N190" s="10"/>
    </row>
    <row r="191" spans="2:14" ht="27.6">
      <c r="B191" s="69">
        <v>14</v>
      </c>
      <c r="C191" s="329" t="s">
        <v>60</v>
      </c>
      <c r="D191" s="79" t="s">
        <v>14</v>
      </c>
      <c r="E191" s="84">
        <v>15</v>
      </c>
      <c r="F191" s="69">
        <v>1</v>
      </c>
      <c r="G191" s="81">
        <f>CEILING(E191/F191,1)</f>
        <v>15</v>
      </c>
      <c r="H191" s="33"/>
      <c r="I191" s="25">
        <f t="shared" si="51"/>
        <v>0</v>
      </c>
      <c r="J191" s="25">
        <f t="shared" si="52"/>
        <v>0</v>
      </c>
      <c r="K191" s="25">
        <f t="shared" si="53"/>
        <v>0</v>
      </c>
      <c r="L191" s="83"/>
      <c r="M191" s="44" t="s">
        <v>15</v>
      </c>
      <c r="N191" s="10"/>
    </row>
    <row r="192" spans="2:14">
      <c r="B192" s="85" t="s">
        <v>16</v>
      </c>
      <c r="C192" s="86"/>
      <c r="D192" s="87"/>
      <c r="E192" s="87"/>
      <c r="F192" s="87"/>
      <c r="G192" s="87"/>
      <c r="H192" s="87"/>
      <c r="I192" s="88"/>
      <c r="J192" s="4">
        <f>SUM(J178:J191)</f>
        <v>0</v>
      </c>
      <c r="K192" s="4">
        <f>SUM(K178:K191)</f>
        <v>0</v>
      </c>
      <c r="L192" s="89"/>
      <c r="M192" s="89"/>
    </row>
    <row r="193" spans="1:14">
      <c r="B193" s="89"/>
      <c r="C193" s="90"/>
      <c r="D193" s="89"/>
      <c r="E193" s="89"/>
      <c r="F193" s="89"/>
      <c r="G193" s="89"/>
      <c r="H193" s="89"/>
      <c r="I193" s="89"/>
      <c r="J193" s="91" t="s">
        <v>17</v>
      </c>
      <c r="K193" s="92">
        <f>K192-J192</f>
        <v>0</v>
      </c>
      <c r="L193" s="89"/>
      <c r="M193" s="89"/>
    </row>
    <row r="194" spans="1:14" ht="28.8">
      <c r="C194" s="93" t="s">
        <v>57</v>
      </c>
    </row>
    <row r="195" spans="1:14" ht="138" customHeight="1">
      <c r="C195" s="93" t="s">
        <v>46</v>
      </c>
    </row>
    <row r="197" spans="1:14">
      <c r="B197" s="53" t="s">
        <v>62</v>
      </c>
      <c r="C197" s="54"/>
      <c r="D197" s="54"/>
      <c r="E197" s="54"/>
      <c r="F197" s="28"/>
    </row>
    <row r="198" spans="1:14" ht="41.4">
      <c r="A198" s="35" t="s">
        <v>2</v>
      </c>
      <c r="B198" s="55" t="s">
        <v>63</v>
      </c>
      <c r="C198" s="55" t="s">
        <v>64</v>
      </c>
      <c r="D198" s="190" t="s">
        <v>65</v>
      </c>
      <c r="E198" s="330" t="s">
        <v>66</v>
      </c>
      <c r="F198" s="331"/>
    </row>
    <row r="199" spans="1:14">
      <c r="A199" s="45"/>
      <c r="B199" s="56"/>
      <c r="C199" s="56"/>
      <c r="D199" s="57"/>
      <c r="E199" s="332"/>
      <c r="F199" s="333"/>
    </row>
    <row r="200" spans="1:14">
      <c r="A200" s="45"/>
      <c r="B200" s="56"/>
      <c r="C200" s="56"/>
      <c r="D200" s="57"/>
      <c r="E200" s="332"/>
      <c r="F200" s="333"/>
    </row>
    <row r="203" spans="1:14">
      <c r="C203" s="16" t="s">
        <v>113</v>
      </c>
      <c r="D203" s="95"/>
      <c r="E203" s="96"/>
      <c r="F203" s="96"/>
      <c r="G203" s="97"/>
      <c r="H203" s="96"/>
      <c r="I203" s="97"/>
      <c r="J203" s="97"/>
      <c r="K203" s="97"/>
      <c r="L203" s="96"/>
      <c r="M203" s="96"/>
    </row>
    <row r="204" spans="1:14">
      <c r="B204" s="98"/>
      <c r="C204" s="17" t="s">
        <v>24</v>
      </c>
      <c r="D204" s="99"/>
      <c r="E204" s="98"/>
      <c r="F204" s="98"/>
      <c r="G204" s="98"/>
      <c r="H204" s="98"/>
      <c r="I204" s="98"/>
      <c r="J204" s="98"/>
      <c r="K204" s="98"/>
      <c r="L204" s="98"/>
      <c r="M204" s="96"/>
    </row>
    <row r="205" spans="1:14">
      <c r="B205" s="98"/>
      <c r="C205" s="17" t="s">
        <v>25</v>
      </c>
      <c r="D205" s="99"/>
      <c r="E205" s="98"/>
      <c r="F205" s="98"/>
      <c r="G205" s="98"/>
      <c r="H205" s="98"/>
      <c r="I205" s="98"/>
      <c r="J205" s="98"/>
      <c r="K205" s="98"/>
      <c r="L205" s="98"/>
      <c r="M205" s="96"/>
    </row>
    <row r="206" spans="1:14" ht="41.4">
      <c r="B206" s="23" t="s">
        <v>2</v>
      </c>
      <c r="C206" s="23" t="s">
        <v>3</v>
      </c>
      <c r="D206" s="23" t="s">
        <v>4</v>
      </c>
      <c r="E206" s="23" t="s">
        <v>5</v>
      </c>
      <c r="F206" s="23" t="s">
        <v>6</v>
      </c>
      <c r="G206" s="23" t="s">
        <v>7</v>
      </c>
      <c r="H206" s="24" t="s">
        <v>8</v>
      </c>
      <c r="I206" s="23" t="s">
        <v>9</v>
      </c>
      <c r="J206" s="23" t="s">
        <v>10</v>
      </c>
      <c r="K206" s="34" t="s">
        <v>11</v>
      </c>
      <c r="L206" s="34" t="s">
        <v>12</v>
      </c>
      <c r="M206" s="35" t="s">
        <v>13</v>
      </c>
      <c r="N206" s="10" t="s">
        <v>18</v>
      </c>
    </row>
    <row r="207" spans="1:14" ht="118.8">
      <c r="B207" s="100">
        <v>1</v>
      </c>
      <c r="C207" s="101" t="s">
        <v>59</v>
      </c>
      <c r="D207" s="102" t="s">
        <v>14</v>
      </c>
      <c r="E207" s="103">
        <v>40</v>
      </c>
      <c r="F207" s="104">
        <v>5</v>
      </c>
      <c r="G207" s="94">
        <f>CEILING(E207/F207,1)</f>
        <v>8</v>
      </c>
      <c r="H207" s="32"/>
      <c r="I207" s="25">
        <f t="shared" ref="I207" si="54">H207*L207+H207</f>
        <v>0</v>
      </c>
      <c r="J207" s="25">
        <f t="shared" ref="J207" si="55">ROUND(G207*H207,2)</f>
        <v>0</v>
      </c>
      <c r="K207" s="25">
        <f t="shared" ref="K207" si="56">ROUND(G207*I207,2)</f>
        <v>0</v>
      </c>
      <c r="L207" s="105"/>
      <c r="M207" s="106"/>
      <c r="N207" s="45"/>
    </row>
    <row r="208" spans="1:14">
      <c r="B208" s="107" t="s">
        <v>16</v>
      </c>
      <c r="C208" s="108"/>
      <c r="D208" s="109"/>
      <c r="E208" s="109"/>
      <c r="F208" s="109"/>
      <c r="G208" s="109"/>
      <c r="H208" s="109"/>
      <c r="I208" s="110"/>
      <c r="J208" s="111">
        <f>SUM(J207)</f>
        <v>0</v>
      </c>
      <c r="K208" s="111">
        <f>SUM(K207)</f>
        <v>0</v>
      </c>
      <c r="L208" s="98"/>
      <c r="M208" s="96"/>
    </row>
    <row r="209" spans="2:13">
      <c r="B209" s="98"/>
      <c r="C209" s="112"/>
      <c r="D209" s="98"/>
      <c r="E209" s="98"/>
      <c r="F209" s="98"/>
      <c r="G209" s="98"/>
      <c r="H209" s="98"/>
      <c r="I209" s="98"/>
      <c r="J209" s="113" t="s">
        <v>17</v>
      </c>
      <c r="K209" s="92">
        <f>K208-J208</f>
        <v>0</v>
      </c>
      <c r="L209" s="98"/>
      <c r="M209" s="96"/>
    </row>
    <row r="215" spans="2:13">
      <c r="J215" s="349" t="s">
        <v>115</v>
      </c>
    </row>
    <row r="216" spans="2:13">
      <c r="J216" s="350" t="s">
        <v>116</v>
      </c>
    </row>
    <row r="217" spans="2:13">
      <c r="J217" s="350" t="s">
        <v>117</v>
      </c>
    </row>
  </sheetData>
  <mergeCells count="27">
    <mergeCell ref="E156:F156"/>
    <mergeCell ref="E44:F44"/>
    <mergeCell ref="E45:F45"/>
    <mergeCell ref="E46:F46"/>
    <mergeCell ref="E47:F47"/>
    <mergeCell ref="B55:I55"/>
    <mergeCell ref="B65:I65"/>
    <mergeCell ref="E69:F69"/>
    <mergeCell ref="E70:F70"/>
    <mergeCell ref="E71:F71"/>
    <mergeCell ref="B106:I106"/>
    <mergeCell ref="E198:F198"/>
    <mergeCell ref="E199:F199"/>
    <mergeCell ref="E200:F200"/>
    <mergeCell ref="B88:I88"/>
    <mergeCell ref="B89:C89"/>
    <mergeCell ref="B97:I97"/>
    <mergeCell ref="E170:F170"/>
    <mergeCell ref="E171:F171"/>
    <mergeCell ref="B115:I115"/>
    <mergeCell ref="B124:I124"/>
    <mergeCell ref="E169:F169"/>
    <mergeCell ref="E138:F138"/>
    <mergeCell ref="E139:F139"/>
    <mergeCell ref="E140:F140"/>
    <mergeCell ref="E157:F157"/>
    <mergeCell ref="E155:F155"/>
  </mergeCells>
  <conditionalFormatting sqref="G15">
    <cfRule type="expression" dxfId="21" priority="258" stopIfTrue="1">
      <formula>ISERROR(G15)</formula>
    </cfRule>
  </conditionalFormatting>
  <conditionalFormatting sqref="G24:G26">
    <cfRule type="expression" dxfId="20" priority="249" stopIfTrue="1">
      <formula>ISERROR(G24)</formula>
    </cfRule>
  </conditionalFormatting>
  <conditionalFormatting sqref="G77:G78">
    <cfRule type="expression" dxfId="19" priority="137" stopIfTrue="1">
      <formula>ISERROR(G77)</formula>
    </cfRule>
  </conditionalFormatting>
  <conditionalFormatting sqref="G63:G64">
    <cfRule type="expression" dxfId="18" priority="138" stopIfTrue="1">
      <formula>ISERROR(G63)</formula>
    </cfRule>
  </conditionalFormatting>
  <conditionalFormatting sqref="G54">
    <cfRule type="expression" dxfId="17" priority="142" stopIfTrue="1">
      <formula>ISERROR(G54)</formula>
    </cfRule>
  </conditionalFormatting>
  <conditionalFormatting sqref="I35:K39">
    <cfRule type="expression" dxfId="16" priority="52" stopIfTrue="1">
      <formula>ISERROR(I35)</formula>
    </cfRule>
  </conditionalFormatting>
  <conditionalFormatting sqref="I54:K54">
    <cfRule type="expression" dxfId="15" priority="57" stopIfTrue="1">
      <formula>ISERROR(I54)</formula>
    </cfRule>
  </conditionalFormatting>
  <conditionalFormatting sqref="I207:K207">
    <cfRule type="expression" dxfId="14" priority="80" stopIfTrue="1">
      <formula>ISERROR(I207)</formula>
    </cfRule>
  </conditionalFormatting>
  <conditionalFormatting sqref="I178:K191">
    <cfRule type="expression" dxfId="13" priority="78" stopIfTrue="1">
      <formula>ISERROR(I178)</formula>
    </cfRule>
  </conditionalFormatting>
  <conditionalFormatting sqref="I77:K78">
    <cfRule type="expression" dxfId="12" priority="62" stopIfTrue="1">
      <formula>ISERROR(I77)</formula>
    </cfRule>
  </conditionalFormatting>
  <conditionalFormatting sqref="I64:K64">
    <cfRule type="expression" dxfId="11" priority="61" stopIfTrue="1">
      <formula>ISERROR(I64)</formula>
    </cfRule>
  </conditionalFormatting>
  <conditionalFormatting sqref="G35:G39">
    <cfRule type="expression" dxfId="10" priority="51" stopIfTrue="1">
      <formula>ISERROR(G35)</formula>
    </cfRule>
  </conditionalFormatting>
  <conditionalFormatting sqref="I24:K26">
    <cfRule type="expression" dxfId="9" priority="47" stopIfTrue="1">
      <formula>ISERROR(I24)</formula>
    </cfRule>
  </conditionalFormatting>
  <conditionalFormatting sqref="I15:K15">
    <cfRule type="expression" dxfId="8" priority="36" stopIfTrue="1">
      <formula>ISERROR(I15)</formula>
    </cfRule>
  </conditionalFormatting>
  <conditionalFormatting sqref="I123">
    <cfRule type="expression" dxfId="7" priority="8" stopIfTrue="1">
      <formula>ISERROR(I123)</formula>
    </cfRule>
  </conditionalFormatting>
  <conditionalFormatting sqref="I114">
    <cfRule type="expression" dxfId="6" priority="7" stopIfTrue="1">
      <formula>ISERROR(I114)</formula>
    </cfRule>
  </conditionalFormatting>
  <conditionalFormatting sqref="I105">
    <cfRule type="expression" dxfId="5" priority="6" stopIfTrue="1">
      <formula>ISERROR(I105)</formula>
    </cfRule>
  </conditionalFormatting>
  <conditionalFormatting sqref="I96">
    <cfRule type="expression" dxfId="4" priority="5" stopIfTrue="1">
      <formula>ISERROR(I96)</formula>
    </cfRule>
  </conditionalFormatting>
  <conditionalFormatting sqref="I132:I134">
    <cfRule type="expression" dxfId="3" priority="4" stopIfTrue="1">
      <formula>ISERROR(I132)</formula>
    </cfRule>
  </conditionalFormatting>
  <conditionalFormatting sqref="I147:I150">
    <cfRule type="expression" dxfId="2" priority="3" stopIfTrue="1">
      <formula>ISERROR(I147)</formula>
    </cfRule>
  </conditionalFormatting>
  <conditionalFormatting sqref="I63:K63">
    <cfRule type="expression" dxfId="1" priority="2" stopIfTrue="1">
      <formula>ISERROR(I63)</formula>
    </cfRule>
  </conditionalFormatting>
  <conditionalFormatting sqref="I164">
    <cfRule type="expression" dxfId="0" priority="1" stopIfTrue="1">
      <formula>ISERROR(I164)</formula>
    </cfRule>
  </conditionalFormatting>
  <pageMargins left="0.31496062992125984" right="0.31496062992125984" top="0.74803149606299213" bottom="0.55118110236220474" header="0.31496062992125984" footer="0.31496062992125984"/>
  <pageSetup paperSize="9" scale="55" orientation="landscape" verticalDpi="0" r:id="rId1"/>
  <headerFooter>
    <oddFooter>Strona &amp;P z &amp;N</oddFooter>
  </headerFooter>
  <rowBreaks count="3" manualBreakCount="3">
    <brk id="19" max="13" man="1"/>
    <brk id="58" max="13" man="1"/>
    <brk id="201" max="1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vt:i4>
      </vt:variant>
      <vt:variant>
        <vt:lpstr>Nazwane zakresy</vt:lpstr>
      </vt:variant>
      <vt:variant>
        <vt:i4>1</vt:i4>
      </vt:variant>
    </vt:vector>
  </HeadingPairs>
  <TitlesOfParts>
    <vt:vector size="2" baseType="lpstr">
      <vt:lpstr>zadania</vt:lpstr>
      <vt:lpstr>zadania!Obszar_wydruku</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Małgorzata Plazińska</dc:creator>
  <cp:lastModifiedBy>user</cp:lastModifiedBy>
  <cp:lastPrinted>2023-01-16T10:36:12Z</cp:lastPrinted>
  <dcterms:created xsi:type="dcterms:W3CDTF">2022-07-20T11:07:01Z</dcterms:created>
  <dcterms:modified xsi:type="dcterms:W3CDTF">2023-01-16T10:36:20Z</dcterms:modified>
</cp:coreProperties>
</file>