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8010" tabRatio="500" firstSheet="6" activeTab="6"/>
  </bookViews>
  <sheets>
    <sheet name="fz75-3" sheetId="1" r:id="rId1"/>
    <sheet name="zadanie 6" sheetId="2" r:id="rId2"/>
    <sheet name="zadanie1" sheetId="3" r:id="rId3"/>
    <sheet name="zadanie2" sheetId="4" r:id="rId4"/>
    <sheet name="zadanie3" sheetId="5" r:id="rId5"/>
    <sheet name="zadanie4" sheetId="6" r:id="rId6"/>
    <sheet name="zadanie 1" sheetId="7" r:id="rId7"/>
    <sheet name="zadanie 2" sheetId="8" r:id="rId8"/>
    <sheet name="zadanie 3" sheetId="9" r:id="rId9"/>
    <sheet name="zadanie 4" sheetId="10" r:id="rId10"/>
    <sheet name="zadanie 5" sheetId="11" r:id="rId11"/>
    <sheet name="zadanie6" sheetId="12" r:id="rId12"/>
    <sheet name="zadanie 7" sheetId="13" r:id="rId13"/>
  </sheets>
  <definedNames/>
  <calcPr fullCalcOnLoad="1"/>
</workbook>
</file>

<file path=xl/sharedStrings.xml><?xml version="1.0" encoding="utf-8"?>
<sst xmlns="http://schemas.openxmlformats.org/spreadsheetml/2006/main" count="724" uniqueCount="360">
  <si>
    <t>FORMULARZ ASORTYMENOWO - CENOWY</t>
  </si>
  <si>
    <t>Lp.</t>
  </si>
  <si>
    <t>Nazwa zadania</t>
  </si>
  <si>
    <t>Jedn. miary</t>
  </si>
  <si>
    <t>Ilość</t>
  </si>
  <si>
    <t xml:space="preserve">Cena jedn.netto </t>
  </si>
  <si>
    <t xml:space="preserve">Cena jedn.brutto </t>
  </si>
  <si>
    <t xml:space="preserve">Wartość netto 
</t>
  </si>
  <si>
    <t>VAT %</t>
  </si>
  <si>
    <t xml:space="preserve">Kwota VAT
</t>
  </si>
  <si>
    <t xml:space="preserve">Wartość brutto 
</t>
  </si>
  <si>
    <t>Nazwa handlowa na fakturze</t>
  </si>
  <si>
    <t>op.</t>
  </si>
  <si>
    <t>RAZEM</t>
  </si>
  <si>
    <t>Uwaga: do oferty należy załączyć formularz w edytowalnej formie elektronicznej.</t>
  </si>
  <si>
    <r>
      <rPr>
        <b/>
        <sz val="10"/>
        <color indexed="10"/>
        <rFont val="Tahoma"/>
        <family val="2"/>
      </rPr>
      <t xml:space="preserve">
               </t>
    </r>
    <r>
      <rPr>
        <sz val="10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
                    miejscowość                          data                                                                             podpis osoby uprawnionej do składania oświadczeń woli w imieniu Wykonawcy</t>
    </r>
  </si>
  <si>
    <t xml:space="preserve">Wartość netto </t>
  </si>
  <si>
    <t>Razem</t>
  </si>
  <si>
    <t>Zadanie Nr 3</t>
  </si>
  <si>
    <t>Bupivacaine h/chl- Epinephrine 0,5% 20 ml x 5 fiol</t>
  </si>
  <si>
    <t>Bupivacaine hydrochloride 5mg/ml x 5 amp 4 ml*</t>
  </si>
  <si>
    <t>Buprenorphine TTS 35 mcg/h x 5 plastrów</t>
  </si>
  <si>
    <t>Buprenorphine TTS 52,5 mcg/h x 5 plastrów</t>
  </si>
  <si>
    <t>Buprenorphine TTS 70 mcg/h x 5 plastrów</t>
  </si>
  <si>
    <t>Fentanyl 50 mcg/ml x 50 amp 2 ml</t>
  </si>
  <si>
    <t>Ketamine 50mg/ml x 1 fiol 10 ml</t>
  </si>
  <si>
    <t>Lidocaine hydrochloride 2% 50 ml x 5 fiol</t>
  </si>
  <si>
    <t>Metoprolol 5mg/5 ml x 5 amp</t>
  </si>
  <si>
    <t>Morphine sulfate 10 mg/ml x 10 amp 1 ml</t>
  </si>
  <si>
    <t>Morphine sulfate spinal 0,1% x 10 amp 2 ml</t>
  </si>
  <si>
    <t>Sevoflurane, płyn wziewny do narkozy 250 ml</t>
  </si>
  <si>
    <t>Sugammadex 100 mg/ml x 10 fiol</t>
  </si>
  <si>
    <t>Tygecycline 0,05 g x 10 fiol</t>
  </si>
  <si>
    <t>*Poz.2 - ampułki pakowane pojedynczo w jałowe blistry</t>
  </si>
  <si>
    <t>op</t>
  </si>
  <si>
    <t xml:space="preserve"> Nazwa </t>
  </si>
  <si>
    <t xml:space="preserve">Cena jednostk. netto
</t>
  </si>
  <si>
    <t xml:space="preserve">Wartość netto         </t>
  </si>
  <si>
    <t>Kwota VAT</t>
  </si>
  <si>
    <t xml:space="preserve">Cena jednostk. brutto         </t>
  </si>
  <si>
    <t xml:space="preserve">Wartość brutto             </t>
  </si>
  <si>
    <t xml:space="preserve">Nazwa handlowa na fakturze </t>
  </si>
  <si>
    <t>Acetylcysteine 300 mg/3 ml x 5 amp</t>
  </si>
  <si>
    <t>Acetylcysteine 200 mg x 20 tabl.musujące</t>
  </si>
  <si>
    <t>Acetylcysteine 600 mg x 10 tabl.musujące</t>
  </si>
  <si>
    <t>Aluminium acetotartrate 1 g x 6 tabl</t>
  </si>
  <si>
    <t>Aluminium acetotartrate żel 1% 75 g</t>
  </si>
  <si>
    <t>Ambroxol hydrochlor.15 mg/2 ml x 5 amp</t>
  </si>
  <si>
    <t>Amlodipine 5 mg x 30 tabl</t>
  </si>
  <si>
    <t>Amlodipine 10 mg x 30 tabl</t>
  </si>
  <si>
    <t>Amoxicillin+clavulanic acid 0,6 g x 5 fiol</t>
  </si>
  <si>
    <t>Amoxicillin+clavulanic acid 625 mg x 21 tabl</t>
  </si>
  <si>
    <t>Amoxicillin+clavulanic acid 457mg/5 ml - 140 ml</t>
  </si>
  <si>
    <t>Dobutamine hydrochloride 250 mg x 1 fiol</t>
  </si>
  <si>
    <t>Escitalopram 10 mg x 28 tabl</t>
  </si>
  <si>
    <t>Ferric oxide saccharated complex iv (20 mg Fe III/ml) x 5 amp 5 ml</t>
  </si>
  <si>
    <t>Filgrastim 300 mcg (30 mln j.m./0,5 ml) x 1 amp-strz</t>
  </si>
  <si>
    <t>Filgrastim 480 mcg (48 mln j.m./0,5 ml) x 1 amp-strz</t>
  </si>
  <si>
    <t>Ketoprofen 100 mg/2 ml x 10 amp im., iv.</t>
  </si>
  <si>
    <t>Ketoprofen 50 mg x 30 kaps</t>
  </si>
  <si>
    <t>Leflunomide 20 mg x 30 tabl</t>
  </si>
  <si>
    <t>Lisinopril 5 mg x 30 tabl</t>
  </si>
  <si>
    <t>Lisinopril 10 mg x 30 tabl</t>
  </si>
  <si>
    <t>Loratadine 10 mg x 30 tabl</t>
  </si>
  <si>
    <t>Methotrexate 2,5 mg x 50 tabl</t>
  </si>
  <si>
    <t>Methotrexate 5 mg x 50 tabl</t>
  </si>
  <si>
    <t>Methotrexate 10 mg x 50 tabl</t>
  </si>
  <si>
    <t>Paracetamol 500 mg +codeine phosph.15mg x 10 tabl</t>
  </si>
  <si>
    <t>Pantoprazole 20 mg x 56 tabl</t>
  </si>
  <si>
    <t>Pantoprazole 40 mg x 56 tabl</t>
  </si>
  <si>
    <t>Pentoxiffylline  600 mg x 30 tabl o przedł.uwaln.</t>
  </si>
  <si>
    <t>Propofol 10 mg /ml x 5 fiol. 20 ml</t>
  </si>
  <si>
    <t>Rosuvastatin 5 mg x 28 tabl</t>
  </si>
  <si>
    <t>Rosuvastatin 20 mg x 28 tabl</t>
  </si>
  <si>
    <t>Rosuvastatin 10 mg x 28 tabl</t>
  </si>
  <si>
    <t>Rosuvastatin 40 mg x 28 tabl</t>
  </si>
  <si>
    <t>Zoledronic acid 5 mg /100 ml roztw. do inf.but</t>
  </si>
  <si>
    <r>
      <rPr>
        <b/>
        <sz val="10"/>
        <color indexed="10"/>
        <rFont val="Tahoma"/>
        <family val="2"/>
      </rPr>
      <t xml:space="preserve">Uwaga: do oferty należy załączyć formularz w edytowalnej formie elektronicznej.
</t>
    </r>
    <r>
      <rPr>
        <sz val="10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
         miejscowość                       data                                                        podpis osoby uprawnionej do składania oświadczeń woli w imieniu Wykonawcy</t>
    </r>
  </si>
  <si>
    <t xml:space="preserve">Nazwa </t>
  </si>
  <si>
    <t>nazwa handlowa na fakturze</t>
  </si>
  <si>
    <t>Wartość netto</t>
  </si>
  <si>
    <t>Wartość brutto</t>
  </si>
  <si>
    <t>Jednostka miary</t>
  </si>
  <si>
    <t>Cena
 netto/zł</t>
  </si>
  <si>
    <t xml:space="preserve">Wartość netto /zł           </t>
  </si>
  <si>
    <t xml:space="preserve">Cena
 brutto/ zł      </t>
  </si>
  <si>
    <t xml:space="preserve">Wartość brutto/zł              </t>
  </si>
  <si>
    <t>Ciclosporin 25 mg x 50 kaps</t>
  </si>
  <si>
    <t>Ciclosporin 50 mg x 50 kaps</t>
  </si>
  <si>
    <t>Ciclosporin 100 mg x 50 kaps</t>
  </si>
  <si>
    <r>
      <t xml:space="preserve">Uwaga: do oferty należy załączyć formularz w edytowalnej formie elektronicznej.
          </t>
    </r>
    <r>
      <rPr>
        <sz val="10"/>
        <color indexed="8"/>
        <rFont val="Tahoma"/>
        <family val="2"/>
      </rPr>
      <t>……………….......           ...........................                                              ............................................................................................................
            miejscowość                       data                                                     podpis osoby uprawnionej do składania oświadczeń woli w imieniu Wykonawcy</t>
    </r>
  </si>
  <si>
    <t>Ciclosporin 100mg/ml płyn 50 ml</t>
  </si>
  <si>
    <t>Ciclosporin 10 mg x 60 kaps</t>
  </si>
  <si>
    <t xml:space="preserve">Uwaga:poz 1,2,3,4,5 -preparaty z możliwościa stosowania u dzieci </t>
  </si>
  <si>
    <t>Zadanie nr 6</t>
  </si>
  <si>
    <t>Żądana ilość</t>
  </si>
  <si>
    <t xml:space="preserve">Cena netto za op. </t>
  </si>
  <si>
    <t>Cena brutto za op.</t>
  </si>
  <si>
    <t>Kod Ean</t>
  </si>
  <si>
    <t>Cena jednostk.
 netto/zł</t>
  </si>
  <si>
    <t xml:space="preserve">Cena jednostk.
 brutto /zł      </t>
  </si>
  <si>
    <t>Methotrexate 7,5 mg/0,15 ml inj.s.c.x 8 amp-strz.</t>
  </si>
  <si>
    <t>Methotrexate 10 mg/0,2 ml inj.s.c.x 8 amp-strz.</t>
  </si>
  <si>
    <t>Methotrexate 15 mg/0,3 ml inj.s.c.x 8 amp-strz.</t>
  </si>
  <si>
    <t>Methotrexate 20 mg/0,4 ml inj.s.c.x 8 amp-strz.</t>
  </si>
  <si>
    <t>Methotrexate 25 mg/0,5 ml inj.s.c.x 8 amp-strz.</t>
  </si>
  <si>
    <t>Methotrexate 30 mg/0,6 ml inj.s.c.x 8 amp-strz.</t>
  </si>
  <si>
    <t>Nazwa</t>
  </si>
  <si>
    <t xml:space="preserve">Cena jednostk.   netto/ zł </t>
  </si>
  <si>
    <t xml:space="preserve">Wartość netto/ zł 
</t>
  </si>
  <si>
    <t xml:space="preserve">Cena jednostk.  brutto/ zł </t>
  </si>
  <si>
    <t>Wartość brutto/ zł</t>
  </si>
  <si>
    <t xml:space="preserve">Gadobutrolum 1 mmol/ml x 1 fiol 7 ,5 ml </t>
  </si>
  <si>
    <t xml:space="preserve">Gadobutrolum 1 mmol/ml x 1 fiol-strz.7 ,5 ml </t>
  </si>
  <si>
    <t xml:space="preserve">Gadobutrolum 1 mmol/ml x 1 fiol 15 ml </t>
  </si>
  <si>
    <t>Iopromide 300 mg jodu/ml a 20 ml x 10 fiol</t>
  </si>
  <si>
    <t>Iopromide 300 mg jodu/ml a 50 ml x 10 fiol</t>
  </si>
  <si>
    <r>
      <t xml:space="preserve">
         </t>
    </r>
    <r>
      <rPr>
        <sz val="10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
               miejscowość                       data                                                                                      podpis osoby uprawnionej do składania oświadczeń woli w imieniu Wykonawcy</t>
    </r>
  </si>
  <si>
    <t>Opis przedmiotu zamówienia</t>
  </si>
  <si>
    <t>Cena netto za op./ fiol</t>
  </si>
  <si>
    <t xml:space="preserve">Cena brutto za op./ fiol. </t>
  </si>
  <si>
    <t xml:space="preserve"> Amoxicillinum + Acidum clavulanicum 1200 mg fiolka</t>
  </si>
  <si>
    <t>szt</t>
  </si>
  <si>
    <t>Amoxicillinum + Acidum clavulanicum 1000 mg x 14 tab</t>
  </si>
  <si>
    <t>ZAMAWIAJĄCY:</t>
  </si>
  <si>
    <t>WYKONAWCA:</t>
  </si>
  <si>
    <r>
      <t xml:space="preserve">Uwaga: do oferty należy załączyć formularz w edytowalnej formie elektronicznej.
</t>
    </r>
    <r>
      <rPr>
        <sz val="10"/>
        <color indexed="8"/>
        <rFont val="Tahoma"/>
        <family val="2"/>
      </rPr>
      <t>……………….......           ...........................                                                    ...................................................................................................................................
   miejscowość                       data                                                                              podpis osoby uprawnionej do składania oświadczeń woli w imieniu Wykonawcy</t>
    </r>
  </si>
  <si>
    <t>lp.</t>
  </si>
  <si>
    <t>Vat %</t>
  </si>
  <si>
    <t>Methylprednisolone hemisuccinate 40 mg/1 ml x 1fiol</t>
  </si>
  <si>
    <t>Methylprednisolone hemisuccinate 125 mg/2 ml x 1fiol</t>
  </si>
  <si>
    <t>Methylprednisolone hemisuccinate 250 mg/4 ml x 1fiol</t>
  </si>
  <si>
    <t>Methylprednisolone hemisuccinate 500 mg/8 ml x 1fiol</t>
  </si>
  <si>
    <t>Methylprednisolone acetate 40mg/1 ml x 1 fiol</t>
  </si>
  <si>
    <t>Methylprednisolone 4 mg x 30 tabl</t>
  </si>
  <si>
    <t>Methylprednisolone 16 mg x 30 tabl</t>
  </si>
  <si>
    <t xml:space="preserve">Alprostadil 0,06mg proszek do sporz.roztw. do inf. x 10 amp </t>
  </si>
  <si>
    <t xml:space="preserve">Cena jedn.
netto </t>
  </si>
  <si>
    <t>Nazwa handlowa 
na fakturze</t>
  </si>
  <si>
    <t>Acenocumarol 1 mg x 60 tabl</t>
  </si>
  <si>
    <t>Acenocumarol 4 mg x 60 tabl</t>
  </si>
  <si>
    <t>Acetylsalicylic acid 300mg x 20 tabl rozpuszczalne</t>
  </si>
  <si>
    <t>Acetylsalicylic acid 75 mg x 60 tabl dojelitowe</t>
  </si>
  <si>
    <t>Acetylsalicylic acid 150 mg x 60 tabl dojelitowe</t>
  </si>
  <si>
    <t>Aciclovir 200mg x 30 tabl</t>
  </si>
  <si>
    <t>Aciclovir 400mg x 30 tabl</t>
  </si>
  <si>
    <t>Aciclovir 800mg x 30 tabl</t>
  </si>
  <si>
    <t>Alendronic acid 70 mg x 4 tabl</t>
  </si>
  <si>
    <t>Amilorid 2,5mg + Hydrochlorotiazide 25 mg x 50 tabl</t>
  </si>
  <si>
    <t>Amilorid 5mg + Hydrochlorotiazide 50 mg x 50 tabl</t>
  </si>
  <si>
    <t>Atropine sulphate 1% krople do oczu - 5ml</t>
  </si>
  <si>
    <t>Baclofen 10 mg x 50 tabl</t>
  </si>
  <si>
    <t>Baclofen 25 mg x 50 tabl</t>
  </si>
  <si>
    <t xml:space="preserve">Barium sulfuricum 1g/ml 200 ml </t>
  </si>
  <si>
    <t>Betahistine 8 mg x 30 tabl</t>
  </si>
  <si>
    <t>Betahistine 24 mg x 30 tabl</t>
  </si>
  <si>
    <t>Buprenorphine 0,2 mg x 60 tabl</t>
  </si>
  <si>
    <t>Buprenorphine 0,4 mg x 30 tabl</t>
  </si>
  <si>
    <t>Carbamazepine 200 mg  x 50 tabl</t>
  </si>
  <si>
    <t>Carvedilol 6,25 mg x 30 tabl</t>
  </si>
  <si>
    <t>Carvedilol 12,5 mg x 30 tabl</t>
  </si>
  <si>
    <t>Cefuroxime axetil 125 mg x 10 tabl</t>
  </si>
  <si>
    <t>Cefuroxime axetil 250 mg x 10 tabl</t>
  </si>
  <si>
    <t>Cefuroxime axetil 500 mg x 10 tabl</t>
  </si>
  <si>
    <t>Cetirizine 10 mg/ml krople doustne 10 ml</t>
  </si>
  <si>
    <t>Cetirizine dihydrochlor. 10 mg x 30 tabl</t>
  </si>
  <si>
    <t>Ciprofloxacin 250 mg x 10 tabl</t>
  </si>
  <si>
    <t>Ciprofloxacin 500 mg x 10 tabl</t>
  </si>
  <si>
    <t>Clemastin 1 mg x 30 tabl</t>
  </si>
  <si>
    <t>Clemastin 1 mg/10ml syrop 100ml</t>
  </si>
  <si>
    <t>Colecalciferol 15 000 jm/ml plyn doustny 10 ml</t>
  </si>
  <si>
    <t>Co-trimoxazole 240 mg/5 ml zawiesina doustna 100 ml</t>
  </si>
  <si>
    <t>Cromoglycate sodium 2% krople do oczu 2 x 5 ml</t>
  </si>
  <si>
    <t>Dexamethason 0,1% krople do oczu 5 ml</t>
  </si>
  <si>
    <t>Diazepam wlewki doodbytnicze 5 mg/2,5 ml x 5 szt.</t>
  </si>
  <si>
    <t>Diclofenac sodium 25 mg x 30 tabl</t>
  </si>
  <si>
    <t>Diclofenac sodium 50 mg x 30 tabl</t>
  </si>
  <si>
    <t>Diclofenac sodium prolongatum 100 mg x 20 tabl</t>
  </si>
  <si>
    <t>Dicortineff krople do oczu, uszu 5 ml</t>
  </si>
  <si>
    <t>Dorzolamide 20mg/ml krople do oczu 5 ml</t>
  </si>
  <si>
    <t>Enalapril maleate 5 mg x 60 tabl</t>
  </si>
  <si>
    <t>Enalapril maleate 10 mg x 60 tabl</t>
  </si>
  <si>
    <t>Enalapril maleate 20 mg x 60 tabl</t>
  </si>
  <si>
    <t>Famotidine 20 mg x 30 tabl</t>
  </si>
  <si>
    <t>Famotidine 40 mg x 30 tabl</t>
  </si>
  <si>
    <t>Fluconazole 50 mg x 14 kaps</t>
  </si>
  <si>
    <t>Flunarizine 5 mg x 30 tabl</t>
  </si>
  <si>
    <t>Formoterol proszek do inhalacji 12mcg/dawkę x120 kaps.+ inhalator</t>
  </si>
  <si>
    <t>Furosemide 40 mg x 30 tabl</t>
  </si>
  <si>
    <t>Gentamicin 0,3% krople do oczu 5 ml</t>
  </si>
  <si>
    <t>Haloperidol 0,2% krople doustne 10 ml</t>
  </si>
  <si>
    <t>Hydrochlorothiazide 12,5mg x 30 tabl</t>
  </si>
  <si>
    <t>Hydrochlorothiazide 25mg x 30 tabl</t>
  </si>
  <si>
    <t>Ibuprofen 100 mg/5 ml zawiesina doustna 100 ml</t>
  </si>
  <si>
    <t>Indapamide 2,5mg x 20tabl.</t>
  </si>
  <si>
    <t>Loperamide 2 mg x 30 tabl</t>
  </si>
  <si>
    <t>Metamizole sodium  500mg x 6 tabl</t>
  </si>
  <si>
    <t>Metformin hydrochloride 500 mg x 60 tabl</t>
  </si>
  <si>
    <t>Metformin hydrochloride 850 mg x 60 tabl</t>
  </si>
  <si>
    <t>Metformin hydrochloride 1000 mg x 60 tabl</t>
  </si>
  <si>
    <t>Metoclopramide hydrochloride 10 mg x 50 tabl</t>
  </si>
  <si>
    <t>Metoprolol 50 mg x 30 tabl</t>
  </si>
  <si>
    <t>Metoprolol succinate 23,75 mg x 28 tabl o przedł.uwaln.</t>
  </si>
  <si>
    <t>Metoprolol succinate 47,5 mg x 28 tabl o przedł.uwaln.</t>
  </si>
  <si>
    <t>Metronidazole 250 mg x 20 tabl.</t>
  </si>
  <si>
    <t>Nebivolol 5 mg x 28 tabl</t>
  </si>
  <si>
    <t>Neospasmina 150 g/119 ml</t>
  </si>
  <si>
    <t>Ofloxacin 0,3% krople do oczu 5 ml</t>
  </si>
  <si>
    <t>Omeprazol 10 mg x 14 kaps</t>
  </si>
  <si>
    <t>Omeprazol 20 mg x 28 kaps</t>
  </si>
  <si>
    <t>Opipramol 50 mg x 20 tabl</t>
  </si>
  <si>
    <t>Pentoxyfylline prolongatum 400mg x 60 tabl</t>
  </si>
  <si>
    <t>Phytomenadione 10 mg x 30 tabl</t>
  </si>
  <si>
    <t>Pilocarpine hydrochl. 2% krople do oczu - 2 x 5 ml</t>
  </si>
  <si>
    <t>Piracetam 800 mg x 60 tabl</t>
  </si>
  <si>
    <t>Piracetam 1200 mg x 60 tabl</t>
  </si>
  <si>
    <t>Polyvinyl alcohol 1,4% krople do oczu  2 x 5 ml</t>
  </si>
  <si>
    <t>Propafenone hydrochloride 150 mg x 60 tabl</t>
  </si>
  <si>
    <t>Propafenone hydrochloride 300 mg x 20 tabl</t>
  </si>
  <si>
    <t>Propranolol 10 mg x 50 tabl</t>
  </si>
  <si>
    <t>Propranolol 40 mg x 50 tabl</t>
  </si>
  <si>
    <t>Quetiapine 25 mg x 30 tabl</t>
  </si>
  <si>
    <t>Quetiapine 100 mg x 60 tabl</t>
  </si>
  <si>
    <t>Quetiapine 200 mg x 60 tabl</t>
  </si>
  <si>
    <t>Retinol 50 000 jm/ml plyn doustny 10 ml</t>
  </si>
  <si>
    <t>Sertraline 50 mg x 28 tabl</t>
  </si>
  <si>
    <t>Sertraline 100 mg x 28 tabl</t>
  </si>
  <si>
    <t>Starazolin hydrobalance  krople do oczu 0,5 ml x 12 szt</t>
  </si>
  <si>
    <t>Sulfacetamide sodium 10%HEC krople do oczu - 2 x 5 ml</t>
  </si>
  <si>
    <t>Telmisartan 40 mg x 28 tabl</t>
  </si>
  <si>
    <t>Timolol 2,5mg/ml krople do oczu 5 ml</t>
  </si>
  <si>
    <t>Timolol 5mg/ml krople do oczu 5 ml</t>
  </si>
  <si>
    <t>Torasemide 5 mg x 30 tabl</t>
  </si>
  <si>
    <t>Torasemide 10 mg x 30 tabl</t>
  </si>
  <si>
    <t>Tramadol hydrochloride 50 mg x 20 kaps</t>
  </si>
  <si>
    <t>Tramadol hydrochloride 100 mg retard x 30 tabl</t>
  </si>
  <si>
    <t>Tramadol hydrochloride+Paracetamol 37,5 mg/325 mg x 30 tabl</t>
  </si>
  <si>
    <t>Tramadol hydrochloride 100 mg/ml krople doustne 10 ml</t>
  </si>
  <si>
    <t>Tropicamide 0,5% krople do oczu - 2 x 5 ml</t>
  </si>
  <si>
    <t>Tropicamide 1 % krople do oczu - 2 x 5 ml</t>
  </si>
  <si>
    <t>Valsartan 80 mg x 28 tabl</t>
  </si>
  <si>
    <t>Valsartan 160 mg x 28 tabl</t>
  </si>
  <si>
    <t>Venlafaxine 37,5 mg x 28 kaps o przedłużonym uwaln.</t>
  </si>
  <si>
    <t>Venlafaxine 75 mg x 28 kaps o przedłużonym uwaln.</t>
  </si>
  <si>
    <t>Verapamil hydrochloride 40 mg x 20 tabl</t>
  </si>
  <si>
    <t>Verapamil hydrochloride 80 mg x 20 tabl</t>
  </si>
  <si>
    <t>Verapamil hydrochloride 120 mg x 20 tabl</t>
  </si>
  <si>
    <t>Amikacin sulphate 500mg/2 ml x 1 fiol</t>
  </si>
  <si>
    <t>Aqua pro injectione 10ml x 100 amp (polietylen)</t>
  </si>
  <si>
    <t>Cefazolin sodium 1 g inj. X 1 fiol.</t>
  </si>
  <si>
    <t>Cefotaxime 1 g inj. X 1 fiol.</t>
  </si>
  <si>
    <t>Ceftazidime 1 g inj. X 1 fiol.</t>
  </si>
  <si>
    <t>Ceftriaxone 1 g inj. X 1 fiol.</t>
  </si>
  <si>
    <t>Cefuroxime 750 mg inj. X 1 fiol.</t>
  </si>
  <si>
    <t>Cefuroxime 1500 mg inj. X 1 fiol.</t>
  </si>
  <si>
    <t>Furosemide  10mg/ml x 5 amp 2ml</t>
  </si>
  <si>
    <t>Magnesium sulphate 20% - 10ml x 10 amp</t>
  </si>
  <si>
    <t>Metoclopramide hydrochloride 10 mg/2ml x 5 amp</t>
  </si>
  <si>
    <t>Metronidazole 0,5% inj.iv. a 100 ml</t>
  </si>
  <si>
    <t>Pentoxyfylline inj iv.300mg/15 ml x 10 amp</t>
  </si>
  <si>
    <t>Piracetam 200 mg/ml x 12 amp 5ml</t>
  </si>
  <si>
    <t>Piracetam 12 g/60 ml roztwór do infuzji</t>
  </si>
  <si>
    <t>Sodium bicarbonate 8,4% 20ml x 10 amp</t>
  </si>
  <si>
    <t>Sodium chloride 0,9% 10ml x 100 amp ( polietylen)</t>
  </si>
  <si>
    <t>Sodium chloride 10% 10ml x 100 amp ( polietylen)</t>
  </si>
  <si>
    <t>Tramadol hydrochloride 50 mg/1ml x 5 amp</t>
  </si>
  <si>
    <t>Tramadol hydrochloride 100 mg/2ml x 5 amp</t>
  </si>
  <si>
    <t xml:space="preserve"> </t>
  </si>
  <si>
    <r>
      <t xml:space="preserve">
    Stara Iwiczna, dnia 19.12.2016 r.           </t>
    </r>
    <r>
      <rPr>
        <sz val="9"/>
        <color indexed="8"/>
        <rFont val="Times New Roman"/>
        <family val="1"/>
      </rPr>
      <t xml:space="preserve">                                   .............................................................................................................
               miejscowość                       data                                                                               podpis osoby uprawnionej do składania oświadczeń woli w imieniu Wykonawcy</t>
    </r>
  </si>
  <si>
    <t xml:space="preserve">Numer EAN </t>
  </si>
  <si>
    <t>Acetylsalicylic acid 30 mg x 60 tabl</t>
  </si>
  <si>
    <t>Allopurinol 100 mg x 50 tabl</t>
  </si>
  <si>
    <t>Carbamazepine 200mg x 50 tabl o zmodyfik.uwalnianiu</t>
  </si>
  <si>
    <t>Colchicine 0,5 mg x 20 tabl</t>
  </si>
  <si>
    <t>Diclofenac sodium 75 mg x 20 kaps</t>
  </si>
  <si>
    <t>Ibuprofen 200 mg x 60 draż</t>
  </si>
  <si>
    <t>Meloxicam 7,5 mg x 20 tabl</t>
  </si>
  <si>
    <t>Meloxicam 15 mg x 20 tabl</t>
  </si>
  <si>
    <t>Naproxen 250 mg x 30 tabl</t>
  </si>
  <si>
    <t>Naproxen 500 mg x 30 tabl</t>
  </si>
  <si>
    <t>Nimesulide 0,1g x 30 sasz.</t>
  </si>
  <si>
    <t>Nimesulide 0,1g x 30 tabl</t>
  </si>
  <si>
    <t>Paracetamol 250mg+coffeine 50 mg+propyphenazone 150 mg x 10 tabl</t>
  </si>
  <si>
    <t>Sulfasalazine 500mg x 50 tabl</t>
  </si>
  <si>
    <t>Sulfasalazine EN 500mg x 50 tabl</t>
  </si>
  <si>
    <t>Tizanidine 4 mg x 30 tabl</t>
  </si>
  <si>
    <t>Tolperisone hydrochlor.50 mg x 30 tabl</t>
  </si>
  <si>
    <t>Tolperisone hydrochlor.150 mg x 30 tabl</t>
  </si>
  <si>
    <t>Dostawa leków do Apteki Narodowego Instytutu Geriatrii, Reumatologii i Rehabilitacji w Warszawie</t>
  </si>
  <si>
    <t xml:space="preserve">Dostawa leków do Apteki Narodowego Instytutu Geriatrii, Reumatologii i Rehabilitacji </t>
  </si>
  <si>
    <t xml:space="preserve">Dostawa leków do Apteki Narodowego Instytutu Geriatrii, Reumatologi i Rehabilitacji w Warszawie </t>
  </si>
  <si>
    <t>Zadanie nr 8</t>
  </si>
  <si>
    <t>Zadanie Nr 12</t>
  </si>
  <si>
    <t>Zadanie nr 13</t>
  </si>
  <si>
    <t>Zadanie 11</t>
  </si>
  <si>
    <t>Wartość netto:47609,43 zł</t>
  </si>
  <si>
    <t>Słownie:czterdzieści siedem tysięcy sześćset dziewięć złotych 43/100</t>
  </si>
  <si>
    <t>Wartość brutto:51418,18 zł</t>
  </si>
  <si>
    <t>Słownie:piedziesiąt jeden tysięcy czterysta osiemnaście złotych 18/100</t>
  </si>
  <si>
    <t xml:space="preserve">Wartość netto:41737,65 zł </t>
  </si>
  <si>
    <t>Słownie:czterdzieści jeden tysięcy siedemset trzydzieści siedem złotych 65/100</t>
  </si>
  <si>
    <t xml:space="preserve">Wartość brutto:45076,66 zł </t>
  </si>
  <si>
    <t>Słownie:czterdzieści pięć tysięcy siedemdziesiąt sześć złotych 66/100</t>
  </si>
  <si>
    <t xml:space="preserve">Wartość netto:4866,16 zł </t>
  </si>
  <si>
    <t>Słownie:cztery tysiące osiemset sześćdziesiąt sześć złotych 16/100</t>
  </si>
  <si>
    <t xml:space="preserve">Wartość brutto:5255,45 zł </t>
  </si>
  <si>
    <t>Słownie:pięć tysięcy dwieście piędziesiąt pięć złotych 45/100</t>
  </si>
  <si>
    <t>Wartość brutto:33853,99 zł</t>
  </si>
  <si>
    <t>Słownie;trzydzieści trzy tysiące osiemset piędziesiąt trzy złote 99/100</t>
  </si>
  <si>
    <t xml:space="preserve">Wartość netto:36526,13 zł </t>
  </si>
  <si>
    <t>Słownie:trzydzieści sześć tysięcy pięćset sześćdziesiąt dwa złote 31/100</t>
  </si>
  <si>
    <t xml:space="preserve">Wartość netto:54744,06 zł </t>
  </si>
  <si>
    <t>Słownie:piędziesiąt cztery tysiące siedemset czterdzieści cztery złote 6/100</t>
  </si>
  <si>
    <t xml:space="preserve">Wartość brutto:57937,68 zł </t>
  </si>
  <si>
    <t>Słownie:piędziesiąt siedem tysięcy dziewięćset trzydzieści siedem złotych 68/100</t>
  </si>
  <si>
    <t>Wartość netto:9172,00zł</t>
  </si>
  <si>
    <t xml:space="preserve">Słownie: dziewięć tysięcy sto siedemdziesiąt dwa złote </t>
  </si>
  <si>
    <t xml:space="preserve">Wartość brutto:7967,27 zł </t>
  </si>
  <si>
    <t>Słownie: siedem tysięcy dziewięćset sześćdziesiąt siedem złotych 27/100</t>
  </si>
  <si>
    <t>dopisac di inne</t>
  </si>
  <si>
    <t xml:space="preserve"> Ilość</t>
  </si>
  <si>
    <t>Lignocainum h/chlor. 2% + Chlorhexidinum dihydrochloride 0,05% , żel sterylny do cewnikowania x 25 szt a 10ml</t>
  </si>
  <si>
    <t>Kod EAN</t>
  </si>
  <si>
    <t xml:space="preserve">Roztwór do infuzji soli fizjologicznej 0,9% 500 ml, jałowy, do podania dożylnego, w worku, zawierający dwa porty: kompatybilny ze strzykawkami typu luer lock oraz do podaży leków infuzjnych przez przewód. Kompatybilny z lekami cytostatycznymi. </t>
  </si>
  <si>
    <t>szt.</t>
  </si>
  <si>
    <t xml:space="preserve">Roztwór do infuzji soli fizjologicznej 0,9% 250 ml, jałowy, do podania dożylnego, w worku, zawierający dwa porty: kompatybilny ze strzykawkami typu luer lock oraz do podaży leków infuzjnych przez przewód. Kompatybilny z lekami cytostatycznymi. </t>
  </si>
  <si>
    <t xml:space="preserve">Roztwór do infuzji soli fizjologicznej 0,9% 1000 ml, jałowy, do podania dożylnego, w worku, zawierający dwa porty: kompatybilny ze strzykawkami typu luer lock oraz do podaży leków infuzjnych przez przewód. Kompatybilny z lekami cytostatycznymi. </t>
  </si>
  <si>
    <t xml:space="preserve">Roztwór do infuzji soli fizjologicznej 0,9% 100 ml, jałowy, do podania dożylnego, w worku, zawierający dwa porty: kompatybilny ze strzykawkami typu luer lock oraz do podaży leków infuzjnych przez przewód. Kompatybilny z lekami cytostatycznymi. </t>
  </si>
  <si>
    <t xml:space="preserve">Roztwór do infuzji glukozy 5 % 500 ml, jałowy, do podania dożylnego, w worku, zawierający dwa porty: kompatybilny ze strzykawkami typu luer lock oraz do podaży leków infuzjnych przez przewód. Kompatybilny z lekami cytostatycznymi. </t>
  </si>
  <si>
    <t xml:space="preserve">Roztwór do infuzji glukozy 5 % 250 ml, jałowy, do podania dożylnego, w worku, zawierający dwa porty: kompatybilny ze strzykawkami typu luer lock oraz do podaży leków infuzjnych przez przewód. Kompatybilny z lekami cytostatycznymi. </t>
  </si>
  <si>
    <t>Paracetamol 500 mg x 100 tabl</t>
  </si>
  <si>
    <t>Diazepam  5 mg x 20 tab</t>
  </si>
  <si>
    <t xml:space="preserve">Oxybutynin 5 mg x 30 tab </t>
  </si>
  <si>
    <t>Metamizole natricum  500 mg/ml  x 10 amp</t>
  </si>
  <si>
    <t>Zadanie nr 2</t>
  </si>
  <si>
    <t>Zadanie nr 3</t>
  </si>
  <si>
    <t>Zadanie Nr 4</t>
  </si>
  <si>
    <t>Zadanie nr 7</t>
  </si>
  <si>
    <t>Załącznik nr 2 do SIWZ</t>
  </si>
  <si>
    <t>Zadanie nr 1</t>
  </si>
  <si>
    <t>opak.</t>
  </si>
  <si>
    <t>Cena jedno. brutto</t>
  </si>
  <si>
    <t>Cena jedn. netto</t>
  </si>
  <si>
    <t xml:space="preserve">Wartość netto 
          </t>
  </si>
  <si>
    <t>Cena jedn. Brutto</t>
  </si>
  <si>
    <t xml:space="preserve">Wartość brutto           </t>
  </si>
  <si>
    <r>
      <t xml:space="preserve">Uwaga: do oferty należy załączyć formularz w edytowalnej formie elektronicznej.
</t>
    </r>
    <r>
      <rPr>
        <sz val="10"/>
        <color indexed="8"/>
        <rFont val="Cambria"/>
        <family val="1"/>
      </rPr>
      <t>……………….......           ...........................                                                    ...................................................................................................................................
   miejscowość                       data                                                                              podpis osoby uprawnionej do składania oświadczeń woli w imieniu Wykonawcy</t>
    </r>
  </si>
  <si>
    <t>Cena jedn
 netto</t>
  </si>
  <si>
    <t xml:space="preserve">Wartość 
netto          </t>
  </si>
  <si>
    <t xml:space="preserve">Cena jedn.
 brutto         </t>
  </si>
  <si>
    <t xml:space="preserve">Wartość brutto              </t>
  </si>
  <si>
    <t>Załacznik nr 2 do SIWZ</t>
  </si>
  <si>
    <t xml:space="preserve">Wartość netto
</t>
  </si>
  <si>
    <t>Cena jedn.   netto</t>
  </si>
  <si>
    <t xml:space="preserve">Cena jedn.  brutto </t>
  </si>
  <si>
    <t>Zadanie nr 5</t>
  </si>
  <si>
    <t xml:space="preserve">Cena jedn. netto </t>
  </si>
  <si>
    <t>Cena jedn. brutto</t>
  </si>
  <si>
    <t xml:space="preserve">Wartość netto 
            </t>
  </si>
  <si>
    <t xml:space="preserve">Wartość brutto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</si>
</sst>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\ [$zł-415]_-;\-* #,##0.00\ [$zł-415]_-;_-* \-??\ [$zł-415]_-;_-@_-"/>
    <numFmt numFmtId="167" formatCode="_-* #,##0.00\ _z_ł_-;\-* #,##0.00\ _z_ł_-;_-* \-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#,##0.00\ [$zł-415]"/>
  </numFmts>
  <fonts count="81">
    <font>
      <sz val="10"/>
      <name val="Arial CE"/>
      <family val="2"/>
    </font>
    <font>
      <sz val="10"/>
      <name val="Arial"/>
      <family val="0"/>
    </font>
    <font>
      <sz val="10"/>
      <color indexed="8"/>
      <name val="Czcionka tekstu podstawowego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2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10"/>
      <color indexed="8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Tahoma"/>
      <family val="2"/>
    </font>
    <font>
      <b/>
      <sz val="10"/>
      <color indexed="10"/>
      <name val="Czcionka tekstu podstawowego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name val="Tahoma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8"/>
      <name val="Cambria"/>
      <family val="1"/>
    </font>
    <font>
      <sz val="9"/>
      <color indexed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9"/>
      <color indexed="8"/>
      <name val="Cambria"/>
      <family val="1"/>
    </font>
    <font>
      <b/>
      <sz val="10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Arial CE"/>
      <family val="2"/>
    </font>
    <font>
      <b/>
      <sz val="10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67" fontId="1" fillId="0" borderId="0" applyFill="0" applyBorder="0" applyAlignment="0" applyProtection="0"/>
    <xf numFmtId="41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9" fontId="1" fillId="0" borderId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vertical="center"/>
      <protection/>
    </xf>
    <xf numFmtId="0" fontId="4" fillId="0" borderId="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5" fontId="3" fillId="0" borderId="10" xfId="52" applyNumberFormat="1" applyFont="1" applyBorder="1" applyAlignment="1">
      <alignment horizontal="right" vertical="center" wrapText="1"/>
      <protection/>
    </xf>
    <xf numFmtId="164" fontId="3" fillId="0" borderId="10" xfId="52" applyNumberFormat="1" applyFont="1" applyBorder="1" applyAlignment="1">
      <alignment horizontal="right" vertical="center" wrapText="1"/>
      <protection/>
    </xf>
    <xf numFmtId="9" fontId="3" fillId="0" borderId="10" xfId="52" applyNumberFormat="1" applyFont="1" applyBorder="1" applyAlignment="1">
      <alignment horizontal="right" vertical="center" wrapText="1"/>
      <protection/>
    </xf>
    <xf numFmtId="165" fontId="3" fillId="0" borderId="10" xfId="52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4" fillId="0" borderId="10" xfId="52" applyFont="1" applyBorder="1" applyAlignment="1">
      <alignment horizontal="center" vertical="center"/>
      <protection/>
    </xf>
    <xf numFmtId="164" fontId="4" fillId="0" borderId="10" xfId="52" applyNumberFormat="1" applyFont="1" applyBorder="1" applyAlignment="1">
      <alignment horizontal="right" vertical="center"/>
      <protection/>
    </xf>
    <xf numFmtId="165" fontId="4" fillId="0" borderId="10" xfId="52" applyNumberFormat="1" applyFont="1" applyBorder="1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164" fontId="1" fillId="0" borderId="0" xfId="52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164" fontId="8" fillId="33" borderId="14" xfId="0" applyNumberFormat="1" applyFont="1" applyFill="1" applyBorder="1" applyAlignment="1" applyProtection="1">
      <alignment horizontal="center" vertical="center" wrapText="1"/>
      <protection/>
    </xf>
    <xf numFmtId="164" fontId="8" fillId="33" borderId="11" xfId="0" applyNumberFormat="1" applyFont="1" applyFill="1" applyBorder="1" applyAlignment="1" applyProtection="1">
      <alignment horizontal="center" vertical="center" wrapText="1"/>
      <protection/>
    </xf>
    <xf numFmtId="9" fontId="8" fillId="33" borderId="11" xfId="0" applyNumberFormat="1" applyFont="1" applyFill="1" applyBorder="1" applyAlignment="1" applyProtection="1">
      <alignment horizontal="center" vertical="center" wrapText="1"/>
      <protection/>
    </xf>
    <xf numFmtId="164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vertical="center" wrapText="1"/>
      <protection/>
    </xf>
    <xf numFmtId="0" fontId="8" fillId="33" borderId="15" xfId="0" applyNumberFormat="1" applyFont="1" applyFill="1" applyBorder="1" applyAlignment="1">
      <alignment horizontal="center" vertical="center" wrapText="1"/>
    </xf>
    <xf numFmtId="9" fontId="8" fillId="33" borderId="16" xfId="0" applyNumberFormat="1" applyFont="1" applyFill="1" applyBorder="1" applyAlignment="1" applyProtection="1">
      <alignment horizontal="center" vertical="center" wrapText="1"/>
      <protection/>
    </xf>
    <xf numFmtId="164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1" xfId="0" applyNumberFormat="1" applyFont="1" applyFill="1" applyBorder="1" applyAlignment="1" applyProtection="1">
      <alignment horizontal="center" vertical="center" wrapText="1"/>
      <protection/>
    </xf>
    <xf numFmtId="164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34" borderId="13" xfId="0" applyNumberFormat="1" applyFont="1" applyFill="1" applyBorder="1" applyAlignment="1" applyProtection="1">
      <alignment horizontal="center" vertical="center" wrapText="1"/>
      <protection/>
    </xf>
    <xf numFmtId="0" fontId="11" fillId="34" borderId="17" xfId="0" applyNumberFormat="1" applyFont="1" applyFill="1" applyBorder="1" applyAlignment="1" applyProtection="1">
      <alignment horizontal="center" vertical="center" wrapText="1"/>
      <protection/>
    </xf>
    <xf numFmtId="0" fontId="11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11" fillId="34" borderId="12" xfId="0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NumberFormat="1" applyFont="1" applyFill="1" applyBorder="1" applyAlignment="1" applyProtection="1">
      <alignment horizontal="center" vertical="center" wrapText="1"/>
      <protection/>
    </xf>
    <xf numFmtId="164" fontId="11" fillId="36" borderId="11" xfId="0" applyNumberFormat="1" applyFont="1" applyFill="1" applyBorder="1" applyAlignment="1" applyProtection="1">
      <alignment horizontal="center" vertical="center" wrapText="1"/>
      <protection/>
    </xf>
    <xf numFmtId="164" fontId="11" fillId="36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165" fontId="3" fillId="0" borderId="20" xfId="52" applyNumberFormat="1" applyFont="1" applyBorder="1" applyAlignment="1">
      <alignment vertical="center" wrapText="1"/>
      <protection/>
    </xf>
    <xf numFmtId="165" fontId="4" fillId="0" borderId="20" xfId="52" applyNumberFormat="1" applyFont="1" applyBorder="1" applyAlignment="1">
      <alignment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>
      <alignment/>
    </xf>
    <xf numFmtId="0" fontId="12" fillId="34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2" fontId="11" fillId="36" borderId="16" xfId="0" applyNumberFormat="1" applyFont="1" applyFill="1" applyBorder="1" applyAlignment="1" applyProtection="1">
      <alignment horizontal="center" vertical="center" wrapText="1"/>
      <protection/>
    </xf>
    <xf numFmtId="0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2" fillId="34" borderId="18" xfId="0" applyNumberFormat="1" applyFont="1" applyFill="1" applyBorder="1" applyAlignment="1">
      <alignment horizontal="center" vertical="center" wrapText="1"/>
    </xf>
    <xf numFmtId="0" fontId="13" fillId="0" borderId="21" xfId="53" applyNumberFormat="1" applyFont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23" xfId="53" applyBorder="1" applyAlignment="1">
      <alignment vertical="center"/>
      <protection/>
    </xf>
    <xf numFmtId="0" fontId="14" fillId="0" borderId="24" xfId="53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65" fontId="14" fillId="0" borderId="10" xfId="53" applyNumberFormat="1" applyFont="1" applyBorder="1" applyAlignment="1">
      <alignment horizontal="right" vertical="center" wrapText="1"/>
      <protection/>
    </xf>
    <xf numFmtId="164" fontId="14" fillId="0" borderId="10" xfId="53" applyNumberFormat="1" applyFont="1" applyBorder="1" applyAlignment="1">
      <alignment horizontal="right" vertical="center" wrapText="1"/>
      <protection/>
    </xf>
    <xf numFmtId="9" fontId="14" fillId="0" borderId="10" xfId="53" applyNumberFormat="1" applyFont="1" applyBorder="1" applyAlignment="1">
      <alignment horizontal="right" vertical="center" wrapText="1"/>
      <protection/>
    </xf>
    <xf numFmtId="165" fontId="14" fillId="0" borderId="10" xfId="53" applyNumberFormat="1" applyFont="1" applyBorder="1" applyAlignment="1">
      <alignment vertical="center" wrapText="1"/>
      <protection/>
    </xf>
    <xf numFmtId="165" fontId="14" fillId="0" borderId="20" xfId="53" applyNumberFormat="1" applyFont="1" applyBorder="1" applyAlignment="1">
      <alignment vertical="center" wrapText="1"/>
      <protection/>
    </xf>
    <xf numFmtId="0" fontId="2" fillId="0" borderId="18" xfId="53" applyBorder="1" applyAlignment="1">
      <alignment vertical="center" wrapText="1"/>
      <protection/>
    </xf>
    <xf numFmtId="0" fontId="14" fillId="0" borderId="10" xfId="53" applyNumberFormat="1" applyFont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center" vertical="center"/>
      <protection/>
    </xf>
    <xf numFmtId="164" fontId="10" fillId="34" borderId="10" xfId="53" applyNumberFormat="1" applyFont="1" applyFill="1" applyBorder="1" applyAlignment="1">
      <alignment horizontal="right" vertical="center"/>
      <protection/>
    </xf>
    <xf numFmtId="165" fontId="10" fillId="34" borderId="10" xfId="53" applyNumberFormat="1" applyFont="1" applyFill="1" applyBorder="1" applyAlignment="1">
      <alignment vertical="center"/>
      <protection/>
    </xf>
    <xf numFmtId="165" fontId="10" fillId="34" borderId="20" xfId="53" applyNumberFormat="1" applyFont="1" applyFill="1" applyBorder="1" applyAlignment="1">
      <alignment vertical="center"/>
      <protection/>
    </xf>
    <xf numFmtId="0" fontId="2" fillId="35" borderId="18" xfId="53" applyFill="1" applyBorder="1" applyAlignment="1">
      <alignment vertical="center"/>
      <protection/>
    </xf>
    <xf numFmtId="0" fontId="2" fillId="35" borderId="0" xfId="53" applyFill="1" applyAlignment="1">
      <alignment horizontal="center" vertical="center"/>
      <protection/>
    </xf>
    <xf numFmtId="0" fontId="2" fillId="35" borderId="0" xfId="53" applyFill="1" applyAlignment="1">
      <alignment vertical="center"/>
      <protection/>
    </xf>
    <xf numFmtId="164" fontId="2" fillId="35" borderId="0" xfId="53" applyNumberFormat="1" applyFill="1" applyAlignment="1">
      <alignment vertical="center"/>
      <protection/>
    </xf>
    <xf numFmtId="0" fontId="2" fillId="35" borderId="0" xfId="53" applyFill="1">
      <alignment/>
      <protection/>
    </xf>
    <xf numFmtId="0" fontId="1" fillId="0" borderId="0" xfId="53" applyNumberFormat="1" applyFont="1" applyBorder="1" applyAlignment="1" applyProtection="1">
      <alignment horizontal="left" vertical="center"/>
      <protection/>
    </xf>
    <xf numFmtId="0" fontId="1" fillId="0" borderId="0" xfId="53" applyNumberFormat="1" applyFont="1" applyBorder="1" applyProtection="1">
      <alignment/>
      <protection/>
    </xf>
    <xf numFmtId="0" fontId="1" fillId="0" borderId="0" xfId="53" applyNumberFormat="1" applyFont="1" applyBorder="1" applyAlignment="1" applyProtection="1">
      <alignment wrapText="1"/>
      <protection/>
    </xf>
    <xf numFmtId="0" fontId="15" fillId="0" borderId="0" xfId="53" applyNumberFormat="1" applyFont="1" applyBorder="1" applyAlignment="1" applyProtection="1">
      <alignment vertical="center" wrapText="1"/>
      <protection/>
    </xf>
    <xf numFmtId="0" fontId="15" fillId="34" borderId="11" xfId="53" applyNumberFormat="1" applyFont="1" applyFill="1" applyBorder="1" applyAlignment="1" applyProtection="1">
      <alignment horizontal="center" vertical="center" wrapText="1"/>
      <protection/>
    </xf>
    <xf numFmtId="0" fontId="15" fillId="34" borderId="11" xfId="53" applyNumberFormat="1" applyFont="1" applyFill="1" applyBorder="1" applyAlignment="1" applyProtection="1">
      <alignment horizontal="center" vertical="center"/>
      <protection/>
    </xf>
    <xf numFmtId="164" fontId="15" fillId="34" borderId="11" xfId="53" applyNumberFormat="1" applyFont="1" applyFill="1" applyBorder="1" applyAlignment="1" applyProtection="1">
      <alignment horizontal="center" vertical="center" wrapText="1"/>
      <protection/>
    </xf>
    <xf numFmtId="164" fontId="15" fillId="34" borderId="12" xfId="53" applyNumberFormat="1" applyFont="1" applyFill="1" applyBorder="1" applyAlignment="1" applyProtection="1">
      <alignment horizontal="center" vertical="center" wrapText="1"/>
      <protection/>
    </xf>
    <xf numFmtId="0" fontId="1" fillId="35" borderId="11" xfId="53" applyNumberFormat="1" applyFont="1" applyFill="1" applyBorder="1" applyAlignment="1" applyProtection="1">
      <alignment horizontal="center" vertical="center" wrapText="1"/>
      <protection/>
    </xf>
    <xf numFmtId="165" fontId="1" fillId="35" borderId="11" xfId="53" applyNumberFormat="1" applyFont="1" applyFill="1" applyBorder="1" applyAlignment="1" applyProtection="1">
      <alignment horizontal="right" vertical="center" wrapText="1"/>
      <protection/>
    </xf>
    <xf numFmtId="164" fontId="1" fillId="35" borderId="16" xfId="53" applyNumberFormat="1" applyFont="1" applyFill="1" applyBorder="1" applyAlignment="1" applyProtection="1">
      <alignment horizontal="right" vertical="center" wrapText="1"/>
      <protection/>
    </xf>
    <xf numFmtId="164" fontId="1" fillId="35" borderId="14" xfId="53" applyNumberFormat="1" applyFont="1" applyFill="1" applyBorder="1" applyAlignment="1" applyProtection="1">
      <alignment horizontal="right" vertical="center" wrapText="1"/>
      <protection/>
    </xf>
    <xf numFmtId="165" fontId="1" fillId="35" borderId="11" xfId="53" applyNumberFormat="1" applyFont="1" applyFill="1" applyBorder="1" applyAlignment="1" applyProtection="1">
      <alignment vertical="center" wrapText="1"/>
      <protection/>
    </xf>
    <xf numFmtId="165" fontId="1" fillId="35" borderId="16" xfId="53" applyNumberFormat="1" applyFont="1" applyFill="1" applyBorder="1" applyAlignment="1" applyProtection="1">
      <alignment vertical="center" wrapText="1"/>
      <protection/>
    </xf>
    <xf numFmtId="165" fontId="1" fillId="35" borderId="18" xfId="53" applyNumberFormat="1" applyFont="1" applyFill="1" applyBorder="1" applyAlignment="1" applyProtection="1">
      <alignment wrapText="1"/>
      <protection/>
    </xf>
    <xf numFmtId="0" fontId="1" fillId="0" borderId="0" xfId="53" applyNumberFormat="1" applyFont="1" applyFill="1" applyBorder="1" applyAlignment="1" applyProtection="1">
      <alignment wrapText="1"/>
      <protection/>
    </xf>
    <xf numFmtId="9" fontId="1" fillId="35" borderId="11" xfId="53" applyNumberFormat="1" applyFont="1" applyFill="1" applyBorder="1" applyAlignment="1" applyProtection="1">
      <alignment wrapText="1"/>
      <protection/>
    </xf>
    <xf numFmtId="0" fontId="1" fillId="35" borderId="11" xfId="53" applyNumberFormat="1" applyFont="1" applyFill="1" applyBorder="1" applyAlignment="1" applyProtection="1">
      <alignment vertical="center" wrapText="1"/>
      <protection/>
    </xf>
    <xf numFmtId="9" fontId="1" fillId="35" borderId="25" xfId="53" applyNumberFormat="1" applyFont="1" applyFill="1" applyBorder="1" applyAlignment="1" applyProtection="1">
      <alignment wrapText="1"/>
      <protection/>
    </xf>
    <xf numFmtId="164" fontId="15" fillId="34" borderId="11" xfId="53" applyNumberFormat="1" applyFont="1" applyFill="1" applyBorder="1" applyAlignment="1" applyProtection="1">
      <alignment horizontal="right" vertical="center"/>
      <protection/>
    </xf>
    <xf numFmtId="164" fontId="15" fillId="34" borderId="15" xfId="53" applyNumberFormat="1" applyFont="1" applyFill="1" applyBorder="1" applyAlignment="1" applyProtection="1">
      <alignment horizontal="right" vertical="center"/>
      <protection/>
    </xf>
    <xf numFmtId="165" fontId="15" fillId="34" borderId="11" xfId="53" applyNumberFormat="1" applyFont="1" applyFill="1" applyBorder="1" applyAlignment="1" applyProtection="1">
      <alignment vertical="center"/>
      <protection/>
    </xf>
    <xf numFmtId="165" fontId="15" fillId="34" borderId="16" xfId="53" applyNumberFormat="1" applyFont="1" applyFill="1" applyBorder="1" applyAlignment="1" applyProtection="1">
      <alignment vertical="center"/>
      <protection/>
    </xf>
    <xf numFmtId="165" fontId="15" fillId="35" borderId="18" xfId="53" applyNumberFormat="1" applyFont="1" applyFill="1" applyBorder="1" applyProtection="1">
      <alignment/>
      <protection/>
    </xf>
    <xf numFmtId="0" fontId="1" fillId="0" borderId="0" xfId="53" applyNumberFormat="1" applyFont="1" applyBorder="1" applyAlignment="1" applyProtection="1">
      <alignment vertical="center"/>
      <protection/>
    </xf>
    <xf numFmtId="164" fontId="1" fillId="0" borderId="0" xfId="53" applyNumberFormat="1" applyFont="1" applyBorder="1" applyAlignment="1" applyProtection="1">
      <alignment vertical="center"/>
      <protection/>
    </xf>
    <xf numFmtId="164" fontId="1" fillId="0" borderId="0" xfId="53" applyNumberFormat="1" applyFont="1" applyBorder="1" applyProtection="1">
      <alignment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1" fillId="35" borderId="10" xfId="53" applyNumberFormat="1" applyFont="1" applyFill="1" applyBorder="1" applyAlignment="1" applyProtection="1">
      <alignment vertical="center" wrapText="1"/>
      <protection/>
    </xf>
    <xf numFmtId="0" fontId="1" fillId="35" borderId="10" xfId="53" applyNumberFormat="1" applyFont="1" applyFill="1" applyBorder="1" applyAlignment="1" applyProtection="1">
      <alignment horizontal="center" vertical="center" wrapText="1"/>
      <protection/>
    </xf>
    <xf numFmtId="4" fontId="8" fillId="35" borderId="27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9" fontId="8" fillId="35" borderId="10" xfId="0" applyNumberFormat="1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/>
    </xf>
    <xf numFmtId="0" fontId="9" fillId="35" borderId="18" xfId="0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4" fontId="8" fillId="34" borderId="27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wrapText="1"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53" applyFont="1" applyFill="1" applyAlignment="1">
      <alignment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53" applyNumberFormat="1" applyFont="1" applyFill="1" applyBorder="1" applyAlignment="1" applyProtection="1">
      <alignment wrapText="1"/>
      <protection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77" fillId="33" borderId="11" xfId="0" applyNumberFormat="1" applyFont="1" applyFill="1" applyBorder="1" applyAlignment="1">
      <alignment horizontal="left" vertical="center" wrapText="1"/>
    </xf>
    <xf numFmtId="0" fontId="77" fillId="33" borderId="11" xfId="0" applyNumberFormat="1" applyFont="1" applyFill="1" applyBorder="1" applyAlignment="1">
      <alignment horizontal="center" vertical="center" wrapText="1"/>
    </xf>
    <xf numFmtId="164" fontId="77" fillId="33" borderId="14" xfId="0" applyNumberFormat="1" applyFont="1" applyFill="1" applyBorder="1" applyAlignment="1" applyProtection="1">
      <alignment horizontal="center" vertical="center" wrapText="1"/>
      <protection/>
    </xf>
    <xf numFmtId="164" fontId="77" fillId="33" borderId="11" xfId="0" applyNumberFormat="1" applyFont="1" applyFill="1" applyBorder="1" applyAlignment="1" applyProtection="1">
      <alignment horizontal="center" vertical="center" wrapText="1"/>
      <protection/>
    </xf>
    <xf numFmtId="9" fontId="77" fillId="33" borderId="11" xfId="0" applyNumberFormat="1" applyFont="1" applyFill="1" applyBorder="1" applyAlignment="1" applyProtection="1">
      <alignment horizontal="center" vertical="center" wrapText="1"/>
      <protection/>
    </xf>
    <xf numFmtId="164" fontId="77" fillId="33" borderId="13" xfId="0" applyNumberFormat="1" applyFont="1" applyFill="1" applyBorder="1" applyAlignment="1" applyProtection="1">
      <alignment horizontal="center" vertical="center" wrapText="1"/>
      <protection/>
    </xf>
    <xf numFmtId="0" fontId="78" fillId="33" borderId="13" xfId="0" applyNumberFormat="1" applyFont="1" applyFill="1" applyBorder="1" applyAlignment="1">
      <alignment horizontal="center" vertical="center" wrapText="1"/>
    </xf>
    <xf numFmtId="0" fontId="77" fillId="33" borderId="18" xfId="0" applyFont="1" applyFill="1" applyBorder="1" applyAlignment="1">
      <alignment/>
    </xf>
    <xf numFmtId="0" fontId="79" fillId="0" borderId="0" xfId="0" applyFont="1" applyAlignment="1">
      <alignment/>
    </xf>
    <xf numFmtId="0" fontId="23" fillId="0" borderId="0" xfId="0" applyFont="1" applyAlignment="1">
      <alignment/>
    </xf>
    <xf numFmtId="0" fontId="24" fillId="36" borderId="0" xfId="0" applyFont="1" applyFill="1" applyBorder="1" applyAlignment="1">
      <alignment vertical="center"/>
    </xf>
    <xf numFmtId="0" fontId="25" fillId="35" borderId="0" xfId="0" applyFont="1" applyFill="1" applyBorder="1" applyAlignment="1">
      <alignment/>
    </xf>
    <xf numFmtId="0" fontId="24" fillId="33" borderId="0" xfId="0" applyNumberFormat="1" applyFont="1" applyFill="1" applyBorder="1" applyAlignment="1" applyProtection="1">
      <alignment horizontal="center" vertical="center" wrapText="1"/>
      <protection/>
    </xf>
    <xf numFmtId="0" fontId="23" fillId="35" borderId="18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3" fillId="0" borderId="18" xfId="0" applyFont="1" applyBorder="1" applyAlignment="1">
      <alignment/>
    </xf>
    <xf numFmtId="0" fontId="25" fillId="35" borderId="18" xfId="0" applyFont="1" applyFill="1" applyBorder="1" applyAlignment="1">
      <alignment/>
    </xf>
    <xf numFmtId="0" fontId="25" fillId="35" borderId="18" xfId="0" applyNumberFormat="1" applyFont="1" applyFill="1" applyBorder="1" applyAlignment="1">
      <alignment horizontal="left" vertical="center" wrapText="1"/>
    </xf>
    <xf numFmtId="0" fontId="25" fillId="35" borderId="18" xfId="0" applyNumberFormat="1" applyFont="1" applyFill="1" applyBorder="1" applyAlignment="1">
      <alignment horizontal="center" vertical="center" wrapText="1"/>
    </xf>
    <xf numFmtId="164" fontId="25" fillId="35" borderId="18" xfId="0" applyNumberFormat="1" applyFont="1" applyFill="1" applyBorder="1" applyAlignment="1">
      <alignment horizontal="center" vertical="center"/>
    </xf>
    <xf numFmtId="9" fontId="25" fillId="35" borderId="18" xfId="0" applyNumberFormat="1" applyFont="1" applyFill="1" applyBorder="1" applyAlignment="1">
      <alignment horizontal="center" vertical="center"/>
    </xf>
    <xf numFmtId="164" fontId="24" fillId="36" borderId="18" xfId="0" applyNumberFormat="1" applyFont="1" applyFill="1" applyBorder="1" applyAlignment="1" applyProtection="1">
      <alignment horizontal="center" vertical="center" wrapText="1"/>
      <protection/>
    </xf>
    <xf numFmtId="0" fontId="24" fillId="37" borderId="18" xfId="0" applyNumberFormat="1" applyFont="1" applyFill="1" applyBorder="1" applyAlignment="1" applyProtection="1">
      <alignment horizontal="center" vertical="center" wrapText="1"/>
      <protection/>
    </xf>
    <xf numFmtId="0" fontId="24" fillId="37" borderId="18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vertical="center" wrapText="1"/>
    </xf>
    <xf numFmtId="164" fontId="24" fillId="39" borderId="18" xfId="0" applyNumberFormat="1" applyFont="1" applyFill="1" applyBorder="1" applyAlignment="1" applyProtection="1">
      <alignment horizontal="center" vertical="center" wrapText="1"/>
      <protection/>
    </xf>
    <xf numFmtId="2" fontId="24" fillId="39" borderId="18" xfId="0" applyNumberFormat="1" applyFont="1" applyFill="1" applyBorder="1" applyAlignment="1" applyProtection="1">
      <alignment horizontal="center" vertical="center" wrapText="1"/>
      <protection/>
    </xf>
    <xf numFmtId="0" fontId="23" fillId="38" borderId="18" xfId="0" applyFont="1" applyFill="1" applyBorder="1" applyAlignment="1">
      <alignment/>
    </xf>
    <xf numFmtId="0" fontId="24" fillId="38" borderId="18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30" fillId="0" borderId="0" xfId="0" applyNumberFormat="1" applyFont="1" applyBorder="1" applyAlignment="1">
      <alignment horizont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2" fontId="29" fillId="0" borderId="18" xfId="0" applyNumberFormat="1" applyFont="1" applyBorder="1" applyAlignment="1">
      <alignment horizontal="left" vertical="center" wrapText="1"/>
    </xf>
    <xf numFmtId="2" fontId="29" fillId="0" borderId="18" xfId="0" applyNumberFormat="1" applyFont="1" applyBorder="1" applyAlignment="1">
      <alignment horizontal="center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165" fontId="29" fillId="0" borderId="18" xfId="0" applyNumberFormat="1" applyFont="1" applyBorder="1" applyAlignment="1">
      <alignment horizontal="right" vertical="center" wrapText="1"/>
    </xf>
    <xf numFmtId="9" fontId="29" fillId="0" borderId="18" xfId="0" applyNumberFormat="1" applyFont="1" applyBorder="1" applyAlignment="1">
      <alignment horizontal="center" vertical="center" wrapText="1"/>
    </xf>
    <xf numFmtId="165" fontId="29" fillId="0" borderId="18" xfId="0" applyNumberFormat="1" applyFont="1" applyBorder="1" applyAlignment="1">
      <alignment vertical="center" wrapText="1"/>
    </xf>
    <xf numFmtId="2" fontId="29" fillId="40" borderId="18" xfId="0" applyNumberFormat="1" applyFont="1" applyFill="1" applyBorder="1" applyAlignment="1">
      <alignment horizontal="left" vertical="center" wrapText="1"/>
    </xf>
    <xf numFmtId="1" fontId="29" fillId="40" borderId="18" xfId="0" applyNumberFormat="1" applyFont="1" applyFill="1" applyBorder="1" applyAlignment="1">
      <alignment horizontal="center" vertical="center" wrapText="1"/>
    </xf>
    <xf numFmtId="165" fontId="29" fillId="40" borderId="18" xfId="0" applyNumberFormat="1" applyFont="1" applyFill="1" applyBorder="1" applyAlignment="1">
      <alignment horizontal="right" vertical="center" wrapText="1"/>
    </xf>
    <xf numFmtId="0" fontId="29" fillId="0" borderId="18" xfId="0" applyFont="1" applyFill="1" applyBorder="1" applyAlignment="1">
      <alignment horizontal="left"/>
    </xf>
    <xf numFmtId="0" fontId="29" fillId="0" borderId="18" xfId="0" applyFont="1" applyFill="1" applyBorder="1" applyAlignment="1">
      <alignment horizontal="left" wrapText="1"/>
    </xf>
    <xf numFmtId="0" fontId="23" fillId="0" borderId="18" xfId="0" applyFont="1" applyBorder="1" applyAlignment="1">
      <alignment vertical="center" wrapText="1"/>
    </xf>
    <xf numFmtId="165" fontId="23" fillId="0" borderId="18" xfId="0" applyNumberFormat="1" applyFont="1" applyBorder="1" applyAlignment="1">
      <alignment horizontal="right" vertical="center" wrapText="1"/>
    </xf>
    <xf numFmtId="2" fontId="29" fillId="0" borderId="18" xfId="0" applyNumberFormat="1" applyFont="1" applyFill="1" applyBorder="1" applyAlignment="1">
      <alignment horizontal="left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65" fontId="29" fillId="0" borderId="18" xfId="0" applyNumberFormat="1" applyFont="1" applyFill="1" applyBorder="1" applyAlignment="1">
      <alignment horizontal="right" vertical="center" wrapText="1"/>
    </xf>
    <xf numFmtId="165" fontId="29" fillId="0" borderId="18" xfId="0" applyNumberFormat="1" applyFont="1" applyFill="1" applyBorder="1" applyAlignment="1">
      <alignment vertical="center" wrapText="1"/>
    </xf>
    <xf numFmtId="165" fontId="23" fillId="0" borderId="18" xfId="0" applyNumberFormat="1" applyFont="1" applyFill="1" applyBorder="1" applyAlignment="1">
      <alignment vertical="center" wrapText="1"/>
    </xf>
    <xf numFmtId="165" fontId="32" fillId="0" borderId="18" xfId="0" applyNumberFormat="1" applyFont="1" applyBorder="1" applyAlignment="1">
      <alignment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left" vertical="center" wrapText="1"/>
    </xf>
    <xf numFmtId="164" fontId="31" fillId="0" borderId="18" xfId="0" applyNumberFormat="1" applyFont="1" applyFill="1" applyBorder="1" applyAlignment="1">
      <alignment horizontal="right" vertical="center"/>
    </xf>
    <xf numFmtId="0" fontId="31" fillId="0" borderId="18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left" vertical="center" wrapText="1"/>
    </xf>
    <xf numFmtId="164" fontId="31" fillId="0" borderId="18" xfId="0" applyNumberFormat="1" applyFont="1" applyBorder="1" applyAlignment="1">
      <alignment horizontal="right" vertical="center"/>
    </xf>
    <xf numFmtId="0" fontId="31" fillId="0" borderId="18" xfId="0" applyFont="1" applyBorder="1" applyAlignment="1">
      <alignment/>
    </xf>
    <xf numFmtId="0" fontId="31" fillId="33" borderId="18" xfId="0" applyNumberFormat="1" applyFont="1" applyFill="1" applyBorder="1" applyAlignment="1" applyProtection="1">
      <alignment horizontal="center" vertical="center" wrapText="1"/>
      <protection/>
    </xf>
    <xf numFmtId="165" fontId="30" fillId="0" borderId="18" xfId="0" applyNumberFormat="1" applyFont="1" applyBorder="1" applyAlignment="1">
      <alignment vertical="center" wrapText="1"/>
    </xf>
    <xf numFmtId="165" fontId="30" fillId="0" borderId="18" xfId="0" applyNumberFormat="1" applyFont="1" applyBorder="1" applyAlignment="1">
      <alignment horizontal="right" vertical="center" wrapText="1"/>
    </xf>
    <xf numFmtId="0" fontId="30" fillId="38" borderId="18" xfId="0" applyNumberFormat="1" applyFont="1" applyFill="1" applyBorder="1" applyAlignment="1" applyProtection="1">
      <alignment horizontal="center" vertical="center" wrapText="1"/>
      <protection/>
    </xf>
    <xf numFmtId="0" fontId="30" fillId="38" borderId="18" xfId="0" applyNumberFormat="1" applyFont="1" applyFill="1" applyBorder="1" applyAlignment="1" applyProtection="1">
      <alignment horizontal="center" wrapText="1"/>
      <protection/>
    </xf>
    <xf numFmtId="0" fontId="30" fillId="38" borderId="18" xfId="0" applyNumberFormat="1" applyFont="1" applyFill="1" applyBorder="1" applyAlignment="1">
      <alignment horizontal="center" vertical="center" wrapText="1"/>
    </xf>
    <xf numFmtId="0" fontId="31" fillId="38" borderId="18" xfId="0" applyFont="1" applyFill="1" applyBorder="1" applyAlignment="1">
      <alignment horizontal="center" vertical="center"/>
    </xf>
    <xf numFmtId="165" fontId="30" fillId="38" borderId="18" xfId="0" applyNumberFormat="1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36" fillId="38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wrapText="1"/>
    </xf>
    <xf numFmtId="0" fontId="32" fillId="0" borderId="18" xfId="53" applyNumberFormat="1" applyFont="1" applyFill="1" applyBorder="1" applyAlignment="1" applyProtection="1">
      <alignment wrapText="1"/>
      <protection/>
    </xf>
    <xf numFmtId="0" fontId="23" fillId="35" borderId="18" xfId="0" applyFont="1" applyFill="1" applyBorder="1" applyAlignment="1">
      <alignment vertical="center" wrapText="1"/>
    </xf>
    <xf numFmtId="0" fontId="23" fillId="35" borderId="18" xfId="0" applyFont="1" applyFill="1" applyBorder="1" applyAlignment="1">
      <alignment horizontal="center" vertical="center" wrapText="1"/>
    </xf>
    <xf numFmtId="165" fontId="23" fillId="40" borderId="18" xfId="0" applyNumberFormat="1" applyFont="1" applyFill="1" applyBorder="1" applyAlignment="1">
      <alignment horizontal="right" vertical="center" wrapText="1"/>
    </xf>
    <xf numFmtId="9" fontId="23" fillId="40" borderId="18" xfId="0" applyNumberFormat="1" applyFont="1" applyFill="1" applyBorder="1" applyAlignment="1">
      <alignment horizontal="center" vertical="center" wrapText="1"/>
    </xf>
    <xf numFmtId="165" fontId="23" fillId="40" borderId="18" xfId="0" applyNumberFormat="1" applyFont="1" applyFill="1" applyBorder="1" applyAlignment="1">
      <alignment vertical="center" wrapText="1"/>
    </xf>
    <xf numFmtId="165" fontId="23" fillId="35" borderId="18" xfId="0" applyNumberFormat="1" applyFont="1" applyFill="1" applyBorder="1" applyAlignment="1">
      <alignment horizontal="righ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53" applyNumberFormat="1" applyFont="1" applyFill="1" applyBorder="1" applyAlignment="1" applyProtection="1">
      <alignment vertical="center" wrapText="1"/>
      <protection/>
    </xf>
    <xf numFmtId="0" fontId="23" fillId="0" borderId="18" xfId="53" applyNumberFormat="1" applyFont="1" applyFill="1" applyBorder="1" applyAlignment="1" applyProtection="1">
      <alignment horizontal="center" vertical="center" wrapText="1"/>
      <protection/>
    </xf>
    <xf numFmtId="165" fontId="23" fillId="0" borderId="18" xfId="53" applyNumberFormat="1" applyFont="1" applyFill="1" applyBorder="1" applyAlignment="1" applyProtection="1">
      <alignment horizontal="right" vertical="center" wrapText="1"/>
      <protection/>
    </xf>
    <xf numFmtId="9" fontId="23" fillId="0" borderId="18" xfId="53" applyNumberFormat="1" applyFont="1" applyBorder="1" applyAlignment="1" applyProtection="1">
      <alignment horizontal="center" vertical="center" wrapText="1"/>
      <protection/>
    </xf>
    <xf numFmtId="165" fontId="23" fillId="0" borderId="18" xfId="53" applyNumberFormat="1" applyFont="1" applyBorder="1" applyAlignment="1" applyProtection="1">
      <alignment horizontal="right" vertical="center" wrapText="1"/>
      <protection/>
    </xf>
    <xf numFmtId="3" fontId="23" fillId="0" borderId="18" xfId="0" applyNumberFormat="1" applyFont="1" applyBorder="1" applyAlignment="1">
      <alignment horizontal="center" vertical="center" wrapText="1"/>
    </xf>
    <xf numFmtId="164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4" fillId="37" borderId="18" xfId="0" applyNumberFormat="1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6" fillId="38" borderId="18" xfId="0" applyFont="1" applyFill="1" applyBorder="1" applyAlignment="1">
      <alignment horizontal="center" vertical="center" wrapText="1"/>
    </xf>
    <xf numFmtId="2" fontId="24" fillId="38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/>
    </xf>
    <xf numFmtId="0" fontId="25" fillId="0" borderId="18" xfId="0" applyNumberFormat="1" applyFont="1" applyBorder="1" applyAlignment="1">
      <alignment vertical="center" wrapText="1"/>
    </xf>
    <xf numFmtId="164" fontId="23" fillId="0" borderId="18" xfId="53" applyNumberFormat="1" applyFont="1" applyFill="1" applyBorder="1" applyAlignment="1" applyProtection="1">
      <alignment horizontal="right" vertical="center" wrapText="1"/>
      <protection/>
    </xf>
    <xf numFmtId="9" fontId="23" fillId="0" borderId="18" xfId="53" applyNumberFormat="1" applyFont="1" applyFill="1" applyBorder="1" applyAlignment="1" applyProtection="1">
      <alignment horizontal="center" vertical="center" wrapText="1"/>
      <protection/>
    </xf>
    <xf numFmtId="165" fontId="23" fillId="0" borderId="18" xfId="53" applyNumberFormat="1" applyFont="1" applyFill="1" applyBorder="1" applyAlignment="1" applyProtection="1">
      <alignment vertical="center" wrapText="1"/>
      <protection/>
    </xf>
    <xf numFmtId="164" fontId="26" fillId="0" borderId="18" xfId="53" applyNumberFormat="1" applyFont="1" applyBorder="1" applyAlignment="1" applyProtection="1">
      <alignment horizontal="right" vertical="center"/>
      <protection/>
    </xf>
    <xf numFmtId="165" fontId="26" fillId="0" borderId="18" xfId="53" applyNumberFormat="1" applyFont="1" applyBorder="1" applyAlignment="1" applyProtection="1">
      <alignment vertical="center"/>
      <protection/>
    </xf>
    <xf numFmtId="0" fontId="26" fillId="38" borderId="18" xfId="53" applyNumberFormat="1" applyFont="1" applyFill="1" applyBorder="1" applyAlignment="1" applyProtection="1">
      <alignment horizontal="center" vertical="center" wrapText="1"/>
      <protection/>
    </xf>
    <xf numFmtId="0" fontId="23" fillId="38" borderId="18" xfId="53" applyNumberFormat="1" applyFont="1" applyFill="1" applyBorder="1" applyAlignment="1" applyProtection="1">
      <alignment horizontal="center" vertical="center" wrapText="1"/>
      <protection/>
    </xf>
    <xf numFmtId="0" fontId="26" fillId="38" borderId="18" xfId="53" applyNumberFormat="1" applyFont="1" applyFill="1" applyBorder="1" applyAlignment="1" applyProtection="1">
      <alignment horizontal="center" vertical="center"/>
      <protection/>
    </xf>
    <xf numFmtId="164" fontId="26" fillId="38" borderId="18" xfId="53" applyNumberFormat="1" applyFont="1" applyFill="1" applyBorder="1" applyAlignment="1" applyProtection="1">
      <alignment horizontal="center" wrapText="1"/>
      <protection/>
    </xf>
    <xf numFmtId="164" fontId="26" fillId="38" borderId="18" xfId="53" applyNumberFormat="1" applyFont="1" applyFill="1" applyBorder="1" applyAlignment="1" applyProtection="1">
      <alignment horizontal="center" vertical="center" wrapText="1"/>
      <protection/>
    </xf>
    <xf numFmtId="164" fontId="26" fillId="38" borderId="18" xfId="53" applyNumberFormat="1" applyFont="1" applyFill="1" applyBorder="1" applyAlignment="1" applyProtection="1">
      <alignment horizontal="right" vertical="center"/>
      <protection/>
    </xf>
    <xf numFmtId="165" fontId="26" fillId="38" borderId="18" xfId="53" applyNumberFormat="1" applyFont="1" applyFill="1" applyBorder="1" applyAlignment="1" applyProtection="1">
      <alignment vertical="center"/>
      <protection/>
    </xf>
    <xf numFmtId="8" fontId="23" fillId="0" borderId="18" xfId="0" applyNumberFormat="1" applyFont="1" applyBorder="1" applyAlignment="1">
      <alignment vertical="center"/>
    </xf>
    <xf numFmtId="8" fontId="23" fillId="0" borderId="18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9" fontId="23" fillId="0" borderId="18" xfId="0" applyNumberFormat="1" applyFont="1" applyBorder="1" applyAlignment="1">
      <alignment horizontal="center" vertical="center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/>
    </xf>
    <xf numFmtId="8" fontId="23" fillId="38" borderId="18" xfId="0" applyNumberFormat="1" applyFont="1" applyFill="1" applyBorder="1" applyAlignment="1">
      <alignment/>
    </xf>
    <xf numFmtId="0" fontId="29" fillId="0" borderId="18" xfId="0" applyFont="1" applyBorder="1" applyAlignment="1">
      <alignment wrapText="1"/>
    </xf>
    <xf numFmtId="8" fontId="23" fillId="0" borderId="18" xfId="0" applyNumberFormat="1" applyFont="1" applyBorder="1" applyAlignment="1">
      <alignment wrapText="1"/>
    </xf>
    <xf numFmtId="9" fontId="23" fillId="0" borderId="18" xfId="0" applyNumberFormat="1" applyFont="1" applyBorder="1" applyAlignment="1">
      <alignment horizontal="center" vertical="center" wrapText="1"/>
    </xf>
    <xf numFmtId="0" fontId="23" fillId="38" borderId="18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79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5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justify" wrapText="1"/>
    </xf>
    <xf numFmtId="0" fontId="4" fillId="0" borderId="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0" fontId="80" fillId="0" borderId="17" xfId="0" applyFont="1" applyBorder="1" applyAlignment="1">
      <alignment horizontal="left"/>
    </xf>
    <xf numFmtId="0" fontId="11" fillId="36" borderId="16" xfId="0" applyNumberFormat="1" applyFont="1" applyFill="1" applyBorder="1" applyAlignment="1" applyProtection="1">
      <alignment horizontal="center" vertical="center" wrapText="1"/>
      <protection/>
    </xf>
    <xf numFmtId="0" fontId="11" fillId="36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right"/>
    </xf>
    <xf numFmtId="0" fontId="11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34" borderId="10" xfId="53" applyFont="1" applyFill="1" applyBorder="1" applyAlignment="1">
      <alignment horizontal="center" vertical="center"/>
      <protection/>
    </xf>
    <xf numFmtId="0" fontId="1" fillId="0" borderId="0" xfId="53" applyNumberFormat="1" applyFont="1" applyBorder="1" applyAlignment="1" applyProtection="1">
      <alignment horizontal="left" vertical="center"/>
      <protection/>
    </xf>
    <xf numFmtId="0" fontId="1" fillId="0" borderId="0" xfId="53" applyNumberFormat="1" applyFont="1" applyBorder="1" applyAlignment="1" applyProtection="1">
      <alignment horizontal="left" vertical="center" wrapText="1"/>
      <protection/>
    </xf>
    <xf numFmtId="0" fontId="16" fillId="0" borderId="0" xfId="53" applyNumberFormat="1" applyFont="1" applyBorder="1" applyAlignment="1" applyProtection="1">
      <alignment horizontal="center" vertical="center"/>
      <protection/>
    </xf>
    <xf numFmtId="0" fontId="7" fillId="0" borderId="0" xfId="53" applyNumberFormat="1" applyFont="1" applyBorder="1" applyAlignment="1" applyProtection="1">
      <alignment horizontal="center" vertical="center" wrapText="1"/>
      <protection/>
    </xf>
    <xf numFmtId="0" fontId="15" fillId="0" borderId="0" xfId="53" applyNumberFormat="1" applyFont="1" applyBorder="1" applyAlignment="1" applyProtection="1">
      <alignment horizontal="center" vertical="center"/>
      <protection/>
    </xf>
    <xf numFmtId="0" fontId="15" fillId="0" borderId="0" xfId="53" applyNumberFormat="1" applyFont="1" applyBorder="1" applyAlignment="1" applyProtection="1">
      <alignment horizontal="center" vertical="center" wrapText="1"/>
      <protection/>
    </xf>
    <xf numFmtId="0" fontId="15" fillId="34" borderId="11" xfId="53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21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33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left" wrapText="1"/>
    </xf>
    <xf numFmtId="2" fontId="30" fillId="38" borderId="28" xfId="0" applyNumberFormat="1" applyFont="1" applyFill="1" applyBorder="1" applyAlignment="1">
      <alignment horizontal="right" vertical="center" wrapText="1"/>
    </xf>
    <xf numFmtId="2" fontId="30" fillId="38" borderId="29" xfId="0" applyNumberFormat="1" applyFont="1" applyFill="1" applyBorder="1" applyAlignment="1">
      <alignment horizontal="right" vertical="center" wrapText="1"/>
    </xf>
    <xf numFmtId="2" fontId="30" fillId="38" borderId="30" xfId="0" applyNumberFormat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7" fillId="36" borderId="31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wrapText="1"/>
    </xf>
    <xf numFmtId="0" fontId="24" fillId="38" borderId="28" xfId="0" applyNumberFormat="1" applyFont="1" applyFill="1" applyBorder="1" applyAlignment="1" applyProtection="1">
      <alignment horizontal="right" vertical="center" wrapText="1"/>
      <protection/>
    </xf>
    <xf numFmtId="0" fontId="24" fillId="38" borderId="29" xfId="0" applyNumberFormat="1" applyFont="1" applyFill="1" applyBorder="1" applyAlignment="1" applyProtection="1">
      <alignment horizontal="right" vertical="center" wrapText="1"/>
      <protection/>
    </xf>
    <xf numFmtId="0" fontId="24" fillId="38" borderId="30" xfId="0" applyNumberFormat="1" applyFont="1" applyFill="1" applyBorder="1" applyAlignment="1" applyProtection="1">
      <alignment horizontal="right" vertical="center" wrapText="1"/>
      <protection/>
    </xf>
    <xf numFmtId="0" fontId="26" fillId="0" borderId="0" xfId="53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34" fillId="0" borderId="0" xfId="53" applyNumberFormat="1" applyFont="1" applyBorder="1" applyAlignment="1" applyProtection="1">
      <alignment horizontal="left" vertical="center" wrapText="1"/>
      <protection/>
    </xf>
    <xf numFmtId="0" fontId="26" fillId="38" borderId="28" xfId="53" applyNumberFormat="1" applyFont="1" applyFill="1" applyBorder="1" applyAlignment="1" applyProtection="1">
      <alignment horizontal="right" vertical="center"/>
      <protection/>
    </xf>
    <xf numFmtId="0" fontId="26" fillId="38" borderId="29" xfId="53" applyNumberFormat="1" applyFont="1" applyFill="1" applyBorder="1" applyAlignment="1" applyProtection="1">
      <alignment horizontal="right" vertical="center"/>
      <protection/>
    </xf>
    <xf numFmtId="0" fontId="26" fillId="38" borderId="30" xfId="53" applyNumberFormat="1" applyFont="1" applyFill="1" applyBorder="1" applyAlignment="1" applyProtection="1">
      <alignment horizontal="right" vertical="center"/>
      <protection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38" borderId="28" xfId="0" applyFont="1" applyFill="1" applyBorder="1" applyAlignment="1">
      <alignment horizontal="right"/>
    </xf>
    <xf numFmtId="0" fontId="23" fillId="38" borderId="29" xfId="0" applyFont="1" applyFill="1" applyBorder="1" applyAlignment="1">
      <alignment horizontal="right"/>
    </xf>
    <xf numFmtId="0" fontId="23" fillId="38" borderId="30" xfId="0" applyFont="1" applyFill="1" applyBorder="1" applyAlignment="1">
      <alignment horizontal="right"/>
    </xf>
    <xf numFmtId="0" fontId="26" fillId="38" borderId="28" xfId="0" applyFont="1" applyFill="1" applyBorder="1" applyAlignment="1">
      <alignment horizontal="right"/>
    </xf>
    <xf numFmtId="0" fontId="26" fillId="38" borderId="29" xfId="0" applyFont="1" applyFill="1" applyBorder="1" applyAlignment="1">
      <alignment horizontal="right"/>
    </xf>
    <xf numFmtId="0" fontId="26" fillId="38" borderId="30" xfId="0" applyFont="1" applyFill="1" applyBorder="1" applyAlignment="1">
      <alignment horizontal="right"/>
    </xf>
    <xf numFmtId="0" fontId="24" fillId="39" borderId="28" xfId="0" applyNumberFormat="1" applyFont="1" applyFill="1" applyBorder="1" applyAlignment="1" applyProtection="1">
      <alignment horizontal="right" vertical="center" wrapText="1"/>
      <protection/>
    </xf>
    <xf numFmtId="0" fontId="24" fillId="39" borderId="29" xfId="0" applyNumberFormat="1" applyFont="1" applyFill="1" applyBorder="1" applyAlignment="1" applyProtection="1">
      <alignment horizontal="right" vertical="center" wrapText="1"/>
      <protection/>
    </xf>
    <xf numFmtId="0" fontId="24" fillId="39" borderId="30" xfId="0" applyNumberFormat="1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0" sqref="A20:E20"/>
    </sheetView>
  </sheetViews>
  <sheetFormatPr defaultColWidth="9.00390625" defaultRowHeight="12.75"/>
  <cols>
    <col min="1" max="1" width="4.00390625" style="0" customWidth="1"/>
    <col min="2" max="2" width="37.875" style="0" customWidth="1"/>
    <col min="3" max="3" width="7.125" style="0" customWidth="1"/>
    <col min="4" max="4" width="4.875" style="0" customWidth="1"/>
    <col min="5" max="6" width="11.75390625" style="0" customWidth="1"/>
    <col min="7" max="7" width="15.00390625" style="0" customWidth="1"/>
    <col min="8" max="8" width="4.375" style="0" customWidth="1"/>
    <col min="9" max="9" width="11.625" style="0" customWidth="1"/>
    <col min="10" max="10" width="12.625" style="0" customWidth="1"/>
    <col min="13" max="13" width="11.125" style="0" customWidth="1"/>
  </cols>
  <sheetData>
    <row r="1" spans="3:13" ht="12.75">
      <c r="C1" s="175" t="s">
        <v>0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2:12" ht="12.75">
      <c r="B2" s="309" t="s">
        <v>290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1" ht="12.75">
      <c r="A3" s="313" t="s">
        <v>18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51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16</v>
      </c>
      <c r="H5" s="6" t="s">
        <v>8</v>
      </c>
      <c r="I5" s="6" t="s">
        <v>9</v>
      </c>
      <c r="J5" s="6" t="s">
        <v>10</v>
      </c>
      <c r="K5" s="76" t="s">
        <v>11</v>
      </c>
      <c r="L5" s="79" t="s">
        <v>98</v>
      </c>
    </row>
    <row r="6" spans="1:12" ht="25.5">
      <c r="A6" s="7">
        <v>1</v>
      </c>
      <c r="B6" s="15" t="s">
        <v>19</v>
      </c>
      <c r="C6" s="9" t="s">
        <v>12</v>
      </c>
      <c r="D6" s="10">
        <v>15</v>
      </c>
      <c r="E6" s="11">
        <v>49.2</v>
      </c>
      <c r="F6" s="11">
        <f aca="true" t="shared" si="0" ref="F6:F19">E6*1.08</f>
        <v>53.13600000000001</v>
      </c>
      <c r="G6" s="12">
        <f aca="true" t="shared" si="1" ref="G6:G19">D6*E6</f>
        <v>738</v>
      </c>
      <c r="H6" s="13">
        <v>0.08</v>
      </c>
      <c r="I6" s="11">
        <f aca="true" t="shared" si="2" ref="I6:I19">G6*0.08</f>
        <v>59.04</v>
      </c>
      <c r="J6" s="14">
        <f aca="true" t="shared" si="3" ref="J6:J19">G6+I6</f>
        <v>797.04</v>
      </c>
      <c r="K6" s="77"/>
      <c r="L6" s="51"/>
    </row>
    <row r="7" spans="1:12" ht="25.5">
      <c r="A7" s="7">
        <v>2</v>
      </c>
      <c r="B7" s="15" t="s">
        <v>20</v>
      </c>
      <c r="C7" s="9" t="s">
        <v>12</v>
      </c>
      <c r="D7" s="10">
        <v>80</v>
      </c>
      <c r="E7" s="11">
        <v>24.85</v>
      </c>
      <c r="F7" s="11">
        <f t="shared" si="0"/>
        <v>26.838000000000005</v>
      </c>
      <c r="G7" s="12">
        <f t="shared" si="1"/>
        <v>1988</v>
      </c>
      <c r="H7" s="13">
        <v>0.08</v>
      </c>
      <c r="I7" s="11">
        <f t="shared" si="2"/>
        <v>159.04</v>
      </c>
      <c r="J7" s="14">
        <f t="shared" si="3"/>
        <v>2147.04</v>
      </c>
      <c r="K7" s="77"/>
      <c r="L7" s="51"/>
    </row>
    <row r="8" spans="1:12" ht="12.75">
      <c r="A8" s="7">
        <v>3</v>
      </c>
      <c r="B8" s="24" t="s">
        <v>21</v>
      </c>
      <c r="C8" s="9" t="s">
        <v>12</v>
      </c>
      <c r="D8" s="10">
        <v>30</v>
      </c>
      <c r="E8" s="11">
        <v>39.78</v>
      </c>
      <c r="F8" s="11">
        <f t="shared" si="0"/>
        <v>42.9624</v>
      </c>
      <c r="G8" s="12">
        <f t="shared" si="1"/>
        <v>1193.4</v>
      </c>
      <c r="H8" s="13">
        <v>0.08</v>
      </c>
      <c r="I8" s="11">
        <f t="shared" si="2"/>
        <v>95.47200000000001</v>
      </c>
      <c r="J8" s="14">
        <f t="shared" si="3"/>
        <v>1288.872</v>
      </c>
      <c r="K8" s="77"/>
      <c r="L8" s="51"/>
    </row>
    <row r="9" spans="1:12" ht="25.5">
      <c r="A9" s="7">
        <v>4</v>
      </c>
      <c r="B9" s="24" t="s">
        <v>22</v>
      </c>
      <c r="C9" s="9" t="s">
        <v>12</v>
      </c>
      <c r="D9" s="10">
        <v>15</v>
      </c>
      <c r="E9" s="11">
        <v>60.36</v>
      </c>
      <c r="F9" s="11">
        <f t="shared" si="0"/>
        <v>65.1888</v>
      </c>
      <c r="G9" s="12">
        <f t="shared" si="1"/>
        <v>905.4</v>
      </c>
      <c r="H9" s="13">
        <v>0.08</v>
      </c>
      <c r="I9" s="11">
        <f t="shared" si="2"/>
        <v>72.432</v>
      </c>
      <c r="J9" s="14">
        <f t="shared" si="3"/>
        <v>977.832</v>
      </c>
      <c r="K9" s="77"/>
      <c r="L9" s="51"/>
    </row>
    <row r="10" spans="1:12" ht="12.75">
      <c r="A10" s="7">
        <v>5</v>
      </c>
      <c r="B10" s="25" t="s">
        <v>23</v>
      </c>
      <c r="C10" s="9" t="s">
        <v>12</v>
      </c>
      <c r="D10" s="10">
        <v>10</v>
      </c>
      <c r="E10" s="11">
        <v>81.75</v>
      </c>
      <c r="F10" s="11">
        <f t="shared" si="0"/>
        <v>88.29</v>
      </c>
      <c r="G10" s="12">
        <f t="shared" si="1"/>
        <v>817.5</v>
      </c>
      <c r="H10" s="13">
        <v>0.08</v>
      </c>
      <c r="I10" s="11">
        <f t="shared" si="2"/>
        <v>65.4</v>
      </c>
      <c r="J10" s="14">
        <f t="shared" si="3"/>
        <v>882.9</v>
      </c>
      <c r="K10" s="77"/>
      <c r="L10" s="51"/>
    </row>
    <row r="11" spans="1:12" ht="29.25" customHeight="1">
      <c r="A11" s="7">
        <v>6</v>
      </c>
      <c r="B11" s="8" t="s">
        <v>24</v>
      </c>
      <c r="C11" s="9" t="s">
        <v>12</v>
      </c>
      <c r="D11" s="10">
        <v>45</v>
      </c>
      <c r="E11" s="11">
        <v>57.86</v>
      </c>
      <c r="F11" s="11">
        <f t="shared" si="0"/>
        <v>62.488800000000005</v>
      </c>
      <c r="G11" s="12">
        <f t="shared" si="1"/>
        <v>2603.7</v>
      </c>
      <c r="H11" s="13">
        <v>0.08</v>
      </c>
      <c r="I11" s="11">
        <f t="shared" si="2"/>
        <v>208.296</v>
      </c>
      <c r="J11" s="14">
        <f t="shared" si="3"/>
        <v>2811.9959999999996</v>
      </c>
      <c r="K11" s="77"/>
      <c r="L11" s="51"/>
    </row>
    <row r="12" spans="1:12" ht="36.75" customHeight="1">
      <c r="A12" s="7">
        <v>7</v>
      </c>
      <c r="B12" s="24" t="s">
        <v>25</v>
      </c>
      <c r="C12" s="9" t="s">
        <v>12</v>
      </c>
      <c r="D12" s="10">
        <v>1</v>
      </c>
      <c r="E12" s="11">
        <v>135.93</v>
      </c>
      <c r="F12" s="11">
        <f t="shared" si="0"/>
        <v>146.80440000000002</v>
      </c>
      <c r="G12" s="12">
        <f t="shared" si="1"/>
        <v>135.93</v>
      </c>
      <c r="H12" s="13">
        <v>0.08</v>
      </c>
      <c r="I12" s="11">
        <f t="shared" si="2"/>
        <v>10.874400000000001</v>
      </c>
      <c r="J12" s="14">
        <f t="shared" si="3"/>
        <v>146.80440000000002</v>
      </c>
      <c r="K12" s="77"/>
      <c r="L12" s="51"/>
    </row>
    <row r="13" spans="1:12" ht="12.75">
      <c r="A13" s="7">
        <v>8</v>
      </c>
      <c r="B13" s="8" t="s">
        <v>26</v>
      </c>
      <c r="C13" s="9" t="s">
        <v>12</v>
      </c>
      <c r="D13" s="10">
        <v>5</v>
      </c>
      <c r="E13" s="11">
        <v>50.76</v>
      </c>
      <c r="F13" s="11">
        <f t="shared" si="0"/>
        <v>54.8208</v>
      </c>
      <c r="G13" s="12">
        <f t="shared" si="1"/>
        <v>253.79999999999998</v>
      </c>
      <c r="H13" s="13">
        <v>0.08</v>
      </c>
      <c r="I13" s="11">
        <f t="shared" si="2"/>
        <v>20.304</v>
      </c>
      <c r="J13" s="14">
        <f t="shared" si="3"/>
        <v>274.104</v>
      </c>
      <c r="K13" s="77"/>
      <c r="L13" s="51"/>
    </row>
    <row r="14" spans="1:12" ht="12.75">
      <c r="A14" s="7">
        <v>9</v>
      </c>
      <c r="B14" s="8" t="s">
        <v>27</v>
      </c>
      <c r="C14" s="9" t="s">
        <v>12</v>
      </c>
      <c r="D14" s="10">
        <v>20</v>
      </c>
      <c r="E14" s="11">
        <v>43.63</v>
      </c>
      <c r="F14" s="11">
        <f t="shared" si="0"/>
        <v>47.120400000000004</v>
      </c>
      <c r="G14" s="12">
        <f t="shared" si="1"/>
        <v>872.6</v>
      </c>
      <c r="H14" s="13">
        <v>0.08</v>
      </c>
      <c r="I14" s="11">
        <f t="shared" si="2"/>
        <v>69.808</v>
      </c>
      <c r="J14" s="14">
        <f t="shared" si="3"/>
        <v>942.408</v>
      </c>
      <c r="K14" s="77"/>
      <c r="L14" s="51"/>
    </row>
    <row r="15" spans="1:12" ht="12.75">
      <c r="A15" s="7">
        <v>10</v>
      </c>
      <c r="B15" s="8" t="s">
        <v>28</v>
      </c>
      <c r="C15" s="9" t="s">
        <v>12</v>
      </c>
      <c r="D15" s="10">
        <v>250</v>
      </c>
      <c r="E15" s="11">
        <v>10.99</v>
      </c>
      <c r="F15" s="11">
        <f t="shared" si="0"/>
        <v>11.869200000000001</v>
      </c>
      <c r="G15" s="12">
        <f t="shared" si="1"/>
        <v>2747.5</v>
      </c>
      <c r="H15" s="13">
        <v>0.08</v>
      </c>
      <c r="I15" s="11">
        <f t="shared" si="2"/>
        <v>219.8</v>
      </c>
      <c r="J15" s="14">
        <f t="shared" si="3"/>
        <v>2967.3</v>
      </c>
      <c r="K15" s="77"/>
      <c r="L15" s="51"/>
    </row>
    <row r="16" spans="1:12" ht="12.75">
      <c r="A16" s="7">
        <v>11</v>
      </c>
      <c r="B16" s="8" t="s">
        <v>29</v>
      </c>
      <c r="C16" s="9" t="s">
        <v>12</v>
      </c>
      <c r="D16" s="10">
        <v>20</v>
      </c>
      <c r="E16" s="11">
        <v>21.47</v>
      </c>
      <c r="F16" s="11">
        <f t="shared" si="0"/>
        <v>23.1876</v>
      </c>
      <c r="G16" s="12">
        <f t="shared" si="1"/>
        <v>429.4</v>
      </c>
      <c r="H16" s="13">
        <v>0.08</v>
      </c>
      <c r="I16" s="11">
        <f t="shared" si="2"/>
        <v>34.352</v>
      </c>
      <c r="J16" s="14">
        <f t="shared" si="3"/>
        <v>463.75199999999995</v>
      </c>
      <c r="K16" s="77"/>
      <c r="L16" s="51"/>
    </row>
    <row r="17" spans="1:12" ht="12.75">
      <c r="A17" s="7">
        <v>12</v>
      </c>
      <c r="B17" s="8" t="s">
        <v>30</v>
      </c>
      <c r="C17" s="9" t="s">
        <v>12</v>
      </c>
      <c r="D17" s="10">
        <v>55</v>
      </c>
      <c r="E17" s="11">
        <v>481.92</v>
      </c>
      <c r="F17" s="11">
        <f t="shared" si="0"/>
        <v>520.4736</v>
      </c>
      <c r="G17" s="12">
        <f t="shared" si="1"/>
        <v>26505.600000000002</v>
      </c>
      <c r="H17" s="13">
        <v>0.08</v>
      </c>
      <c r="I17" s="11">
        <f t="shared" si="2"/>
        <v>2120.4480000000003</v>
      </c>
      <c r="J17" s="14">
        <f t="shared" si="3"/>
        <v>28626.048000000003</v>
      </c>
      <c r="K17" s="77"/>
      <c r="L17" s="51"/>
    </row>
    <row r="18" spans="1:12" ht="12.75">
      <c r="A18" s="7">
        <v>13</v>
      </c>
      <c r="B18" s="8" t="s">
        <v>31</v>
      </c>
      <c r="C18" s="9" t="s">
        <v>12</v>
      </c>
      <c r="D18" s="10">
        <v>1</v>
      </c>
      <c r="E18" s="11">
        <v>3440</v>
      </c>
      <c r="F18" s="11">
        <f t="shared" si="0"/>
        <v>3715.2000000000003</v>
      </c>
      <c r="G18" s="12">
        <f t="shared" si="1"/>
        <v>3440</v>
      </c>
      <c r="H18" s="13">
        <v>0.08</v>
      </c>
      <c r="I18" s="11">
        <f t="shared" si="2"/>
        <v>275.2</v>
      </c>
      <c r="J18" s="14">
        <f t="shared" si="3"/>
        <v>3715.2</v>
      </c>
      <c r="K18" s="77"/>
      <c r="L18" s="51"/>
    </row>
    <row r="19" spans="1:12" ht="12.75">
      <c r="A19" s="7">
        <v>14</v>
      </c>
      <c r="B19" s="8" t="s">
        <v>32</v>
      </c>
      <c r="C19" s="9" t="s">
        <v>12</v>
      </c>
      <c r="D19" s="10">
        <v>1</v>
      </c>
      <c r="E19" s="11">
        <v>2130</v>
      </c>
      <c r="F19" s="11">
        <f t="shared" si="0"/>
        <v>2300.4</v>
      </c>
      <c r="G19" s="12">
        <f t="shared" si="1"/>
        <v>2130</v>
      </c>
      <c r="H19" s="13">
        <v>0.08</v>
      </c>
      <c r="I19" s="11">
        <f t="shared" si="2"/>
        <v>170.4</v>
      </c>
      <c r="J19" s="14">
        <f t="shared" si="3"/>
        <v>2300.4</v>
      </c>
      <c r="K19" s="77"/>
      <c r="L19" s="51"/>
    </row>
    <row r="20" spans="1:12" ht="12.75">
      <c r="A20" s="314" t="s">
        <v>17</v>
      </c>
      <c r="B20" s="314"/>
      <c r="C20" s="314"/>
      <c r="D20" s="314"/>
      <c r="E20" s="314"/>
      <c r="F20" s="16"/>
      <c r="G20" s="17">
        <f>SUM(G6:G19)</f>
        <v>44760.83</v>
      </c>
      <c r="H20" s="18"/>
      <c r="I20" s="18">
        <f>SUM(I6:I19)</f>
        <v>3580.8664000000003</v>
      </c>
      <c r="J20" s="18">
        <f>SUM(J6:J19)</f>
        <v>48341.6964</v>
      </c>
      <c r="K20" s="78"/>
      <c r="L20" s="51"/>
    </row>
    <row r="21" spans="1:12" ht="12.75">
      <c r="A21" s="315" t="s">
        <v>33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6"/>
      <c r="L21" s="51"/>
    </row>
    <row r="22" spans="1:11" ht="12.75">
      <c r="A22" s="19"/>
      <c r="B22" s="2"/>
      <c r="C22" s="2"/>
      <c r="D22" s="2"/>
      <c r="E22" s="2"/>
      <c r="F22" s="2"/>
      <c r="G22" s="20"/>
      <c r="H22" s="2"/>
      <c r="I22" s="2"/>
      <c r="J22" s="2"/>
      <c r="K22" s="2"/>
    </row>
    <row r="23" spans="1:11" ht="12.75">
      <c r="A23" s="308" t="s">
        <v>295</v>
      </c>
      <c r="B23" s="308"/>
      <c r="C23" s="21"/>
      <c r="D23" s="21"/>
      <c r="E23" s="21"/>
      <c r="F23" s="21"/>
      <c r="G23" s="21"/>
      <c r="H23" s="21"/>
      <c r="I23" s="21"/>
      <c r="J23" s="21"/>
      <c r="K23" s="2"/>
    </row>
    <row r="24" spans="1:11" ht="25.5" customHeight="1">
      <c r="A24" s="307" t="s">
        <v>296</v>
      </c>
      <c r="B24" s="307"/>
      <c r="C24" s="21"/>
      <c r="D24" s="21"/>
      <c r="E24" s="21"/>
      <c r="F24" s="21"/>
      <c r="G24" s="21"/>
      <c r="H24" s="21"/>
      <c r="I24" s="21"/>
      <c r="J24" s="21"/>
      <c r="K24" s="2"/>
    </row>
    <row r="25" spans="1:1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"/>
    </row>
    <row r="26" spans="1:11" ht="12.75">
      <c r="A26" s="308" t="s">
        <v>297</v>
      </c>
      <c r="B26" s="308"/>
      <c r="C26" s="21"/>
      <c r="D26" s="21"/>
      <c r="E26" s="21"/>
      <c r="F26" s="21"/>
      <c r="G26" s="21"/>
      <c r="H26" s="21"/>
      <c r="I26" s="21"/>
      <c r="J26" s="21"/>
      <c r="K26" s="2"/>
    </row>
    <row r="27" spans="1:11" ht="29.25" customHeight="1">
      <c r="A27" s="307" t="s">
        <v>298</v>
      </c>
      <c r="B27" s="307"/>
      <c r="C27" s="21"/>
      <c r="D27" s="21"/>
      <c r="E27" s="21"/>
      <c r="F27" s="21"/>
      <c r="G27" s="21"/>
      <c r="H27" s="21"/>
      <c r="I27" s="21"/>
      <c r="J27" s="21"/>
      <c r="K27" s="2"/>
    </row>
    <row r="28" spans="1:11" ht="12.75">
      <c r="A28" s="22"/>
      <c r="B28" s="22"/>
      <c r="C28" s="21"/>
      <c r="D28" s="21"/>
      <c r="E28" s="21"/>
      <c r="F28" s="21"/>
      <c r="G28" s="21"/>
      <c r="H28" s="21"/>
      <c r="I28" s="21"/>
      <c r="J28" s="21"/>
      <c r="K28" s="2"/>
    </row>
    <row r="29" spans="1:11" ht="12.7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</row>
    <row r="30" spans="1:11" ht="12.75">
      <c r="A30" s="311" t="s">
        <v>14</v>
      </c>
      <c r="B30" s="311"/>
      <c r="C30" s="311"/>
      <c r="D30" s="311"/>
      <c r="E30" s="311"/>
      <c r="F30" s="311"/>
      <c r="G30" s="311"/>
      <c r="H30" s="311"/>
      <c r="I30" s="311"/>
      <c r="J30" s="311"/>
      <c r="K30" s="2"/>
    </row>
    <row r="31" spans="1:1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1"/>
    </row>
    <row r="32" spans="1:11" ht="12.75">
      <c r="A32" s="312" t="s">
        <v>15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</row>
  </sheetData>
  <sheetProtection/>
  <mergeCells count="11">
    <mergeCell ref="A32:K32"/>
    <mergeCell ref="A3:K3"/>
    <mergeCell ref="A20:E20"/>
    <mergeCell ref="A21:K21"/>
    <mergeCell ref="A23:B23"/>
    <mergeCell ref="A24:B24"/>
    <mergeCell ref="A26:B26"/>
    <mergeCell ref="B2:L2"/>
    <mergeCell ref="A27:B27"/>
    <mergeCell ref="A29:K29"/>
    <mergeCell ref="A30:J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6.375" style="0" customWidth="1"/>
    <col min="2" max="2" width="22.125" style="0" customWidth="1"/>
    <col min="4" max="4" width="5.875" style="0" customWidth="1"/>
    <col min="5" max="5" width="12.00390625" style="0" customWidth="1"/>
    <col min="6" max="6" width="12.375" style="0" customWidth="1"/>
    <col min="8" max="8" width="12.375" style="0" customWidth="1"/>
    <col min="9" max="9" width="11.00390625" style="0" customWidth="1"/>
    <col min="10" max="10" width="10.875" style="0" customWidth="1"/>
  </cols>
  <sheetData>
    <row r="1" spans="1:10" ht="14.25">
      <c r="A1" s="186"/>
      <c r="B1" s="186"/>
      <c r="C1" s="186"/>
      <c r="D1" s="186"/>
      <c r="E1" s="186"/>
      <c r="F1" s="186"/>
      <c r="G1" s="186"/>
      <c r="H1" s="255" t="s">
        <v>351</v>
      </c>
      <c r="I1" s="186"/>
      <c r="J1" s="186"/>
    </row>
    <row r="2" spans="1:10" ht="12.75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ht="12.75">
      <c r="A3" s="362"/>
      <c r="B3" s="362"/>
      <c r="C3" s="362"/>
      <c r="D3" s="362"/>
      <c r="E3" s="362"/>
      <c r="F3" s="362"/>
      <c r="G3" s="362"/>
      <c r="H3" s="362"/>
      <c r="I3" s="362"/>
      <c r="J3" s="362"/>
    </row>
    <row r="4" spans="1:10" ht="12.75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4.25">
      <c r="A5" s="363" t="s">
        <v>336</v>
      </c>
      <c r="B5" s="363"/>
      <c r="C5" s="363"/>
      <c r="D5" s="363"/>
      <c r="E5" s="363"/>
      <c r="F5" s="363"/>
      <c r="G5" s="363"/>
      <c r="H5" s="363"/>
      <c r="I5" s="363"/>
      <c r="J5" s="363"/>
    </row>
    <row r="6" spans="1:10" ht="38.25">
      <c r="A6" s="287" t="s">
        <v>1</v>
      </c>
      <c r="B6" s="289" t="s">
        <v>107</v>
      </c>
      <c r="C6" s="287" t="s">
        <v>3</v>
      </c>
      <c r="D6" s="287" t="s">
        <v>4</v>
      </c>
      <c r="E6" s="287" t="s">
        <v>353</v>
      </c>
      <c r="F6" s="290" t="s">
        <v>352</v>
      </c>
      <c r="G6" s="291" t="s">
        <v>8</v>
      </c>
      <c r="H6" s="287" t="s">
        <v>354</v>
      </c>
      <c r="I6" s="287" t="s">
        <v>81</v>
      </c>
      <c r="J6" s="287" t="s">
        <v>11</v>
      </c>
    </row>
    <row r="7" spans="1:10" ht="38.25">
      <c r="A7" s="288">
        <v>1</v>
      </c>
      <c r="B7" s="281" t="s">
        <v>136</v>
      </c>
      <c r="C7" s="267" t="s">
        <v>340</v>
      </c>
      <c r="D7" s="267">
        <v>17</v>
      </c>
      <c r="E7" s="268"/>
      <c r="F7" s="282"/>
      <c r="G7" s="283">
        <v>0.08</v>
      </c>
      <c r="H7" s="268"/>
      <c r="I7" s="284"/>
      <c r="J7" s="284"/>
    </row>
    <row r="8" spans="1:10" ht="12.75">
      <c r="A8" s="364" t="s">
        <v>17</v>
      </c>
      <c r="B8" s="365"/>
      <c r="C8" s="365"/>
      <c r="D8" s="365"/>
      <c r="E8" s="366"/>
      <c r="F8" s="285"/>
      <c r="G8" s="292"/>
      <c r="H8" s="293"/>
      <c r="I8" s="286"/>
      <c r="J8" s="293"/>
    </row>
    <row r="9" spans="1:10" ht="12.75">
      <c r="A9" s="137"/>
      <c r="B9" s="137"/>
      <c r="C9" s="137"/>
      <c r="D9" s="137"/>
      <c r="E9" s="137"/>
      <c r="F9" s="138"/>
      <c r="G9" s="138"/>
      <c r="H9" s="137"/>
      <c r="I9" s="137"/>
      <c r="J9" s="137"/>
    </row>
    <row r="10" spans="1:10" ht="12.75">
      <c r="A10" s="334" t="s">
        <v>14</v>
      </c>
      <c r="B10" s="334"/>
      <c r="C10" s="334"/>
      <c r="D10" s="334"/>
      <c r="E10" s="334"/>
      <c r="F10" s="334"/>
      <c r="G10" s="334"/>
      <c r="H10" s="334"/>
      <c r="I10" s="334"/>
      <c r="J10" s="137"/>
    </row>
    <row r="11" spans="1:10" ht="12.75">
      <c r="A11" s="333"/>
      <c r="B11" s="333"/>
      <c r="C11" s="137"/>
      <c r="D11" s="137"/>
      <c r="E11" s="137"/>
      <c r="F11" s="138"/>
      <c r="G11" s="138"/>
      <c r="H11" s="137"/>
      <c r="I11" s="137"/>
      <c r="J11" s="137"/>
    </row>
    <row r="12" spans="1:10" ht="12.75">
      <c r="A12" s="137"/>
      <c r="B12" s="137"/>
      <c r="C12" s="137"/>
      <c r="D12" s="137"/>
      <c r="E12" s="137"/>
      <c r="F12" s="138"/>
      <c r="G12" s="138"/>
      <c r="H12" s="137"/>
      <c r="I12" s="137"/>
      <c r="J12" s="137"/>
    </row>
    <row r="13" spans="1:10" ht="12.75">
      <c r="A13" s="333"/>
      <c r="B13" s="333"/>
      <c r="C13" s="137"/>
      <c r="D13" s="137"/>
      <c r="E13" s="137"/>
      <c r="F13" s="138"/>
      <c r="G13" s="138"/>
      <c r="H13" s="137"/>
      <c r="I13" s="137"/>
      <c r="J13" s="137"/>
    </row>
    <row r="14" spans="1:10" ht="12.75">
      <c r="A14" s="333"/>
      <c r="B14" s="333"/>
      <c r="C14" s="137"/>
      <c r="D14" s="137"/>
      <c r="E14" s="137"/>
      <c r="F14" s="138"/>
      <c r="G14" s="138"/>
      <c r="H14" s="137"/>
      <c r="I14" s="137"/>
      <c r="J14" s="137"/>
    </row>
    <row r="15" spans="1:10" ht="12.75">
      <c r="A15" s="113"/>
      <c r="B15" s="113"/>
      <c r="C15" s="137"/>
      <c r="D15" s="137"/>
      <c r="E15" s="137"/>
      <c r="F15" s="138"/>
      <c r="G15" s="138"/>
      <c r="H15" s="137"/>
      <c r="I15" s="137"/>
      <c r="J15" s="137"/>
    </row>
    <row r="16" spans="1:10" ht="12.75">
      <c r="A16" s="137"/>
      <c r="B16" s="137"/>
      <c r="C16" s="137"/>
      <c r="D16" s="137"/>
      <c r="E16" s="137"/>
      <c r="F16" s="138"/>
      <c r="G16" s="138"/>
      <c r="H16" s="137"/>
      <c r="I16" s="137"/>
      <c r="J16" s="137"/>
    </row>
    <row r="17" ht="12.75">
      <c r="J17" s="137"/>
    </row>
    <row r="18" spans="1:10" ht="12.75">
      <c r="A18" s="137"/>
      <c r="B18" s="137"/>
      <c r="C18" s="137"/>
      <c r="D18" s="137"/>
      <c r="E18" s="137"/>
      <c r="F18" s="138"/>
      <c r="G18" s="138"/>
      <c r="H18" s="137"/>
      <c r="I18" s="137"/>
      <c r="J18" s="137"/>
    </row>
    <row r="19" spans="1:10" ht="12.75">
      <c r="A19" s="335" t="s">
        <v>117</v>
      </c>
      <c r="B19" s="335"/>
      <c r="C19" s="335"/>
      <c r="D19" s="335"/>
      <c r="E19" s="335"/>
      <c r="F19" s="335"/>
      <c r="G19" s="335"/>
      <c r="H19" s="335"/>
      <c r="I19" s="335"/>
      <c r="J19" s="335"/>
    </row>
    <row r="20" spans="1:10" ht="12.75">
      <c r="A20" s="114"/>
      <c r="B20" s="114"/>
      <c r="C20" s="114"/>
      <c r="D20" s="114"/>
      <c r="E20" s="114"/>
      <c r="F20" s="139"/>
      <c r="G20" s="139"/>
      <c r="H20" s="114"/>
      <c r="I20" s="114"/>
      <c r="J20" s="114"/>
    </row>
    <row r="21" spans="1:10" ht="12.75">
      <c r="A21" s="114"/>
      <c r="B21" s="114"/>
      <c r="C21" s="114"/>
      <c r="D21" s="114"/>
      <c r="E21" s="114"/>
      <c r="F21" s="139"/>
      <c r="G21" s="139"/>
      <c r="H21" s="114"/>
      <c r="I21" s="114"/>
      <c r="J21" s="114"/>
    </row>
  </sheetData>
  <sheetProtection/>
  <mergeCells count="9">
    <mergeCell ref="A13:B13"/>
    <mergeCell ref="A14:B14"/>
    <mergeCell ref="A10:I10"/>
    <mergeCell ref="A19:J19"/>
    <mergeCell ref="A2:J2"/>
    <mergeCell ref="A3:J3"/>
    <mergeCell ref="A5:J5"/>
    <mergeCell ref="A8:E8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4.875" style="0" customWidth="1"/>
    <col min="2" max="2" width="25.00390625" style="0" customWidth="1"/>
    <col min="7" max="7" width="11.25390625" style="0" customWidth="1"/>
    <col min="10" max="10" width="14.25390625" style="0" customWidth="1"/>
  </cols>
  <sheetData>
    <row r="1" spans="1:11" ht="12.75">
      <c r="A1" s="186"/>
      <c r="B1" s="186"/>
      <c r="C1" s="186"/>
      <c r="D1" s="186"/>
      <c r="E1" s="186"/>
      <c r="F1" s="186"/>
      <c r="G1" s="186"/>
      <c r="H1" s="186"/>
      <c r="I1" s="186" t="s">
        <v>351</v>
      </c>
      <c r="J1" s="186"/>
      <c r="K1" s="186"/>
    </row>
    <row r="2" spans="1:11" ht="12.7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2.75">
      <c r="A3" s="369" t="s">
        <v>0</v>
      </c>
      <c r="B3" s="369"/>
      <c r="C3" s="369"/>
      <c r="D3" s="369"/>
      <c r="E3" s="369"/>
      <c r="F3" s="369"/>
      <c r="G3" s="369"/>
      <c r="H3" s="369"/>
      <c r="I3" s="369"/>
      <c r="J3" s="369"/>
      <c r="K3" s="186"/>
    </row>
    <row r="4" spans="1:11" ht="12.75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</row>
    <row r="5" spans="1:11" ht="12.7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12.75">
      <c r="A6" s="186"/>
      <c r="B6" s="367" t="s">
        <v>355</v>
      </c>
      <c r="C6" s="367"/>
      <c r="D6" s="367"/>
      <c r="E6" s="367"/>
      <c r="F6" s="367"/>
      <c r="G6" s="367"/>
      <c r="H6" s="367"/>
      <c r="I6" s="367"/>
      <c r="J6" s="367"/>
      <c r="K6" s="367"/>
    </row>
    <row r="7" spans="1:11" ht="38.25">
      <c r="A7" s="298" t="s">
        <v>1</v>
      </c>
      <c r="B7" s="298" t="s">
        <v>78</v>
      </c>
      <c r="C7" s="298" t="s">
        <v>3</v>
      </c>
      <c r="D7" s="298" t="s">
        <v>320</v>
      </c>
      <c r="E7" s="298" t="s">
        <v>356</v>
      </c>
      <c r="F7" s="298" t="s">
        <v>80</v>
      </c>
      <c r="G7" s="298" t="s">
        <v>8</v>
      </c>
      <c r="H7" s="298" t="s">
        <v>357</v>
      </c>
      <c r="I7" s="298" t="s">
        <v>81</v>
      </c>
      <c r="J7" s="298" t="s">
        <v>11</v>
      </c>
      <c r="K7" s="186"/>
    </row>
    <row r="8" spans="1:11" ht="63.75">
      <c r="A8" s="299">
        <v>1</v>
      </c>
      <c r="B8" s="230" t="s">
        <v>321</v>
      </c>
      <c r="C8" s="296" t="s">
        <v>340</v>
      </c>
      <c r="D8" s="296">
        <v>45</v>
      </c>
      <c r="E8" s="294"/>
      <c r="F8" s="294"/>
      <c r="G8" s="297">
        <v>0.08</v>
      </c>
      <c r="I8" s="294"/>
      <c r="J8" s="196"/>
      <c r="K8" s="186"/>
    </row>
    <row r="9" spans="1:11" ht="12.75">
      <c r="A9" s="370" t="s">
        <v>17</v>
      </c>
      <c r="B9" s="371"/>
      <c r="C9" s="371"/>
      <c r="D9" s="371"/>
      <c r="E9" s="372"/>
      <c r="F9" s="196"/>
      <c r="G9" s="300"/>
      <c r="H9" s="208"/>
      <c r="I9" s="295"/>
      <c r="J9" s="208"/>
      <c r="K9" s="186"/>
    </row>
    <row r="12" ht="12.75">
      <c r="A12" s="185" t="s">
        <v>14</v>
      </c>
    </row>
    <row r="19" spans="2:8" ht="12.75">
      <c r="B19" s="185"/>
      <c r="C19" s="185"/>
      <c r="D19" s="185"/>
      <c r="E19" s="185"/>
      <c r="F19" s="185"/>
      <c r="G19" s="185"/>
      <c r="H19" s="185"/>
    </row>
  </sheetData>
  <sheetProtection/>
  <mergeCells count="4">
    <mergeCell ref="B6:K6"/>
    <mergeCell ref="A4:K4"/>
    <mergeCell ref="A3:J3"/>
    <mergeCell ref="A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0">
      <selection activeCell="I6" sqref="I6"/>
    </sheetView>
  </sheetViews>
  <sheetFormatPr defaultColWidth="9.00390625" defaultRowHeight="12.75"/>
  <cols>
    <col min="1" max="1" width="4.625" style="0" customWidth="1"/>
    <col min="2" max="2" width="24.25390625" style="0" customWidth="1"/>
    <col min="4" max="4" width="7.25390625" style="0" customWidth="1"/>
    <col min="5" max="5" width="11.25390625" style="0" customWidth="1"/>
    <col min="6" max="6" width="12.00390625" style="0" customWidth="1"/>
    <col min="7" max="7" width="5.25390625" style="0" customWidth="1"/>
    <col min="8" max="8" width="11.25390625" style="0" customWidth="1"/>
    <col min="9" max="9" width="14.75390625" style="0" customWidth="1"/>
    <col min="10" max="10" width="11.875" style="0" customWidth="1"/>
  </cols>
  <sheetData>
    <row r="1" spans="1:14" ht="12.75">
      <c r="A1" s="186"/>
      <c r="B1" s="186"/>
      <c r="C1" s="186"/>
      <c r="D1" s="186"/>
      <c r="E1" s="186"/>
      <c r="F1" s="186"/>
      <c r="G1" s="186"/>
      <c r="H1" s="186"/>
      <c r="I1" s="186" t="s">
        <v>338</v>
      </c>
      <c r="J1" s="186"/>
      <c r="K1" s="186"/>
      <c r="L1" s="186"/>
      <c r="M1" s="186"/>
      <c r="N1" s="186"/>
    </row>
    <row r="2" spans="1:14" ht="12.7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2.75">
      <c r="A3" s="369" t="s">
        <v>0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05"/>
      <c r="M3" s="305"/>
      <c r="N3" s="186"/>
    </row>
    <row r="4" s="305" customFormat="1" ht="12.75">
      <c r="A4" s="305" t="s">
        <v>94</v>
      </c>
    </row>
    <row r="5" spans="1:14" ht="38.25">
      <c r="A5" s="298" t="s">
        <v>1</v>
      </c>
      <c r="B5" s="298" t="s">
        <v>107</v>
      </c>
      <c r="C5" s="298" t="s">
        <v>3</v>
      </c>
      <c r="D5" s="298" t="s">
        <v>4</v>
      </c>
      <c r="E5" s="298" t="s">
        <v>5</v>
      </c>
      <c r="F5" s="298" t="s">
        <v>7</v>
      </c>
      <c r="G5" s="298" t="s">
        <v>8</v>
      </c>
      <c r="H5" s="298" t="s">
        <v>357</v>
      </c>
      <c r="I5" s="298" t="s">
        <v>10</v>
      </c>
      <c r="J5" s="298" t="s">
        <v>11</v>
      </c>
      <c r="K5" s="299" t="s">
        <v>322</v>
      </c>
      <c r="L5" s="186"/>
      <c r="M5" s="186"/>
      <c r="N5" s="186"/>
    </row>
    <row r="6" spans="1:14" ht="120">
      <c r="A6" s="304">
        <v>1</v>
      </c>
      <c r="B6" s="301" t="s">
        <v>323</v>
      </c>
      <c r="C6" s="265" t="s">
        <v>324</v>
      </c>
      <c r="D6" s="265">
        <v>3500</v>
      </c>
      <c r="E6" s="302"/>
      <c r="F6" s="302"/>
      <c r="G6" s="303">
        <v>0.08</v>
      </c>
      <c r="H6" s="302"/>
      <c r="I6" s="302"/>
      <c r="J6" s="257"/>
      <c r="K6" s="257"/>
      <c r="L6" s="186"/>
      <c r="M6" s="186"/>
      <c r="N6" s="186"/>
    </row>
    <row r="7" spans="1:14" ht="120">
      <c r="A7" s="304">
        <v>2</v>
      </c>
      <c r="B7" s="301" t="s">
        <v>325</v>
      </c>
      <c r="C7" s="265" t="s">
        <v>324</v>
      </c>
      <c r="D7" s="265">
        <v>1000</v>
      </c>
      <c r="E7" s="302"/>
      <c r="F7" s="302"/>
      <c r="G7" s="303">
        <v>0.08</v>
      </c>
      <c r="H7" s="302"/>
      <c r="I7" s="302"/>
      <c r="J7" s="257"/>
      <c r="K7" s="257"/>
      <c r="L7" s="186"/>
      <c r="M7" s="186"/>
      <c r="N7" s="186"/>
    </row>
    <row r="8" spans="1:14" ht="120">
      <c r="A8" s="304">
        <v>3</v>
      </c>
      <c r="B8" s="301" t="s">
        <v>326</v>
      </c>
      <c r="C8" s="265" t="s">
        <v>324</v>
      </c>
      <c r="D8" s="265">
        <v>200</v>
      </c>
      <c r="E8" s="257"/>
      <c r="F8" s="302"/>
      <c r="G8" s="303">
        <v>0.08</v>
      </c>
      <c r="H8" s="302"/>
      <c r="I8" s="302"/>
      <c r="J8" s="257"/>
      <c r="K8" s="257"/>
      <c r="L8" s="186"/>
      <c r="M8" s="186"/>
      <c r="N8" s="186"/>
    </row>
    <row r="9" spans="1:14" ht="120">
      <c r="A9" s="304">
        <v>4</v>
      </c>
      <c r="B9" s="301" t="s">
        <v>327</v>
      </c>
      <c r="C9" s="265" t="s">
        <v>324</v>
      </c>
      <c r="D9" s="265">
        <v>800</v>
      </c>
      <c r="E9" s="302"/>
      <c r="F9" s="302"/>
      <c r="G9" s="303">
        <v>0.08</v>
      </c>
      <c r="H9" s="302"/>
      <c r="I9" s="302"/>
      <c r="J9" s="257"/>
      <c r="K9" s="257"/>
      <c r="L9" s="186"/>
      <c r="M9" s="186"/>
      <c r="N9" s="186"/>
    </row>
    <row r="10" spans="1:14" ht="108">
      <c r="A10" s="304">
        <v>5</v>
      </c>
      <c r="B10" s="301" t="s">
        <v>328</v>
      </c>
      <c r="C10" s="265" t="s">
        <v>324</v>
      </c>
      <c r="D10" s="265">
        <v>100</v>
      </c>
      <c r="E10" s="302"/>
      <c r="F10" s="302"/>
      <c r="G10" s="303">
        <v>0.08</v>
      </c>
      <c r="H10" s="302"/>
      <c r="I10" s="302"/>
      <c r="J10" s="257"/>
      <c r="K10" s="257"/>
      <c r="L10" s="186"/>
      <c r="M10" s="186"/>
      <c r="N10" s="186"/>
    </row>
    <row r="11" spans="1:14" ht="108">
      <c r="A11" s="304">
        <v>6</v>
      </c>
      <c r="B11" s="301" t="s">
        <v>329</v>
      </c>
      <c r="C11" s="265" t="s">
        <v>324</v>
      </c>
      <c r="D11" s="265">
        <v>100</v>
      </c>
      <c r="E11" s="302"/>
      <c r="F11" s="302"/>
      <c r="G11" s="303">
        <v>0.08</v>
      </c>
      <c r="H11" s="302"/>
      <c r="I11" s="302"/>
      <c r="J11" s="257"/>
      <c r="K11" s="257"/>
      <c r="L11" s="186"/>
      <c r="M11" s="186"/>
      <c r="N11" s="186"/>
    </row>
    <row r="12" spans="1:14" ht="12.75">
      <c r="A12" s="373" t="s">
        <v>17</v>
      </c>
      <c r="B12" s="374"/>
      <c r="C12" s="374"/>
      <c r="D12" s="374"/>
      <c r="E12" s="375"/>
      <c r="F12" s="295"/>
      <c r="G12" s="208"/>
      <c r="H12" s="300"/>
      <c r="I12" s="295"/>
      <c r="J12" s="208"/>
      <c r="K12" s="208"/>
      <c r="L12" s="186"/>
      <c r="M12" s="186"/>
      <c r="N12" s="186"/>
    </row>
    <row r="13" spans="1:12" ht="12.75">
      <c r="A13" s="306" t="s">
        <v>14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</row>
    <row r="14" spans="1:12" ht="12.75">
      <c r="A14" s="306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</row>
    <row r="15" spans="1:12" ht="12.75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</row>
    <row r="16" spans="1:12" ht="12.75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</row>
    <row r="17" spans="1:12" ht="12.75">
      <c r="A17" s="306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</row>
    <row r="18" spans="1:12" ht="12.75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</row>
    <row r="19" spans="1:12" ht="12.75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</row>
    <row r="20" spans="1:12" ht="12.75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</row>
    <row r="21" spans="1:12" s="185" customFormat="1" ht="12.75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</row>
    <row r="22" spans="1:12" ht="12.75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</row>
  </sheetData>
  <sheetProtection/>
  <mergeCells count="2">
    <mergeCell ref="A12:E12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7.25390625" style="0" customWidth="1"/>
    <col min="2" max="2" width="18.125" style="0" customWidth="1"/>
    <col min="6" max="6" width="10.375" style="0" customWidth="1"/>
    <col min="8" max="8" width="10.00390625" style="0" customWidth="1"/>
    <col min="9" max="9" width="9.625" style="0" customWidth="1"/>
    <col min="10" max="10" width="14.25390625" style="0" customWidth="1"/>
  </cols>
  <sheetData>
    <row r="1" spans="1:11" ht="14.25">
      <c r="A1" s="186"/>
      <c r="B1" s="186"/>
      <c r="C1" s="186"/>
      <c r="D1" s="186"/>
      <c r="E1" s="186"/>
      <c r="F1" s="186"/>
      <c r="G1" s="186"/>
      <c r="H1" s="255" t="s">
        <v>338</v>
      </c>
      <c r="I1" s="186"/>
      <c r="J1" s="186"/>
      <c r="K1" s="186"/>
    </row>
    <row r="2" spans="1:11" ht="12.75">
      <c r="A2" s="212"/>
      <c r="B2" s="212"/>
      <c r="C2" s="212"/>
      <c r="D2" s="212"/>
      <c r="E2" s="212"/>
      <c r="F2" s="212"/>
      <c r="G2" s="212"/>
      <c r="H2" s="212"/>
      <c r="I2" s="212"/>
      <c r="J2" s="213"/>
      <c r="K2" s="186"/>
    </row>
    <row r="3" spans="1:11" ht="12.75">
      <c r="A3" s="349" t="s">
        <v>0</v>
      </c>
      <c r="B3" s="349"/>
      <c r="C3" s="349"/>
      <c r="D3" s="349"/>
      <c r="E3" s="349"/>
      <c r="F3" s="349"/>
      <c r="G3" s="349"/>
      <c r="H3" s="349"/>
      <c r="I3" s="349"/>
      <c r="J3" s="349"/>
      <c r="K3" s="186"/>
    </row>
    <row r="4" spans="1:11" ht="12.7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14.25">
      <c r="A5" s="215"/>
      <c r="B5" s="350" t="s">
        <v>337</v>
      </c>
      <c r="C5" s="350"/>
      <c r="D5" s="350"/>
      <c r="E5" s="350"/>
      <c r="F5" s="350"/>
      <c r="G5" s="350"/>
      <c r="H5" s="350"/>
      <c r="I5" s="350"/>
      <c r="J5" s="350"/>
      <c r="K5" s="350"/>
    </row>
    <row r="6" spans="1:11" ht="36">
      <c r="A6" s="250" t="s">
        <v>1</v>
      </c>
      <c r="B6" s="250" t="s">
        <v>35</v>
      </c>
      <c r="C6" s="250" t="s">
        <v>3</v>
      </c>
      <c r="D6" s="250" t="s">
        <v>4</v>
      </c>
      <c r="E6" s="250" t="s">
        <v>137</v>
      </c>
      <c r="F6" s="250" t="s">
        <v>358</v>
      </c>
      <c r="G6" s="250" t="s">
        <v>8</v>
      </c>
      <c r="H6" s="250" t="s">
        <v>357</v>
      </c>
      <c r="I6" s="250" t="s">
        <v>359</v>
      </c>
      <c r="J6" s="252" t="s">
        <v>138</v>
      </c>
      <c r="K6" s="252" t="s">
        <v>98</v>
      </c>
    </row>
    <row r="7" spans="1:11" ht="62.25" customHeight="1">
      <c r="A7" s="253">
        <v>1</v>
      </c>
      <c r="B7" s="244" t="s">
        <v>333</v>
      </c>
      <c r="C7" s="243" t="s">
        <v>340</v>
      </c>
      <c r="D7" s="243">
        <v>450</v>
      </c>
      <c r="E7" s="245"/>
      <c r="F7" s="222"/>
      <c r="G7" s="223">
        <v>0.08</v>
      </c>
      <c r="H7" s="222"/>
      <c r="I7" s="222"/>
      <c r="J7" s="246"/>
      <c r="K7" s="196"/>
    </row>
    <row r="8" spans="1:11" ht="12.75">
      <c r="A8" s="351" t="s">
        <v>17</v>
      </c>
      <c r="B8" s="352"/>
      <c r="C8" s="352"/>
      <c r="D8" s="352"/>
      <c r="E8" s="353"/>
      <c r="F8" s="248"/>
      <c r="G8" s="254"/>
      <c r="H8" s="254"/>
      <c r="I8" s="249"/>
      <c r="J8" s="254"/>
      <c r="K8" s="208" t="s">
        <v>267</v>
      </c>
    </row>
    <row r="9" spans="1:11" ht="12.75">
      <c r="A9" s="216"/>
      <c r="B9" s="216"/>
      <c r="C9" s="216"/>
      <c r="D9" s="216"/>
      <c r="E9" s="216"/>
      <c r="F9" s="216"/>
      <c r="G9" s="216"/>
      <c r="H9" s="216"/>
      <c r="I9" s="216"/>
      <c r="J9" s="217"/>
      <c r="K9" s="186"/>
    </row>
    <row r="10" spans="1:11" ht="12.75">
      <c r="A10" s="347" t="s">
        <v>14</v>
      </c>
      <c r="B10" s="347"/>
      <c r="C10" s="347"/>
      <c r="D10" s="347"/>
      <c r="E10" s="347"/>
      <c r="F10" s="347"/>
      <c r="G10" s="347"/>
      <c r="H10" s="347"/>
      <c r="I10" s="347"/>
      <c r="J10" s="217"/>
      <c r="K10" s="186"/>
    </row>
    <row r="11" spans="1:10" ht="12.75">
      <c r="A11" s="346"/>
      <c r="B11" s="346"/>
      <c r="C11" s="346"/>
      <c r="D11" s="346"/>
      <c r="E11" s="346"/>
      <c r="F11" s="346"/>
      <c r="G11" s="168"/>
      <c r="H11" s="168"/>
      <c r="I11" s="168"/>
      <c r="J11" s="167"/>
    </row>
    <row r="12" spans="1:10" ht="12.75">
      <c r="A12" s="169"/>
      <c r="B12" s="169"/>
      <c r="C12" s="166"/>
      <c r="D12" s="166"/>
      <c r="E12" s="166"/>
      <c r="F12" s="166"/>
      <c r="G12" s="166"/>
      <c r="H12" s="166"/>
      <c r="I12" s="166"/>
      <c r="J12" s="167"/>
    </row>
    <row r="13" spans="1:10" ht="12.75">
      <c r="A13" s="346"/>
      <c r="B13" s="346"/>
      <c r="C13" s="166"/>
      <c r="D13" s="166"/>
      <c r="E13" s="166"/>
      <c r="F13" s="166"/>
      <c r="G13" s="166"/>
      <c r="H13" s="166"/>
      <c r="I13" s="166"/>
      <c r="J13" s="167"/>
    </row>
    <row r="14" spans="1:10" ht="12.75">
      <c r="A14" s="346"/>
      <c r="B14" s="346"/>
      <c r="C14" s="346"/>
      <c r="D14" s="346"/>
      <c r="E14" s="346"/>
      <c r="F14" s="346"/>
      <c r="G14" s="168"/>
      <c r="H14" s="166"/>
      <c r="I14" s="166"/>
      <c r="J14" s="167"/>
    </row>
    <row r="15" spans="1:10" ht="12.75">
      <c r="A15" s="170"/>
      <c r="B15" s="170"/>
      <c r="C15" s="166"/>
      <c r="D15" s="166"/>
      <c r="E15" s="166"/>
      <c r="F15" s="166"/>
      <c r="G15" s="166"/>
      <c r="H15" s="166"/>
      <c r="I15" s="166"/>
      <c r="J15" s="167"/>
    </row>
    <row r="16" spans="1:10" ht="12.75">
      <c r="A16" s="166"/>
      <c r="B16" s="166"/>
      <c r="C16" s="166"/>
      <c r="D16" s="166"/>
      <c r="E16" s="166"/>
      <c r="F16" s="166"/>
      <c r="G16" s="166"/>
      <c r="H16" s="166"/>
      <c r="I16" s="166"/>
      <c r="J16" s="167"/>
    </row>
    <row r="17" ht="12.75">
      <c r="J17" s="171"/>
    </row>
    <row r="18" spans="1:10" ht="12.75">
      <c r="A18" s="172"/>
      <c r="B18" s="172"/>
      <c r="C18" s="172"/>
      <c r="D18" s="172"/>
      <c r="E18" s="172"/>
      <c r="F18" s="172"/>
      <c r="G18" s="172"/>
      <c r="H18" s="172"/>
      <c r="I18" s="172"/>
      <c r="J18" s="171"/>
    </row>
    <row r="19" spans="1:10" ht="12.75">
      <c r="A19" s="348" t="s">
        <v>268</v>
      </c>
      <c r="B19" s="348"/>
      <c r="C19" s="348"/>
      <c r="D19" s="348"/>
      <c r="E19" s="348"/>
      <c r="F19" s="348"/>
      <c r="G19" s="348"/>
      <c r="H19" s="348"/>
      <c r="I19" s="348"/>
      <c r="J19" s="348"/>
    </row>
  </sheetData>
  <sheetProtection/>
  <mergeCells count="8">
    <mergeCell ref="A13:B13"/>
    <mergeCell ref="A14:F14"/>
    <mergeCell ref="A10:I10"/>
    <mergeCell ref="A19:J19"/>
    <mergeCell ref="A3:J3"/>
    <mergeCell ref="B5:K5"/>
    <mergeCell ref="A8:E8"/>
    <mergeCell ref="A11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28">
      <selection activeCell="S15" sqref="S15"/>
    </sheetView>
  </sheetViews>
  <sheetFormatPr defaultColWidth="9.00390625" defaultRowHeight="12.75"/>
  <cols>
    <col min="1" max="1" width="4.625" style="0" customWidth="1"/>
    <col min="2" max="2" width="19.125" style="0" customWidth="1"/>
    <col min="3" max="3" width="5.625" style="0" customWidth="1"/>
    <col min="4" max="4" width="7.125" style="0" customWidth="1"/>
    <col min="5" max="5" width="13.875" style="0" customWidth="1"/>
    <col min="6" max="6" width="13.25390625" style="0" customWidth="1"/>
    <col min="7" max="7" width="6.00390625" style="0" customWidth="1"/>
    <col min="8" max="8" width="13.25390625" style="0" customWidth="1"/>
    <col min="9" max="9" width="12.375" style="0" customWidth="1"/>
    <col min="10" max="10" width="14.00390625" style="0" customWidth="1"/>
    <col min="11" max="11" width="8.25390625" style="0" customWidth="1"/>
    <col min="12" max="12" width="7.375" style="0" customWidth="1"/>
    <col min="13" max="13" width="12.25390625" style="0" customWidth="1"/>
    <col min="14" max="14" width="12.625" style="0" customWidth="1"/>
  </cols>
  <sheetData>
    <row r="1" spans="1:12" ht="12.75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26"/>
    </row>
    <row r="2" spans="1:12" ht="12.75">
      <c r="A2" s="318" t="s">
        <v>288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26"/>
    </row>
    <row r="3" spans="1:12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6"/>
    </row>
    <row r="4" spans="1:12" ht="12.75">
      <c r="A4" s="319" t="s">
        <v>94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26"/>
    </row>
    <row r="5" spans="1:12" ht="13.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6"/>
    </row>
    <row r="6" spans="1:12" ht="66" customHeight="1" thickBot="1">
      <c r="A6" s="29" t="s">
        <v>1</v>
      </c>
      <c r="B6" s="30" t="s">
        <v>35</v>
      </c>
      <c r="C6" s="30" t="s">
        <v>3</v>
      </c>
      <c r="D6" s="30" t="s">
        <v>4</v>
      </c>
      <c r="E6" s="29" t="s">
        <v>36</v>
      </c>
      <c r="F6" s="29" t="s">
        <v>37</v>
      </c>
      <c r="G6" s="29" t="s">
        <v>8</v>
      </c>
      <c r="H6" s="29" t="s">
        <v>38</v>
      </c>
      <c r="I6" s="29" t="s">
        <v>39</v>
      </c>
      <c r="J6" s="29" t="s">
        <v>40</v>
      </c>
      <c r="K6" s="80" t="s">
        <v>41</v>
      </c>
      <c r="L6" s="79" t="s">
        <v>98</v>
      </c>
    </row>
    <row r="7" spans="1:12" ht="26.25" thickBot="1">
      <c r="A7" s="31">
        <v>1</v>
      </c>
      <c r="B7" s="32" t="s">
        <v>42</v>
      </c>
      <c r="C7" s="33" t="s">
        <v>34</v>
      </c>
      <c r="D7" s="33">
        <v>30</v>
      </c>
      <c r="E7" s="34">
        <v>19.18</v>
      </c>
      <c r="F7" s="35">
        <f aca="true" t="shared" si="0" ref="F7:F41">D7*E7</f>
        <v>575.4</v>
      </c>
      <c r="G7" s="36">
        <v>0.08</v>
      </c>
      <c r="H7" s="35">
        <f aca="true" t="shared" si="1" ref="H7:H41">F7*0.08</f>
        <v>46.032</v>
      </c>
      <c r="I7" s="35">
        <f aca="true" t="shared" si="2" ref="I7:I41">E7*1.08</f>
        <v>20.7144</v>
      </c>
      <c r="J7" s="37">
        <f aca="true" t="shared" si="3" ref="J7:J41">F7+H7</f>
        <v>621.432</v>
      </c>
      <c r="K7" s="81"/>
      <c r="L7" s="83"/>
    </row>
    <row r="8" spans="1:12" ht="39" thickBot="1">
      <c r="A8" s="31">
        <v>2</v>
      </c>
      <c r="B8" s="32" t="s">
        <v>43</v>
      </c>
      <c r="C8" s="33" t="s">
        <v>34</v>
      </c>
      <c r="D8" s="33">
        <v>30</v>
      </c>
      <c r="E8" s="34">
        <v>8.12</v>
      </c>
      <c r="F8" s="35">
        <f t="shared" si="0"/>
        <v>243.59999999999997</v>
      </c>
      <c r="G8" s="36">
        <v>0.08</v>
      </c>
      <c r="H8" s="35">
        <f t="shared" si="1"/>
        <v>19.487999999999996</v>
      </c>
      <c r="I8" s="35">
        <f t="shared" si="2"/>
        <v>8.7696</v>
      </c>
      <c r="J8" s="37">
        <f t="shared" si="3"/>
        <v>263.08799999999997</v>
      </c>
      <c r="K8" s="81"/>
      <c r="L8" s="83"/>
    </row>
    <row r="9" spans="1:12" ht="39" thickBot="1">
      <c r="A9" s="31">
        <v>3</v>
      </c>
      <c r="B9" s="32" t="s">
        <v>44</v>
      </c>
      <c r="C9" s="33" t="s">
        <v>34</v>
      </c>
      <c r="D9" s="33">
        <v>50</v>
      </c>
      <c r="E9" s="34">
        <v>8.11</v>
      </c>
      <c r="F9" s="35">
        <f t="shared" si="0"/>
        <v>405.5</v>
      </c>
      <c r="G9" s="36">
        <v>0.08</v>
      </c>
      <c r="H9" s="35">
        <f t="shared" si="1"/>
        <v>32.44</v>
      </c>
      <c r="I9" s="35">
        <f t="shared" si="2"/>
        <v>8.7588</v>
      </c>
      <c r="J9" s="37">
        <f t="shared" si="3"/>
        <v>437.94</v>
      </c>
      <c r="K9" s="81"/>
      <c r="L9" s="83"/>
    </row>
    <row r="10" spans="1:12" ht="39" thickBot="1">
      <c r="A10" s="31">
        <v>4</v>
      </c>
      <c r="B10" s="32" t="s">
        <v>45</v>
      </c>
      <c r="C10" s="33" t="s">
        <v>34</v>
      </c>
      <c r="D10" s="33">
        <v>30</v>
      </c>
      <c r="E10" s="34">
        <v>4.06</v>
      </c>
      <c r="F10" s="35">
        <f t="shared" si="0"/>
        <v>121.79999999999998</v>
      </c>
      <c r="G10" s="36">
        <v>0.08</v>
      </c>
      <c r="H10" s="35">
        <f t="shared" si="1"/>
        <v>9.743999999999998</v>
      </c>
      <c r="I10" s="35">
        <f t="shared" si="2"/>
        <v>4.3848</v>
      </c>
      <c r="J10" s="37">
        <f t="shared" si="3"/>
        <v>131.54399999999998</v>
      </c>
      <c r="K10" s="81"/>
      <c r="L10" s="83"/>
    </row>
    <row r="11" spans="1:12" ht="39" thickBot="1">
      <c r="A11" s="31">
        <v>5</v>
      </c>
      <c r="B11" s="32" t="s">
        <v>46</v>
      </c>
      <c r="C11" s="33" t="s">
        <v>34</v>
      </c>
      <c r="D11" s="33">
        <v>100</v>
      </c>
      <c r="E11" s="34">
        <v>4.78</v>
      </c>
      <c r="F11" s="35">
        <f t="shared" si="0"/>
        <v>478</v>
      </c>
      <c r="G11" s="36">
        <v>0.08</v>
      </c>
      <c r="H11" s="35">
        <f t="shared" si="1"/>
        <v>38.24</v>
      </c>
      <c r="I11" s="35">
        <f t="shared" si="2"/>
        <v>5.162400000000001</v>
      </c>
      <c r="J11" s="37">
        <f t="shared" si="3"/>
        <v>516.24</v>
      </c>
      <c r="K11" s="81"/>
      <c r="L11" s="83"/>
    </row>
    <row r="12" spans="1:12" ht="39" thickBot="1">
      <c r="A12" s="31">
        <v>6</v>
      </c>
      <c r="B12" s="32" t="s">
        <v>47</v>
      </c>
      <c r="C12" s="33" t="s">
        <v>34</v>
      </c>
      <c r="D12" s="33">
        <v>4</v>
      </c>
      <c r="E12" s="34">
        <v>7.26</v>
      </c>
      <c r="F12" s="35">
        <f t="shared" si="0"/>
        <v>29.04</v>
      </c>
      <c r="G12" s="36">
        <v>0.08</v>
      </c>
      <c r="H12" s="35">
        <f t="shared" si="1"/>
        <v>2.3232</v>
      </c>
      <c r="I12" s="35">
        <f t="shared" si="2"/>
        <v>7.840800000000001</v>
      </c>
      <c r="J12" s="37">
        <f t="shared" si="3"/>
        <v>31.3632</v>
      </c>
      <c r="K12" s="81"/>
      <c r="L12" s="83"/>
    </row>
    <row r="13" spans="1:12" ht="26.25" thickBot="1">
      <c r="A13" s="31">
        <v>7</v>
      </c>
      <c r="B13" s="32" t="s">
        <v>48</v>
      </c>
      <c r="C13" s="33" t="s">
        <v>34</v>
      </c>
      <c r="D13" s="33">
        <v>130</v>
      </c>
      <c r="E13" s="34">
        <v>1.42</v>
      </c>
      <c r="F13" s="35">
        <f t="shared" si="0"/>
        <v>184.6</v>
      </c>
      <c r="G13" s="36">
        <v>0.08</v>
      </c>
      <c r="H13" s="35">
        <f t="shared" si="1"/>
        <v>14.768</v>
      </c>
      <c r="I13" s="35">
        <f t="shared" si="2"/>
        <v>1.5336</v>
      </c>
      <c r="J13" s="37">
        <f t="shared" si="3"/>
        <v>199.368</v>
      </c>
      <c r="K13" s="81"/>
      <c r="L13" s="83"/>
    </row>
    <row r="14" spans="1:12" ht="26.25" thickBot="1">
      <c r="A14" s="31">
        <v>8</v>
      </c>
      <c r="B14" s="32" t="s">
        <v>49</v>
      </c>
      <c r="C14" s="33" t="s">
        <v>34</v>
      </c>
      <c r="D14" s="33">
        <v>40</v>
      </c>
      <c r="E14" s="34">
        <v>1.63</v>
      </c>
      <c r="F14" s="35">
        <f t="shared" si="0"/>
        <v>65.19999999999999</v>
      </c>
      <c r="G14" s="36">
        <v>0.08</v>
      </c>
      <c r="H14" s="35">
        <f t="shared" si="1"/>
        <v>5.215999999999999</v>
      </c>
      <c r="I14" s="35">
        <f t="shared" si="2"/>
        <v>1.7604</v>
      </c>
      <c r="J14" s="37">
        <f t="shared" si="3"/>
        <v>70.41599999999998</v>
      </c>
      <c r="K14" s="81"/>
      <c r="L14" s="83"/>
    </row>
    <row r="15" spans="1:12" ht="26.25" thickBot="1">
      <c r="A15" s="31">
        <v>9</v>
      </c>
      <c r="B15" s="32" t="s">
        <v>50</v>
      </c>
      <c r="C15" s="33" t="s">
        <v>34</v>
      </c>
      <c r="D15" s="33">
        <v>4</v>
      </c>
      <c r="E15" s="34">
        <v>17.27</v>
      </c>
      <c r="F15" s="35">
        <f t="shared" si="0"/>
        <v>69.08</v>
      </c>
      <c r="G15" s="36">
        <v>0.08</v>
      </c>
      <c r="H15" s="35">
        <f t="shared" si="1"/>
        <v>5.5264</v>
      </c>
      <c r="I15" s="35">
        <f t="shared" si="2"/>
        <v>18.651600000000002</v>
      </c>
      <c r="J15" s="37">
        <f t="shared" si="3"/>
        <v>74.6064</v>
      </c>
      <c r="K15" s="81"/>
      <c r="L15" s="83"/>
    </row>
    <row r="16" spans="1:12" ht="26.25" thickBot="1">
      <c r="A16" s="31">
        <v>10</v>
      </c>
      <c r="B16" s="32" t="s">
        <v>51</v>
      </c>
      <c r="C16" s="33" t="s">
        <v>34</v>
      </c>
      <c r="D16" s="33">
        <v>20</v>
      </c>
      <c r="E16" s="34">
        <v>5.08</v>
      </c>
      <c r="F16" s="35">
        <f t="shared" si="0"/>
        <v>101.6</v>
      </c>
      <c r="G16" s="36">
        <v>0.08</v>
      </c>
      <c r="H16" s="35">
        <f t="shared" si="1"/>
        <v>8.128</v>
      </c>
      <c r="I16" s="35">
        <f t="shared" si="2"/>
        <v>5.486400000000001</v>
      </c>
      <c r="J16" s="37">
        <f t="shared" si="3"/>
        <v>109.728</v>
      </c>
      <c r="K16" s="81"/>
      <c r="L16" s="83"/>
    </row>
    <row r="17" spans="1:12" ht="39" thickBot="1">
      <c r="A17" s="31">
        <v>11</v>
      </c>
      <c r="B17" s="32" t="s">
        <v>52</v>
      </c>
      <c r="C17" s="33" t="s">
        <v>34</v>
      </c>
      <c r="D17" s="33">
        <v>15</v>
      </c>
      <c r="E17" s="34">
        <v>10.16</v>
      </c>
      <c r="F17" s="35">
        <f t="shared" si="0"/>
        <v>152.4</v>
      </c>
      <c r="G17" s="36">
        <v>0.08</v>
      </c>
      <c r="H17" s="35">
        <f t="shared" si="1"/>
        <v>12.192</v>
      </c>
      <c r="I17" s="35">
        <f t="shared" si="2"/>
        <v>10.972800000000001</v>
      </c>
      <c r="J17" s="37">
        <f t="shared" si="3"/>
        <v>164.592</v>
      </c>
      <c r="K17" s="81"/>
      <c r="L17" s="83"/>
    </row>
    <row r="18" spans="1:13" ht="39" thickBot="1">
      <c r="A18" s="31">
        <v>12</v>
      </c>
      <c r="B18" s="177" t="s">
        <v>53</v>
      </c>
      <c r="C18" s="178" t="s">
        <v>34</v>
      </c>
      <c r="D18" s="178">
        <v>30</v>
      </c>
      <c r="E18" s="179">
        <v>19.88</v>
      </c>
      <c r="F18" s="180">
        <f t="shared" si="0"/>
        <v>596.4</v>
      </c>
      <c r="G18" s="181">
        <v>0.08</v>
      </c>
      <c r="H18" s="180">
        <f t="shared" si="1"/>
        <v>47.711999999999996</v>
      </c>
      <c r="I18" s="180">
        <f t="shared" si="2"/>
        <v>21.4704</v>
      </c>
      <c r="J18" s="182">
        <f t="shared" si="3"/>
        <v>644.112</v>
      </c>
      <c r="K18" s="183"/>
      <c r="L18" s="184"/>
      <c r="M18" s="185" t="s">
        <v>319</v>
      </c>
    </row>
    <row r="19" spans="1:12" ht="26.25" thickBot="1">
      <c r="A19" s="31">
        <v>13</v>
      </c>
      <c r="B19" s="32" t="s">
        <v>54</v>
      </c>
      <c r="C19" s="33" t="s">
        <v>34</v>
      </c>
      <c r="D19" s="33">
        <v>10</v>
      </c>
      <c r="E19" s="34">
        <v>13.21</v>
      </c>
      <c r="F19" s="35">
        <f t="shared" si="0"/>
        <v>132.10000000000002</v>
      </c>
      <c r="G19" s="36">
        <v>0.08</v>
      </c>
      <c r="H19" s="35">
        <f t="shared" si="1"/>
        <v>10.568000000000001</v>
      </c>
      <c r="I19" s="35">
        <f t="shared" si="2"/>
        <v>14.266800000000002</v>
      </c>
      <c r="J19" s="37">
        <f t="shared" si="3"/>
        <v>142.66800000000003</v>
      </c>
      <c r="K19" s="81"/>
      <c r="L19" s="83"/>
    </row>
    <row r="20" spans="1:12" ht="51.75" thickBot="1">
      <c r="A20" s="31">
        <v>14</v>
      </c>
      <c r="B20" s="32" t="s">
        <v>55</v>
      </c>
      <c r="C20" s="33" t="s">
        <v>34</v>
      </c>
      <c r="D20" s="33">
        <v>60</v>
      </c>
      <c r="E20" s="34">
        <v>172.72</v>
      </c>
      <c r="F20" s="35">
        <f t="shared" si="0"/>
        <v>10363.2</v>
      </c>
      <c r="G20" s="36">
        <v>0.08</v>
      </c>
      <c r="H20" s="35">
        <f t="shared" si="1"/>
        <v>829.056</v>
      </c>
      <c r="I20" s="35">
        <f t="shared" si="2"/>
        <v>186.5376</v>
      </c>
      <c r="J20" s="37">
        <f t="shared" si="3"/>
        <v>11192.256000000001</v>
      </c>
      <c r="K20" s="81"/>
      <c r="L20" s="83"/>
    </row>
    <row r="21" spans="1:12" ht="39" thickBot="1">
      <c r="A21" s="31">
        <v>15</v>
      </c>
      <c r="B21" s="38" t="s">
        <v>56</v>
      </c>
      <c r="C21" s="39" t="s">
        <v>34</v>
      </c>
      <c r="D21" s="39">
        <v>5</v>
      </c>
      <c r="E21" s="34">
        <v>35.56</v>
      </c>
      <c r="F21" s="35">
        <f t="shared" si="0"/>
        <v>177.8</v>
      </c>
      <c r="G21" s="36">
        <v>0.08</v>
      </c>
      <c r="H21" s="35">
        <f t="shared" si="1"/>
        <v>14.224000000000002</v>
      </c>
      <c r="I21" s="35">
        <f t="shared" si="2"/>
        <v>38.4048</v>
      </c>
      <c r="J21" s="37">
        <f t="shared" si="3"/>
        <v>192.024</v>
      </c>
      <c r="K21" s="81"/>
      <c r="L21" s="83"/>
    </row>
    <row r="22" spans="1:12" ht="39" thickBot="1">
      <c r="A22" s="31">
        <v>16</v>
      </c>
      <c r="B22" s="38" t="s">
        <v>57</v>
      </c>
      <c r="C22" s="39" t="s">
        <v>34</v>
      </c>
      <c r="D22" s="39">
        <v>10</v>
      </c>
      <c r="E22" s="34">
        <v>35.56</v>
      </c>
      <c r="F22" s="35">
        <f t="shared" si="0"/>
        <v>355.6</v>
      </c>
      <c r="G22" s="36">
        <v>0.08</v>
      </c>
      <c r="H22" s="35">
        <f t="shared" si="1"/>
        <v>28.448000000000004</v>
      </c>
      <c r="I22" s="35">
        <f t="shared" si="2"/>
        <v>38.4048</v>
      </c>
      <c r="J22" s="37">
        <f t="shared" si="3"/>
        <v>384.048</v>
      </c>
      <c r="K22" s="81"/>
      <c r="L22" s="83"/>
    </row>
    <row r="23" spans="1:12" ht="26.25" thickBot="1">
      <c r="A23" s="31">
        <v>17</v>
      </c>
      <c r="B23" s="38" t="s">
        <v>58</v>
      </c>
      <c r="C23" s="39" t="s">
        <v>34</v>
      </c>
      <c r="D23" s="39">
        <v>550</v>
      </c>
      <c r="E23" s="34">
        <v>6.8</v>
      </c>
      <c r="F23" s="35">
        <f t="shared" si="0"/>
        <v>3740</v>
      </c>
      <c r="G23" s="40">
        <v>0.08</v>
      </c>
      <c r="H23" s="41">
        <f t="shared" si="1"/>
        <v>299.2</v>
      </c>
      <c r="I23" s="41">
        <f t="shared" si="2"/>
        <v>7.344</v>
      </c>
      <c r="J23" s="37">
        <f t="shared" si="3"/>
        <v>4039.2</v>
      </c>
      <c r="K23" s="81"/>
      <c r="L23" s="83"/>
    </row>
    <row r="24" spans="1:12" ht="26.25" thickBot="1">
      <c r="A24" s="31">
        <v>18</v>
      </c>
      <c r="B24" s="38" t="s">
        <v>59</v>
      </c>
      <c r="C24" s="39" t="s">
        <v>34</v>
      </c>
      <c r="D24" s="39">
        <v>90</v>
      </c>
      <c r="E24" s="34">
        <v>2.64</v>
      </c>
      <c r="F24" s="35">
        <f t="shared" si="0"/>
        <v>237.60000000000002</v>
      </c>
      <c r="G24" s="40">
        <v>0.08</v>
      </c>
      <c r="H24" s="41">
        <f t="shared" si="1"/>
        <v>19.008000000000003</v>
      </c>
      <c r="I24" s="41">
        <f t="shared" si="2"/>
        <v>2.8512000000000004</v>
      </c>
      <c r="J24" s="37">
        <f t="shared" si="3"/>
        <v>256.608</v>
      </c>
      <c r="K24" s="81"/>
      <c r="L24" s="83"/>
    </row>
    <row r="25" spans="1:12" ht="26.25" thickBot="1">
      <c r="A25" s="31">
        <v>19</v>
      </c>
      <c r="B25" s="38" t="s">
        <v>60</v>
      </c>
      <c r="C25" s="39" t="s">
        <v>34</v>
      </c>
      <c r="D25" s="39">
        <v>30</v>
      </c>
      <c r="E25" s="34">
        <v>91.24</v>
      </c>
      <c r="F25" s="35">
        <f t="shared" si="0"/>
        <v>2737.2</v>
      </c>
      <c r="G25" s="40">
        <v>0.08</v>
      </c>
      <c r="H25" s="41">
        <f t="shared" si="1"/>
        <v>218.976</v>
      </c>
      <c r="I25" s="41">
        <f t="shared" si="2"/>
        <v>98.5392</v>
      </c>
      <c r="J25" s="37">
        <f t="shared" si="3"/>
        <v>2956.176</v>
      </c>
      <c r="K25" s="81"/>
      <c r="L25" s="83"/>
    </row>
    <row r="26" spans="1:12" ht="26.25" thickBot="1">
      <c r="A26" s="31">
        <v>20</v>
      </c>
      <c r="B26" s="38" t="s">
        <v>61</v>
      </c>
      <c r="C26" s="39" t="s">
        <v>34</v>
      </c>
      <c r="D26" s="39">
        <v>10</v>
      </c>
      <c r="E26" s="34">
        <v>3.25</v>
      </c>
      <c r="F26" s="35">
        <f t="shared" si="0"/>
        <v>32.5</v>
      </c>
      <c r="G26" s="40">
        <v>0.08</v>
      </c>
      <c r="H26" s="41">
        <f t="shared" si="1"/>
        <v>2.6</v>
      </c>
      <c r="I26" s="41">
        <f t="shared" si="2"/>
        <v>3.5100000000000002</v>
      </c>
      <c r="J26" s="37">
        <f t="shared" si="3"/>
        <v>35.1</v>
      </c>
      <c r="K26" s="81"/>
      <c r="L26" s="83"/>
    </row>
    <row r="27" spans="1:12" ht="26.25" thickBot="1">
      <c r="A27" s="31">
        <v>21</v>
      </c>
      <c r="B27" s="38" t="s">
        <v>62</v>
      </c>
      <c r="C27" s="39" t="s">
        <v>34</v>
      </c>
      <c r="D27" s="39">
        <v>15</v>
      </c>
      <c r="E27" s="34">
        <v>7.11</v>
      </c>
      <c r="F27" s="35">
        <f t="shared" si="0"/>
        <v>106.65</v>
      </c>
      <c r="G27" s="40">
        <v>0.08</v>
      </c>
      <c r="H27" s="41">
        <f t="shared" si="1"/>
        <v>8.532</v>
      </c>
      <c r="I27" s="41">
        <f t="shared" si="2"/>
        <v>7.678800000000001</v>
      </c>
      <c r="J27" s="37">
        <f t="shared" si="3"/>
        <v>115.182</v>
      </c>
      <c r="K27" s="81"/>
      <c r="L27" s="83"/>
    </row>
    <row r="28" spans="1:12" ht="26.25" thickBot="1">
      <c r="A28" s="42">
        <v>22</v>
      </c>
      <c r="B28" s="38" t="s">
        <v>63</v>
      </c>
      <c r="C28" s="33" t="s">
        <v>34</v>
      </c>
      <c r="D28" s="33">
        <v>40</v>
      </c>
      <c r="E28" s="35">
        <v>4.06</v>
      </c>
      <c r="F28" s="35">
        <f t="shared" si="0"/>
        <v>162.39999999999998</v>
      </c>
      <c r="G28" s="36">
        <v>0.08</v>
      </c>
      <c r="H28" s="35">
        <f t="shared" si="1"/>
        <v>12.991999999999999</v>
      </c>
      <c r="I28" s="35">
        <f t="shared" si="2"/>
        <v>4.3848</v>
      </c>
      <c r="J28" s="37">
        <f t="shared" si="3"/>
        <v>175.39199999999997</v>
      </c>
      <c r="K28" s="80"/>
      <c r="L28" s="83"/>
    </row>
    <row r="29" spans="1:12" ht="26.25" thickBot="1">
      <c r="A29" s="42">
        <v>23</v>
      </c>
      <c r="B29" s="38" t="s">
        <v>64</v>
      </c>
      <c r="C29" s="33" t="s">
        <v>34</v>
      </c>
      <c r="D29" s="33">
        <v>40</v>
      </c>
      <c r="E29" s="35">
        <v>7.61</v>
      </c>
      <c r="F29" s="35">
        <f t="shared" si="0"/>
        <v>304.40000000000003</v>
      </c>
      <c r="G29" s="36">
        <v>0.08</v>
      </c>
      <c r="H29" s="35">
        <f t="shared" si="1"/>
        <v>24.352000000000004</v>
      </c>
      <c r="I29" s="35">
        <f t="shared" si="2"/>
        <v>8.218800000000002</v>
      </c>
      <c r="J29" s="37">
        <f t="shared" si="3"/>
        <v>328.75200000000007</v>
      </c>
      <c r="K29" s="80"/>
      <c r="L29" s="83"/>
    </row>
    <row r="30" spans="1:12" ht="26.25" thickBot="1">
      <c r="A30" s="31">
        <v>24</v>
      </c>
      <c r="B30" s="38" t="s">
        <v>65</v>
      </c>
      <c r="C30" s="39" t="s">
        <v>34</v>
      </c>
      <c r="D30" s="39">
        <v>15</v>
      </c>
      <c r="E30" s="34">
        <v>15.22</v>
      </c>
      <c r="F30" s="35">
        <f t="shared" si="0"/>
        <v>228.3</v>
      </c>
      <c r="G30" s="40">
        <v>0.08</v>
      </c>
      <c r="H30" s="41">
        <f t="shared" si="1"/>
        <v>18.264000000000003</v>
      </c>
      <c r="I30" s="41">
        <f t="shared" si="2"/>
        <v>16.437600000000003</v>
      </c>
      <c r="J30" s="37">
        <f t="shared" si="3"/>
        <v>246.56400000000002</v>
      </c>
      <c r="K30" s="81"/>
      <c r="L30" s="83"/>
    </row>
    <row r="31" spans="1:12" ht="26.25" thickBot="1">
      <c r="A31" s="31">
        <v>25</v>
      </c>
      <c r="B31" s="38" t="s">
        <v>66</v>
      </c>
      <c r="C31" s="39" t="s">
        <v>34</v>
      </c>
      <c r="D31" s="39">
        <v>25</v>
      </c>
      <c r="E31" s="34">
        <v>30.44</v>
      </c>
      <c r="F31" s="35">
        <f t="shared" si="0"/>
        <v>761</v>
      </c>
      <c r="G31" s="40">
        <v>0.08</v>
      </c>
      <c r="H31" s="41">
        <f t="shared" si="1"/>
        <v>60.88</v>
      </c>
      <c r="I31" s="41">
        <f t="shared" si="2"/>
        <v>32.87520000000001</v>
      </c>
      <c r="J31" s="37">
        <f t="shared" si="3"/>
        <v>821.88</v>
      </c>
      <c r="K31" s="81"/>
      <c r="L31" s="83"/>
    </row>
    <row r="32" spans="1:12" ht="51.75" thickBot="1">
      <c r="A32" s="31">
        <v>26</v>
      </c>
      <c r="B32" s="38" t="s">
        <v>67</v>
      </c>
      <c r="C32" s="39" t="s">
        <v>34</v>
      </c>
      <c r="D32" s="39">
        <v>100</v>
      </c>
      <c r="E32" s="34">
        <v>4.88</v>
      </c>
      <c r="F32" s="35">
        <f t="shared" si="0"/>
        <v>488</v>
      </c>
      <c r="G32" s="40">
        <v>0.08</v>
      </c>
      <c r="H32" s="41">
        <f t="shared" si="1"/>
        <v>39.04</v>
      </c>
      <c r="I32" s="41">
        <f t="shared" si="2"/>
        <v>5.2704</v>
      </c>
      <c r="J32" s="37">
        <f t="shared" si="3"/>
        <v>527.04</v>
      </c>
      <c r="K32" s="81"/>
      <c r="L32" s="83"/>
    </row>
    <row r="33" spans="1:12" ht="26.25" thickBot="1">
      <c r="A33" s="31">
        <v>27</v>
      </c>
      <c r="B33" s="38" t="s">
        <v>68</v>
      </c>
      <c r="C33" s="39" t="s">
        <v>34</v>
      </c>
      <c r="D33" s="39">
        <v>450</v>
      </c>
      <c r="E33" s="34">
        <v>2.13</v>
      </c>
      <c r="F33" s="35">
        <f t="shared" si="0"/>
        <v>958.5</v>
      </c>
      <c r="G33" s="40">
        <v>0.08</v>
      </c>
      <c r="H33" s="41">
        <f t="shared" si="1"/>
        <v>76.68</v>
      </c>
      <c r="I33" s="41">
        <f t="shared" si="2"/>
        <v>2.3004000000000002</v>
      </c>
      <c r="J33" s="37">
        <f t="shared" si="3"/>
        <v>1035.18</v>
      </c>
      <c r="K33" s="81"/>
      <c r="L33" s="83"/>
    </row>
    <row r="34" spans="1:12" ht="26.25" thickBot="1">
      <c r="A34" s="31">
        <v>28</v>
      </c>
      <c r="B34" s="38" t="s">
        <v>69</v>
      </c>
      <c r="C34" s="39" t="s">
        <v>34</v>
      </c>
      <c r="D34" s="39">
        <v>250</v>
      </c>
      <c r="E34" s="34">
        <v>4.17</v>
      </c>
      <c r="F34" s="35">
        <f t="shared" si="0"/>
        <v>1042.5</v>
      </c>
      <c r="G34" s="40">
        <v>0.08</v>
      </c>
      <c r="H34" s="41">
        <f t="shared" si="1"/>
        <v>83.4</v>
      </c>
      <c r="I34" s="41">
        <f t="shared" si="2"/>
        <v>4.5036000000000005</v>
      </c>
      <c r="J34" s="37">
        <f t="shared" si="3"/>
        <v>1125.9</v>
      </c>
      <c r="K34" s="81"/>
      <c r="L34" s="83"/>
    </row>
    <row r="35" spans="1:12" ht="39" thickBot="1">
      <c r="A35" s="31">
        <v>29</v>
      </c>
      <c r="B35" s="38" t="s">
        <v>70</v>
      </c>
      <c r="C35" s="39" t="s">
        <v>34</v>
      </c>
      <c r="D35" s="39">
        <v>10</v>
      </c>
      <c r="E35" s="34">
        <v>20.83</v>
      </c>
      <c r="F35" s="35">
        <f t="shared" si="0"/>
        <v>208.29999999999998</v>
      </c>
      <c r="G35" s="40">
        <v>0.08</v>
      </c>
      <c r="H35" s="41">
        <f t="shared" si="1"/>
        <v>16.663999999999998</v>
      </c>
      <c r="I35" s="41">
        <f t="shared" si="2"/>
        <v>22.4964</v>
      </c>
      <c r="J35" s="37">
        <f t="shared" si="3"/>
        <v>224.96399999999997</v>
      </c>
      <c r="K35" s="81"/>
      <c r="L35" s="83"/>
    </row>
    <row r="36" spans="1:12" ht="26.25" thickBot="1">
      <c r="A36" s="31">
        <v>30</v>
      </c>
      <c r="B36" s="38" t="s">
        <v>71</v>
      </c>
      <c r="C36" s="39" t="s">
        <v>34</v>
      </c>
      <c r="D36" s="39">
        <v>80</v>
      </c>
      <c r="E36" s="34">
        <v>20.32</v>
      </c>
      <c r="F36" s="35">
        <f t="shared" si="0"/>
        <v>1625.6</v>
      </c>
      <c r="G36" s="40">
        <v>0.08</v>
      </c>
      <c r="H36" s="41">
        <f t="shared" si="1"/>
        <v>130.048</v>
      </c>
      <c r="I36" s="41">
        <f t="shared" si="2"/>
        <v>21.945600000000002</v>
      </c>
      <c r="J36" s="37">
        <f t="shared" si="3"/>
        <v>1755.648</v>
      </c>
      <c r="K36" s="81"/>
      <c r="L36" s="83"/>
    </row>
    <row r="37" spans="1:12" ht="26.25" thickBot="1">
      <c r="A37" s="31">
        <v>31</v>
      </c>
      <c r="B37" s="38" t="s">
        <v>72</v>
      </c>
      <c r="C37" s="39" t="s">
        <v>34</v>
      </c>
      <c r="D37" s="39">
        <v>30</v>
      </c>
      <c r="E37" s="34">
        <v>2.38</v>
      </c>
      <c r="F37" s="35">
        <f t="shared" si="0"/>
        <v>71.39999999999999</v>
      </c>
      <c r="G37" s="40">
        <v>0.08</v>
      </c>
      <c r="H37" s="41">
        <f t="shared" si="1"/>
        <v>5.712</v>
      </c>
      <c r="I37" s="41">
        <f t="shared" si="2"/>
        <v>2.5704000000000002</v>
      </c>
      <c r="J37" s="37">
        <f t="shared" si="3"/>
        <v>77.112</v>
      </c>
      <c r="K37" s="81"/>
      <c r="L37" s="83"/>
    </row>
    <row r="38" spans="1:12" ht="26.25" thickBot="1">
      <c r="A38" s="31">
        <v>32</v>
      </c>
      <c r="B38" s="38" t="s">
        <v>73</v>
      </c>
      <c r="C38" s="39" t="s">
        <v>34</v>
      </c>
      <c r="D38" s="39">
        <v>35</v>
      </c>
      <c r="E38" s="34">
        <v>3.05</v>
      </c>
      <c r="F38" s="35">
        <f t="shared" si="0"/>
        <v>106.75</v>
      </c>
      <c r="G38" s="40">
        <v>0.08</v>
      </c>
      <c r="H38" s="41">
        <f t="shared" si="1"/>
        <v>8.540000000000001</v>
      </c>
      <c r="I38" s="41">
        <f t="shared" si="2"/>
        <v>3.294</v>
      </c>
      <c r="J38" s="37">
        <f t="shared" si="3"/>
        <v>115.29</v>
      </c>
      <c r="K38" s="81"/>
      <c r="L38" s="83"/>
    </row>
    <row r="39" spans="1:12" ht="26.25" thickBot="1">
      <c r="A39" s="31">
        <v>33</v>
      </c>
      <c r="B39" s="38" t="s">
        <v>74</v>
      </c>
      <c r="C39" s="39" t="s">
        <v>34</v>
      </c>
      <c r="D39" s="39">
        <v>25</v>
      </c>
      <c r="E39" s="34">
        <v>3.05</v>
      </c>
      <c r="F39" s="35">
        <f t="shared" si="0"/>
        <v>76.25</v>
      </c>
      <c r="G39" s="40"/>
      <c r="H39" s="41">
        <f t="shared" si="1"/>
        <v>6.1000000000000005</v>
      </c>
      <c r="I39" s="41">
        <f t="shared" si="2"/>
        <v>3.294</v>
      </c>
      <c r="J39" s="37">
        <f t="shared" si="3"/>
        <v>82.35</v>
      </c>
      <c r="K39" s="81"/>
      <c r="L39" s="83"/>
    </row>
    <row r="40" spans="1:12" ht="26.25" thickBot="1">
      <c r="A40" s="31">
        <v>34</v>
      </c>
      <c r="B40" s="38" t="s">
        <v>75</v>
      </c>
      <c r="C40" s="39" t="s">
        <v>34</v>
      </c>
      <c r="D40" s="39">
        <v>10</v>
      </c>
      <c r="E40" s="34">
        <v>4.06</v>
      </c>
      <c r="F40" s="35">
        <f t="shared" si="0"/>
        <v>40.599999999999994</v>
      </c>
      <c r="G40" s="40">
        <v>0.08</v>
      </c>
      <c r="H40" s="41">
        <f t="shared" si="1"/>
        <v>3.2479999999999998</v>
      </c>
      <c r="I40" s="41">
        <f t="shared" si="2"/>
        <v>4.3848</v>
      </c>
      <c r="J40" s="37">
        <f t="shared" si="3"/>
        <v>43.84799999999999</v>
      </c>
      <c r="K40" s="81"/>
      <c r="L40" s="83"/>
    </row>
    <row r="41" spans="1:12" ht="39" thickBot="1">
      <c r="A41" s="31">
        <v>35</v>
      </c>
      <c r="B41" s="38" t="s">
        <v>76</v>
      </c>
      <c r="C41" s="39" t="s">
        <v>34</v>
      </c>
      <c r="D41" s="39">
        <v>9</v>
      </c>
      <c r="E41" s="34">
        <v>1639.82</v>
      </c>
      <c r="F41" s="35">
        <f t="shared" si="0"/>
        <v>14758.38</v>
      </c>
      <c r="G41" s="40">
        <v>0.08</v>
      </c>
      <c r="H41" s="41">
        <f t="shared" si="1"/>
        <v>1180.6704</v>
      </c>
      <c r="I41" s="41">
        <f t="shared" si="2"/>
        <v>1771.0056</v>
      </c>
      <c r="J41" s="37">
        <f t="shared" si="3"/>
        <v>15939.0504</v>
      </c>
      <c r="K41" s="81"/>
      <c r="L41" s="83"/>
    </row>
    <row r="42" spans="1:12" ht="13.5" thickBot="1">
      <c r="A42" s="320" t="s">
        <v>17</v>
      </c>
      <c r="B42" s="320"/>
      <c r="C42" s="43"/>
      <c r="D42" s="43"/>
      <c r="E42" s="42"/>
      <c r="F42" s="44">
        <f>SUM(F7:F41)</f>
        <v>41737.65</v>
      </c>
      <c r="G42" s="45"/>
      <c r="H42" s="45">
        <f>SUM(H7:H41)</f>
        <v>3339.012</v>
      </c>
      <c r="I42" s="46"/>
      <c r="J42" s="44">
        <f>SUM(J7:J41)</f>
        <v>45076.66200000001</v>
      </c>
      <c r="K42" s="82"/>
      <c r="L42" s="83"/>
    </row>
    <row r="43" spans="1:12" ht="12.75">
      <c r="A43" s="47"/>
      <c r="B43" s="28"/>
      <c r="C43" s="48"/>
      <c r="D43" s="47"/>
      <c r="E43" s="48"/>
      <c r="F43" s="28"/>
      <c r="G43" s="28"/>
      <c r="H43" s="28"/>
      <c r="I43" s="28"/>
      <c r="J43" s="28"/>
      <c r="K43" s="28"/>
      <c r="L43" s="26"/>
    </row>
    <row r="44" spans="1:12" ht="12.75">
      <c r="A44" s="28" t="s">
        <v>299</v>
      </c>
      <c r="B44" s="28"/>
      <c r="C44" s="49"/>
      <c r="D44" s="28"/>
      <c r="E44" s="28"/>
      <c r="F44" s="28"/>
      <c r="G44" s="28"/>
      <c r="H44" s="28"/>
      <c r="I44" s="28"/>
      <c r="J44" s="28"/>
      <c r="K44" s="28"/>
      <c r="L44" s="26"/>
    </row>
    <row r="45" spans="1:12" ht="28.5" customHeight="1">
      <c r="A45" s="28" t="s">
        <v>300</v>
      </c>
      <c r="B45" s="28"/>
      <c r="C45" s="50"/>
      <c r="D45" s="28"/>
      <c r="E45" s="28"/>
      <c r="F45" s="28"/>
      <c r="G45" s="28"/>
      <c r="H45" s="28"/>
      <c r="I45" s="28"/>
      <c r="J45" s="28"/>
      <c r="K45" s="28"/>
      <c r="L45" s="26"/>
    </row>
    <row r="46" spans="1:12" ht="12.75">
      <c r="A46" s="28"/>
      <c r="B46" s="28"/>
      <c r="C46" s="50"/>
      <c r="D46" s="28"/>
      <c r="E46" s="28"/>
      <c r="F46" s="28"/>
      <c r="G46" s="28"/>
      <c r="H46" s="28"/>
      <c r="I46" s="28"/>
      <c r="J46" s="28"/>
      <c r="K46" s="28"/>
      <c r="L46" s="26"/>
    </row>
    <row r="47" spans="1:12" ht="12.75">
      <c r="A47" s="28" t="s">
        <v>301</v>
      </c>
      <c r="B47" s="28"/>
      <c r="C47" s="49"/>
      <c r="D47" s="28"/>
      <c r="E47" s="28"/>
      <c r="F47" s="28"/>
      <c r="G47" s="28"/>
      <c r="H47" s="28"/>
      <c r="I47" s="28"/>
      <c r="J47" s="28"/>
      <c r="K47" s="28"/>
      <c r="L47" s="26"/>
    </row>
    <row r="48" spans="1:12" ht="12.75">
      <c r="A48" s="28" t="s">
        <v>302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6"/>
    </row>
    <row r="49" spans="1:12" ht="12.75">
      <c r="A49" s="321" t="s">
        <v>77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26"/>
    </row>
    <row r="50" spans="1:12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</sheetData>
  <sheetProtection/>
  <mergeCells count="5">
    <mergeCell ref="A1:K1"/>
    <mergeCell ref="A2:K2"/>
    <mergeCell ref="A4:K4"/>
    <mergeCell ref="A42:B42"/>
    <mergeCell ref="A49:K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875" style="0" customWidth="1"/>
    <col min="2" max="2" width="14.375" style="0" customWidth="1"/>
    <col min="6" max="6" width="13.125" style="0" customWidth="1"/>
    <col min="10" max="10" width="17.125" style="0" customWidth="1"/>
  </cols>
  <sheetData>
    <row r="1" spans="1:11" ht="12.75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>
      <c r="A2" s="326" t="s">
        <v>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1" ht="12.75">
      <c r="A3" s="327" t="s">
        <v>288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2.75">
      <c r="A5" s="328" t="s">
        <v>291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11" ht="13.5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2" ht="51.75" thickBot="1">
      <c r="A7" s="64" t="s">
        <v>1</v>
      </c>
      <c r="B7" s="69" t="s">
        <v>78</v>
      </c>
      <c r="C7" s="65" t="s">
        <v>82</v>
      </c>
      <c r="D7" s="66" t="s">
        <v>4</v>
      </c>
      <c r="E7" s="65" t="s">
        <v>83</v>
      </c>
      <c r="F7" s="66" t="s">
        <v>84</v>
      </c>
      <c r="G7" s="66" t="s">
        <v>8</v>
      </c>
      <c r="H7" s="66" t="s">
        <v>38</v>
      </c>
      <c r="I7" s="66" t="s">
        <v>85</v>
      </c>
      <c r="J7" s="66" t="s">
        <v>86</v>
      </c>
      <c r="K7" s="84" t="s">
        <v>79</v>
      </c>
      <c r="L7" s="79" t="s">
        <v>98</v>
      </c>
    </row>
    <row r="8" spans="1:12" ht="26.25" thickBot="1">
      <c r="A8" s="53">
        <v>1</v>
      </c>
      <c r="B8" s="54" t="s">
        <v>87</v>
      </c>
      <c r="C8" s="55" t="s">
        <v>34</v>
      </c>
      <c r="D8" s="56">
        <v>10</v>
      </c>
      <c r="E8" s="57">
        <v>35.14</v>
      </c>
      <c r="F8" s="57">
        <f>D8*E8</f>
        <v>351.4</v>
      </c>
      <c r="G8" s="58">
        <v>0.08</v>
      </c>
      <c r="H8" s="57">
        <f>F8*0.08</f>
        <v>28.112</v>
      </c>
      <c r="I8" s="57">
        <f>E8*1.08</f>
        <v>37.9512</v>
      </c>
      <c r="J8" s="59">
        <f>F8+H8</f>
        <v>379.512</v>
      </c>
      <c r="K8" s="85"/>
      <c r="L8" s="51"/>
    </row>
    <row r="9" spans="1:12" ht="26.25" thickBot="1">
      <c r="A9" s="53">
        <v>2</v>
      </c>
      <c r="B9" s="54" t="s">
        <v>88</v>
      </c>
      <c r="C9" s="55" t="s">
        <v>34</v>
      </c>
      <c r="D9" s="60">
        <v>12</v>
      </c>
      <c r="E9" s="61">
        <v>58.29</v>
      </c>
      <c r="F9" s="57">
        <f>D9*E9</f>
        <v>699.48</v>
      </c>
      <c r="G9" s="58">
        <v>0.08</v>
      </c>
      <c r="H9" s="57">
        <f>F9*0.08</f>
        <v>55.958400000000005</v>
      </c>
      <c r="I9" s="57">
        <f>E9*1.08</f>
        <v>62.9532</v>
      </c>
      <c r="J9" s="59">
        <f>F9+H9</f>
        <v>755.4384</v>
      </c>
      <c r="K9" s="85"/>
      <c r="L9" s="51"/>
    </row>
    <row r="10" spans="1:12" ht="39" thickBot="1">
      <c r="A10" s="73">
        <v>3</v>
      </c>
      <c r="B10" s="54" t="s">
        <v>91</v>
      </c>
      <c r="C10" s="55" t="s">
        <v>34</v>
      </c>
      <c r="D10" s="74">
        <v>3</v>
      </c>
      <c r="E10" s="75">
        <v>244.9</v>
      </c>
      <c r="F10" s="57">
        <f>D10*E10</f>
        <v>734.7</v>
      </c>
      <c r="G10" s="58">
        <v>0.08</v>
      </c>
      <c r="H10" s="57">
        <f>F10*0.08</f>
        <v>58.776</v>
      </c>
      <c r="I10" s="57">
        <f>E10*1.08</f>
        <v>264.492</v>
      </c>
      <c r="J10" s="59">
        <f>F10+H10</f>
        <v>793.476</v>
      </c>
      <c r="K10" s="85"/>
      <c r="L10" s="51"/>
    </row>
    <row r="11" spans="1:12" ht="26.25" thickBot="1">
      <c r="A11" s="73">
        <v>4</v>
      </c>
      <c r="B11" s="54" t="s">
        <v>92</v>
      </c>
      <c r="C11" s="55" t="s">
        <v>34</v>
      </c>
      <c r="D11" s="74">
        <v>5</v>
      </c>
      <c r="E11" s="75">
        <v>45.21</v>
      </c>
      <c r="F11" s="57">
        <f>D11*E11</f>
        <v>226.05</v>
      </c>
      <c r="G11" s="58">
        <v>0.08</v>
      </c>
      <c r="H11" s="57">
        <f>F11*0.08</f>
        <v>18.084</v>
      </c>
      <c r="I11" s="57">
        <f>E11*1.08</f>
        <v>48.826800000000006</v>
      </c>
      <c r="J11" s="59">
        <f>F11+H11</f>
        <v>244.13400000000001</v>
      </c>
      <c r="K11" s="85"/>
      <c r="L11" s="51"/>
    </row>
    <row r="12" spans="1:12" ht="26.25" thickBot="1">
      <c r="A12" s="53">
        <v>5</v>
      </c>
      <c r="B12" s="54" t="s">
        <v>89</v>
      </c>
      <c r="C12" s="55" t="s">
        <v>34</v>
      </c>
      <c r="D12" s="56">
        <v>5</v>
      </c>
      <c r="E12" s="57">
        <v>121.89</v>
      </c>
      <c r="F12" s="57">
        <f>D12*E12</f>
        <v>609.45</v>
      </c>
      <c r="G12" s="58">
        <v>0.08</v>
      </c>
      <c r="H12" s="57">
        <f>F12*0.08</f>
        <v>48.75600000000001</v>
      </c>
      <c r="I12" s="57">
        <f>E12*1.08</f>
        <v>131.6412</v>
      </c>
      <c r="J12" s="59">
        <f>F12+H12</f>
        <v>658.206</v>
      </c>
      <c r="K12" s="85"/>
      <c r="L12" s="51"/>
    </row>
    <row r="13" spans="1:12" ht="13.5" customHeight="1" thickBot="1">
      <c r="A13" s="323" t="s">
        <v>13</v>
      </c>
      <c r="B13" s="324"/>
      <c r="C13" s="70"/>
      <c r="D13" s="70"/>
      <c r="E13" s="71"/>
      <c r="F13" s="71">
        <f>SUM(F8:F12)</f>
        <v>2621.08</v>
      </c>
      <c r="G13" s="72"/>
      <c r="H13" s="72">
        <f>SUM(H8:H12)</f>
        <v>209.68640000000002</v>
      </c>
      <c r="I13" s="72"/>
      <c r="J13" s="71">
        <f>SUM(J8:J12)</f>
        <v>2830.7664</v>
      </c>
      <c r="K13" s="86"/>
      <c r="L13" s="51"/>
    </row>
    <row r="14" spans="1:11" ht="12.75">
      <c r="A14" s="322" t="s">
        <v>93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</row>
    <row r="15" spans="1:11" ht="12.75">
      <c r="A15" s="52" t="s">
        <v>303</v>
      </c>
      <c r="B15" s="52"/>
      <c r="C15" s="62"/>
      <c r="D15" s="52"/>
      <c r="E15" s="52"/>
      <c r="F15" s="52"/>
      <c r="G15" s="52"/>
      <c r="H15" s="52"/>
      <c r="I15" s="52"/>
      <c r="J15" s="52"/>
      <c r="K15" s="52"/>
    </row>
    <row r="16" spans="1:11" ht="12.75">
      <c r="A16" s="52" t="s">
        <v>304</v>
      </c>
      <c r="B16" s="52"/>
      <c r="C16" s="63"/>
      <c r="D16" s="52"/>
      <c r="E16" s="52"/>
      <c r="F16" s="52"/>
      <c r="G16" s="52"/>
      <c r="H16" s="52"/>
      <c r="I16" s="52"/>
      <c r="J16" s="52"/>
      <c r="K16" s="52"/>
    </row>
    <row r="17" spans="1:11" ht="12.75">
      <c r="A17" s="52"/>
      <c r="B17" s="52"/>
      <c r="C17" s="63"/>
      <c r="D17" s="52"/>
      <c r="E17" s="52"/>
      <c r="F17" s="52"/>
      <c r="G17" s="52"/>
      <c r="H17" s="52"/>
      <c r="I17" s="52"/>
      <c r="J17" s="52"/>
      <c r="K17" s="52"/>
    </row>
    <row r="18" spans="1:11" ht="12.75">
      <c r="A18" s="52" t="s">
        <v>305</v>
      </c>
      <c r="B18" s="52"/>
      <c r="C18" s="62"/>
      <c r="D18" s="52"/>
      <c r="E18" s="52"/>
      <c r="F18" s="52"/>
      <c r="G18" s="52"/>
      <c r="H18" s="52"/>
      <c r="I18" s="52"/>
      <c r="J18" s="52"/>
      <c r="K18" s="52"/>
    </row>
    <row r="19" spans="1:11" ht="12.75">
      <c r="A19" s="52" t="s">
        <v>306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 customHeight="1">
      <c r="A20" s="321" t="s">
        <v>90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</row>
  </sheetData>
  <sheetProtection/>
  <mergeCells count="7">
    <mergeCell ref="A20:K20"/>
    <mergeCell ref="A14:K14"/>
    <mergeCell ref="A13:B13"/>
    <mergeCell ref="A1:K1"/>
    <mergeCell ref="A2:K2"/>
    <mergeCell ref="A3:K3"/>
    <mergeCell ref="A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75390625" style="0" customWidth="1"/>
    <col min="2" max="2" width="21.625" style="0" customWidth="1"/>
    <col min="7" max="7" width="12.875" style="0" customWidth="1"/>
    <col min="9" max="9" width="14.125" style="0" customWidth="1"/>
    <col min="10" max="10" width="13.625" style="0" customWidth="1"/>
  </cols>
  <sheetData>
    <row r="1" spans="1:11" ht="12.75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2.75">
      <c r="A2" s="329" t="s">
        <v>289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23.25" customHeight="1">
      <c r="A3" s="330" t="s">
        <v>294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2" ht="51">
      <c r="A4" s="87" t="s">
        <v>1</v>
      </c>
      <c r="B4" s="87" t="s">
        <v>78</v>
      </c>
      <c r="C4" s="87" t="s">
        <v>82</v>
      </c>
      <c r="D4" s="87" t="s">
        <v>4</v>
      </c>
      <c r="E4" s="87" t="s">
        <v>99</v>
      </c>
      <c r="F4" s="87" t="s">
        <v>84</v>
      </c>
      <c r="G4" s="87" t="s">
        <v>8</v>
      </c>
      <c r="H4" s="87" t="s">
        <v>38</v>
      </c>
      <c r="I4" s="87" t="s">
        <v>100</v>
      </c>
      <c r="J4" s="87" t="s">
        <v>86</v>
      </c>
      <c r="K4" s="88" t="s">
        <v>11</v>
      </c>
      <c r="L4" s="87" t="s">
        <v>98</v>
      </c>
    </row>
    <row r="5" spans="1:12" ht="42">
      <c r="A5" s="89" t="s">
        <v>1</v>
      </c>
      <c r="B5" s="90" t="s">
        <v>2</v>
      </c>
      <c r="C5" s="91" t="s">
        <v>3</v>
      </c>
      <c r="D5" s="91" t="s">
        <v>95</v>
      </c>
      <c r="E5" s="91" t="s">
        <v>96</v>
      </c>
      <c r="F5" s="91" t="s">
        <v>97</v>
      </c>
      <c r="G5" s="91" t="s">
        <v>7</v>
      </c>
      <c r="H5" s="91" t="s">
        <v>8</v>
      </c>
      <c r="I5" s="91" t="s">
        <v>9</v>
      </c>
      <c r="J5" s="91" t="s">
        <v>10</v>
      </c>
      <c r="K5" s="92" t="s">
        <v>11</v>
      </c>
      <c r="L5" s="93"/>
    </row>
    <row r="6" spans="1:12" ht="45" customHeight="1">
      <c r="A6" s="94">
        <v>1</v>
      </c>
      <c r="B6" s="25" t="s">
        <v>101</v>
      </c>
      <c r="C6" s="95" t="s">
        <v>12</v>
      </c>
      <c r="D6" s="96">
        <v>10</v>
      </c>
      <c r="E6" s="97">
        <v>126.63</v>
      </c>
      <c r="F6" s="97">
        <f aca="true" t="shared" si="0" ref="F6:F11">E6*1.08</f>
        <v>136.7604</v>
      </c>
      <c r="G6" s="98">
        <f aca="true" t="shared" si="1" ref="G6:G11">D6*E6</f>
        <v>1266.3</v>
      </c>
      <c r="H6" s="99">
        <v>0.08</v>
      </c>
      <c r="I6" s="97">
        <f aca="true" t="shared" si="2" ref="I6:I11">G6*0.08</f>
        <v>101.304</v>
      </c>
      <c r="J6" s="100">
        <f aca="true" t="shared" si="3" ref="J6:J11">G6+I6</f>
        <v>1367.604</v>
      </c>
      <c r="K6" s="101"/>
      <c r="L6" s="102"/>
    </row>
    <row r="7" spans="1:12" ht="56.25" customHeight="1">
      <c r="A7" s="94">
        <v>2</v>
      </c>
      <c r="B7" s="25" t="s">
        <v>102</v>
      </c>
      <c r="C7" s="95" t="s">
        <v>12</v>
      </c>
      <c r="D7" s="96">
        <v>15</v>
      </c>
      <c r="E7" s="97">
        <v>162.08</v>
      </c>
      <c r="F7" s="97">
        <f t="shared" si="0"/>
        <v>175.04640000000003</v>
      </c>
      <c r="G7" s="98">
        <f t="shared" si="1"/>
        <v>2431.2000000000003</v>
      </c>
      <c r="H7" s="99">
        <v>0.08</v>
      </c>
      <c r="I7" s="97">
        <f t="shared" si="2"/>
        <v>194.49600000000004</v>
      </c>
      <c r="J7" s="100">
        <f t="shared" si="3"/>
        <v>2625.6960000000004</v>
      </c>
      <c r="K7" s="101"/>
      <c r="L7" s="102"/>
    </row>
    <row r="8" spans="1:12" ht="49.5" customHeight="1">
      <c r="A8" s="103">
        <v>3</v>
      </c>
      <c r="B8" s="25" t="s">
        <v>103</v>
      </c>
      <c r="C8" s="95" t="s">
        <v>12</v>
      </c>
      <c r="D8" s="96">
        <v>23</v>
      </c>
      <c r="E8" s="97">
        <v>238.06</v>
      </c>
      <c r="F8" s="97">
        <f t="shared" si="0"/>
        <v>257.1048</v>
      </c>
      <c r="G8" s="98">
        <f t="shared" si="1"/>
        <v>5475.38</v>
      </c>
      <c r="H8" s="99">
        <v>0.08</v>
      </c>
      <c r="I8" s="97">
        <f t="shared" si="2"/>
        <v>438.03040000000004</v>
      </c>
      <c r="J8" s="100">
        <f t="shared" si="3"/>
        <v>5913.4104</v>
      </c>
      <c r="K8" s="101"/>
      <c r="L8" s="102"/>
    </row>
    <row r="9" spans="1:12" ht="54" customHeight="1">
      <c r="A9" s="103">
        <v>4</v>
      </c>
      <c r="B9" s="25" t="s">
        <v>104</v>
      </c>
      <c r="C9" s="95" t="s">
        <v>12</v>
      </c>
      <c r="D9" s="96">
        <v>23</v>
      </c>
      <c r="E9" s="97">
        <v>340.37</v>
      </c>
      <c r="F9" s="97">
        <f t="shared" si="0"/>
        <v>367.5996</v>
      </c>
      <c r="G9" s="98">
        <f t="shared" si="1"/>
        <v>7828.51</v>
      </c>
      <c r="H9" s="99">
        <v>0.08</v>
      </c>
      <c r="I9" s="97">
        <f t="shared" si="2"/>
        <v>626.2808</v>
      </c>
      <c r="J9" s="100">
        <f t="shared" si="3"/>
        <v>8454.7908</v>
      </c>
      <c r="K9" s="101"/>
      <c r="L9" s="102"/>
    </row>
    <row r="10" spans="1:12" ht="57.75" customHeight="1">
      <c r="A10" s="103">
        <v>5</v>
      </c>
      <c r="B10" s="25" t="s">
        <v>105</v>
      </c>
      <c r="C10" s="95" t="s">
        <v>12</v>
      </c>
      <c r="D10" s="96">
        <v>30</v>
      </c>
      <c r="E10" s="97">
        <v>397.1</v>
      </c>
      <c r="F10" s="97">
        <f t="shared" si="0"/>
        <v>428.86800000000005</v>
      </c>
      <c r="G10" s="98">
        <f t="shared" si="1"/>
        <v>11913</v>
      </c>
      <c r="H10" s="99">
        <v>0.08</v>
      </c>
      <c r="I10" s="97">
        <f t="shared" si="2"/>
        <v>953.04</v>
      </c>
      <c r="J10" s="100">
        <f t="shared" si="3"/>
        <v>12866.04</v>
      </c>
      <c r="K10" s="101"/>
      <c r="L10" s="102"/>
    </row>
    <row r="11" spans="1:12" ht="25.5">
      <c r="A11" s="103">
        <v>6</v>
      </c>
      <c r="B11" s="25" t="s">
        <v>106</v>
      </c>
      <c r="C11" s="95" t="s">
        <v>12</v>
      </c>
      <c r="D11" s="96">
        <v>3</v>
      </c>
      <c r="E11" s="97">
        <v>486.24</v>
      </c>
      <c r="F11" s="97">
        <f t="shared" si="0"/>
        <v>525.1392000000001</v>
      </c>
      <c r="G11" s="98">
        <f t="shared" si="1"/>
        <v>1458.72</v>
      </c>
      <c r="H11" s="99">
        <v>0.08</v>
      </c>
      <c r="I11" s="97">
        <f t="shared" si="2"/>
        <v>116.69760000000001</v>
      </c>
      <c r="J11" s="100">
        <f t="shared" si="3"/>
        <v>1575.4176</v>
      </c>
      <c r="K11" s="101"/>
      <c r="L11" s="102"/>
    </row>
    <row r="12" spans="1:12" ht="12.75">
      <c r="A12" s="331" t="s">
        <v>17</v>
      </c>
      <c r="B12" s="331"/>
      <c r="C12" s="331"/>
      <c r="D12" s="331"/>
      <c r="E12" s="331"/>
      <c r="F12" s="104"/>
      <c r="G12" s="105">
        <f>SUM(G6:G11)</f>
        <v>30373.11</v>
      </c>
      <c r="H12" s="106"/>
      <c r="I12" s="106">
        <f>SUM(I6:I11)</f>
        <v>2429.8488</v>
      </c>
      <c r="J12" s="106">
        <f>SUM(J6:J11)</f>
        <v>32802.9588</v>
      </c>
      <c r="K12" s="107"/>
      <c r="L12" s="108"/>
    </row>
    <row r="13" spans="1:12" ht="12.75">
      <c r="A13" s="109"/>
      <c r="B13" s="110"/>
      <c r="C13" s="110"/>
      <c r="D13" s="110"/>
      <c r="E13" s="110"/>
      <c r="F13" s="110"/>
      <c r="G13" s="111"/>
      <c r="H13" s="110"/>
      <c r="I13" s="110"/>
      <c r="J13" s="110"/>
      <c r="K13" s="110"/>
      <c r="L13" s="112"/>
    </row>
    <row r="14" spans="1:11" ht="12.75">
      <c r="A14" s="52" t="s">
        <v>307</v>
      </c>
      <c r="B14" s="52"/>
      <c r="C14" s="63"/>
      <c r="D14" s="52"/>
      <c r="E14" s="52"/>
      <c r="F14" s="52"/>
      <c r="G14" s="52"/>
      <c r="H14" s="52"/>
      <c r="I14" s="52"/>
      <c r="J14" s="52"/>
      <c r="K14" s="52"/>
    </row>
    <row r="15" spans="1:11" ht="12.75">
      <c r="A15" s="52" t="s">
        <v>308</v>
      </c>
      <c r="B15" s="52"/>
      <c r="C15" s="62"/>
      <c r="D15" s="52"/>
      <c r="E15" s="52"/>
      <c r="F15" s="52"/>
      <c r="G15" s="52"/>
      <c r="H15" s="52"/>
      <c r="I15" s="52"/>
      <c r="J15" s="52"/>
      <c r="K15" s="52"/>
    </row>
    <row r="16" spans="1:11" ht="12.75">
      <c r="A16" s="52" t="s">
        <v>309</v>
      </c>
      <c r="B16" s="52"/>
      <c r="C16" s="62"/>
      <c r="D16" s="52"/>
      <c r="E16" s="52"/>
      <c r="F16" s="52"/>
      <c r="G16" s="52"/>
      <c r="H16" s="52"/>
      <c r="I16" s="52"/>
      <c r="J16" s="52"/>
      <c r="K16" s="52"/>
    </row>
    <row r="17" spans="1:11" ht="12.75">
      <c r="A17" s="52" t="s">
        <v>310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2.75">
      <c r="A18" s="321" t="s">
        <v>90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</row>
  </sheetData>
  <sheetProtection/>
  <mergeCells count="5">
    <mergeCell ref="A2:K2"/>
    <mergeCell ref="A3:K3"/>
    <mergeCell ref="A12:E12"/>
    <mergeCell ref="A18:K18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7">
      <selection activeCell="A13" sqref="A13:E13"/>
    </sheetView>
  </sheetViews>
  <sheetFormatPr defaultColWidth="9.00390625" defaultRowHeight="12.75"/>
  <cols>
    <col min="2" max="2" width="18.125" style="0" customWidth="1"/>
    <col min="3" max="3" width="7.75390625" style="0" customWidth="1"/>
    <col min="4" max="4" width="7.375" style="0" customWidth="1"/>
    <col min="6" max="6" width="11.125" style="0" customWidth="1"/>
    <col min="7" max="7" width="6.875" style="0" customWidth="1"/>
    <col min="8" max="8" width="10.875" style="0" customWidth="1"/>
    <col min="10" max="10" width="12.25390625" style="0" customWidth="1"/>
  </cols>
  <sheetData>
    <row r="2" spans="1:13" ht="12.75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114"/>
      <c r="M2" s="114"/>
    </row>
    <row r="3" spans="1:13" ht="12.75">
      <c r="A3" s="336" t="s">
        <v>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114"/>
      <c r="M3" s="114"/>
    </row>
    <row r="4" spans="1:13" ht="12.75">
      <c r="A4" s="329" t="s">
        <v>289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114"/>
      <c r="M4" s="114"/>
    </row>
    <row r="5" spans="1:13" ht="12.75">
      <c r="A5" s="337" t="s">
        <v>292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115"/>
      <c r="M5" s="114"/>
    </row>
    <row r="6" spans="1:13" ht="13.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5"/>
      <c r="M6" s="114"/>
    </row>
    <row r="7" spans="1:13" ht="51.75" thickBot="1">
      <c r="A7" s="117" t="s">
        <v>1</v>
      </c>
      <c r="B7" s="118" t="s">
        <v>107</v>
      </c>
      <c r="C7" s="117" t="s">
        <v>3</v>
      </c>
      <c r="D7" s="117" t="s">
        <v>4</v>
      </c>
      <c r="E7" s="117" t="s">
        <v>108</v>
      </c>
      <c r="F7" s="119" t="s">
        <v>109</v>
      </c>
      <c r="G7" s="120" t="s">
        <v>8</v>
      </c>
      <c r="H7" s="119" t="s">
        <v>38</v>
      </c>
      <c r="I7" s="117" t="s">
        <v>110</v>
      </c>
      <c r="J7" s="117" t="s">
        <v>111</v>
      </c>
      <c r="K7" s="117" t="s">
        <v>11</v>
      </c>
      <c r="L7" s="87" t="s">
        <v>98</v>
      </c>
      <c r="M7" s="114"/>
    </row>
    <row r="8" spans="1:13" ht="49.5" customHeight="1" thickBot="1">
      <c r="A8" s="121">
        <v>1</v>
      </c>
      <c r="B8" s="130" t="s">
        <v>112</v>
      </c>
      <c r="C8" s="121" t="s">
        <v>34</v>
      </c>
      <c r="D8" s="121">
        <v>100</v>
      </c>
      <c r="E8" s="122">
        <v>89.79</v>
      </c>
      <c r="F8" s="123">
        <f>SUM(D8*E8)</f>
        <v>8979</v>
      </c>
      <c r="G8" s="129">
        <v>0.08</v>
      </c>
      <c r="H8" s="124">
        <f>F8*8/100</f>
        <v>718.32</v>
      </c>
      <c r="I8" s="122">
        <f>E8*1.08</f>
        <v>96.97320000000002</v>
      </c>
      <c r="J8" s="125">
        <f>I8*D8</f>
        <v>9697.320000000002</v>
      </c>
      <c r="K8" s="126"/>
      <c r="L8" s="127"/>
      <c r="M8" s="128"/>
    </row>
    <row r="9" spans="1:13" ht="56.25" customHeight="1" thickBot="1">
      <c r="A9" s="121">
        <v>2</v>
      </c>
      <c r="B9" s="130" t="s">
        <v>113</v>
      </c>
      <c r="C9" s="121" t="s">
        <v>34</v>
      </c>
      <c r="D9" s="121">
        <v>30</v>
      </c>
      <c r="E9" s="122">
        <v>449.87</v>
      </c>
      <c r="F9" s="123">
        <f>SUM(D9*E9)</f>
        <v>13496.1</v>
      </c>
      <c r="G9" s="129">
        <v>0.08</v>
      </c>
      <c r="H9" s="124">
        <f>F9*8/100</f>
        <v>1079.688</v>
      </c>
      <c r="I9" s="122">
        <f>E9*1.08</f>
        <v>485.85960000000006</v>
      </c>
      <c r="J9" s="125">
        <f>I9*D9</f>
        <v>14575.788000000002</v>
      </c>
      <c r="K9" s="126"/>
      <c r="L9" s="127"/>
      <c r="M9" s="128"/>
    </row>
    <row r="10" spans="1:13" ht="48.75" customHeight="1" thickBot="1">
      <c r="A10" s="121">
        <v>3</v>
      </c>
      <c r="B10" s="130" t="s">
        <v>114</v>
      </c>
      <c r="C10" s="121" t="s">
        <v>34</v>
      </c>
      <c r="D10" s="121">
        <v>90</v>
      </c>
      <c r="E10" s="122">
        <v>175.45</v>
      </c>
      <c r="F10" s="123">
        <f>SUM(D10*E10)</f>
        <v>15790.499999999998</v>
      </c>
      <c r="G10" s="129">
        <v>0.08</v>
      </c>
      <c r="H10" s="124">
        <f>F10*8/100</f>
        <v>1263.2399999999998</v>
      </c>
      <c r="I10" s="122">
        <f>E10*1.08</f>
        <v>189.486</v>
      </c>
      <c r="J10" s="125">
        <f>I10*D10</f>
        <v>17053.739999999998</v>
      </c>
      <c r="K10" s="126"/>
      <c r="L10" s="127"/>
      <c r="M10" s="128"/>
    </row>
    <row r="11" spans="1:13" ht="43.5" customHeight="1" thickBot="1">
      <c r="A11" s="121">
        <v>4</v>
      </c>
      <c r="B11" s="130" t="s">
        <v>115</v>
      </c>
      <c r="C11" s="121" t="s">
        <v>34</v>
      </c>
      <c r="D11" s="121">
        <v>5</v>
      </c>
      <c r="E11" s="122">
        <v>175</v>
      </c>
      <c r="F11" s="123">
        <f>SUM(D11*E11)</f>
        <v>875</v>
      </c>
      <c r="G11" s="129">
        <v>0.08</v>
      </c>
      <c r="H11" s="124">
        <f>F11*8/100</f>
        <v>70</v>
      </c>
      <c r="I11" s="122">
        <f>E11*1.08</f>
        <v>189</v>
      </c>
      <c r="J11" s="125">
        <f>I11*D11</f>
        <v>945</v>
      </c>
      <c r="K11" s="126"/>
      <c r="L11" s="127"/>
      <c r="M11" s="128"/>
    </row>
    <row r="12" spans="1:13" ht="57.75" customHeight="1" thickBot="1">
      <c r="A12" s="121">
        <v>5</v>
      </c>
      <c r="B12" s="130" t="s">
        <v>116</v>
      </c>
      <c r="C12" s="121" t="s">
        <v>34</v>
      </c>
      <c r="D12" s="121">
        <v>70</v>
      </c>
      <c r="E12" s="122">
        <v>350</v>
      </c>
      <c r="F12" s="123">
        <f>SUM(D12*E12)</f>
        <v>24500</v>
      </c>
      <c r="G12" s="131">
        <v>0.08</v>
      </c>
      <c r="H12" s="124">
        <f>F12*8/100</f>
        <v>1960</v>
      </c>
      <c r="I12" s="122">
        <f>E12*1.08</f>
        <v>378</v>
      </c>
      <c r="J12" s="125">
        <f>I12*D12</f>
        <v>26460</v>
      </c>
      <c r="K12" s="126"/>
      <c r="L12" s="127"/>
      <c r="M12" s="128"/>
    </row>
    <row r="13" spans="1:13" ht="13.5" thickBot="1">
      <c r="A13" s="338" t="s">
        <v>17</v>
      </c>
      <c r="B13" s="338"/>
      <c r="C13" s="338"/>
      <c r="D13" s="338"/>
      <c r="E13" s="338"/>
      <c r="F13" s="132">
        <f>SUM(F8:F12)</f>
        <v>63640.6</v>
      </c>
      <c r="G13" s="133"/>
      <c r="H13" s="132">
        <f>SUM(H8:H12)</f>
        <v>5091.248</v>
      </c>
      <c r="I13" s="134"/>
      <c r="J13" s="134">
        <f>SUM(J8:J12)</f>
        <v>68731.848</v>
      </c>
      <c r="K13" s="135"/>
      <c r="L13" s="136"/>
      <c r="M13" s="114"/>
    </row>
    <row r="14" spans="1:13" ht="12.75">
      <c r="A14" s="137"/>
      <c r="B14" s="137"/>
      <c r="C14" s="137"/>
      <c r="D14" s="137"/>
      <c r="E14" s="137"/>
      <c r="F14" s="138"/>
      <c r="G14" s="138"/>
      <c r="H14" s="138"/>
      <c r="I14" s="137"/>
      <c r="J14" s="137"/>
      <c r="K14" s="137"/>
      <c r="L14" s="114"/>
      <c r="M14" s="114"/>
    </row>
    <row r="15" spans="1:13" ht="12.75">
      <c r="A15" s="332" t="s">
        <v>311</v>
      </c>
      <c r="B15" s="332"/>
      <c r="C15" s="137"/>
      <c r="D15" s="137"/>
      <c r="E15" s="137"/>
      <c r="F15" s="138"/>
      <c r="G15" s="138"/>
      <c r="H15" s="138"/>
      <c r="I15" s="137"/>
      <c r="J15" s="137"/>
      <c r="K15" s="137"/>
      <c r="L15" s="114"/>
      <c r="M15" s="114"/>
    </row>
    <row r="16" spans="1:13" ht="39.75" customHeight="1">
      <c r="A16" s="333" t="s">
        <v>312</v>
      </c>
      <c r="B16" s="333"/>
      <c r="C16" s="137"/>
      <c r="D16" s="137"/>
      <c r="E16" s="137"/>
      <c r="F16" s="138"/>
      <c r="G16" s="138"/>
      <c r="H16" s="138"/>
      <c r="I16" s="137"/>
      <c r="J16" s="137"/>
      <c r="K16" s="137"/>
      <c r="L16" s="114"/>
      <c r="M16" s="114"/>
    </row>
    <row r="17" spans="1:13" ht="12.75">
      <c r="A17" s="137"/>
      <c r="B17" s="137"/>
      <c r="C17" s="137"/>
      <c r="D17" s="137"/>
      <c r="E17" s="137"/>
      <c r="F17" s="138"/>
      <c r="G17" s="138"/>
      <c r="H17" s="138"/>
      <c r="I17" s="137"/>
      <c r="J17" s="137"/>
      <c r="K17" s="137"/>
      <c r="L17" s="114"/>
      <c r="M17" s="114"/>
    </row>
    <row r="18" spans="1:13" ht="12.75">
      <c r="A18" s="332" t="s">
        <v>313</v>
      </c>
      <c r="B18" s="332"/>
      <c r="C18" s="137"/>
      <c r="D18" s="137"/>
      <c r="E18" s="137"/>
      <c r="F18" s="138"/>
      <c r="G18" s="138"/>
      <c r="H18" s="138"/>
      <c r="I18" s="137"/>
      <c r="J18" s="137"/>
      <c r="K18" s="137"/>
      <c r="L18" s="114"/>
      <c r="M18" s="114"/>
    </row>
    <row r="19" spans="1:13" ht="46.5" customHeight="1">
      <c r="A19" s="333" t="s">
        <v>314</v>
      </c>
      <c r="B19" s="333"/>
      <c r="C19" s="137"/>
      <c r="D19" s="137"/>
      <c r="E19" s="137"/>
      <c r="F19" s="138"/>
      <c r="G19" s="138"/>
      <c r="H19" s="138"/>
      <c r="I19" s="137"/>
      <c r="J19" s="137"/>
      <c r="K19" s="137"/>
      <c r="L19" s="114"/>
      <c r="M19" s="114"/>
    </row>
    <row r="20" spans="1:13" ht="12.75">
      <c r="A20" s="113"/>
      <c r="B20" s="113"/>
      <c r="C20" s="137"/>
      <c r="D20" s="137"/>
      <c r="E20" s="137"/>
      <c r="F20" s="138"/>
      <c r="G20" s="138"/>
      <c r="H20" s="138"/>
      <c r="I20" s="137"/>
      <c r="J20" s="137"/>
      <c r="K20" s="137"/>
      <c r="L20" s="114"/>
      <c r="M20" s="114"/>
    </row>
    <row r="21" spans="1:13" ht="12.75">
      <c r="A21" s="137"/>
      <c r="B21" s="137"/>
      <c r="C21" s="137"/>
      <c r="D21" s="137"/>
      <c r="E21" s="137"/>
      <c r="F21" s="138"/>
      <c r="G21" s="138"/>
      <c r="H21" s="138"/>
      <c r="I21" s="137"/>
      <c r="J21" s="137"/>
      <c r="K21" s="137"/>
      <c r="L21" s="114"/>
      <c r="M21" s="114"/>
    </row>
    <row r="22" spans="1:13" ht="12.75">
      <c r="A22" s="334" t="s">
        <v>14</v>
      </c>
      <c r="B22" s="334"/>
      <c r="C22" s="334"/>
      <c r="D22" s="334"/>
      <c r="E22" s="334"/>
      <c r="F22" s="334"/>
      <c r="G22" s="334"/>
      <c r="H22" s="334"/>
      <c r="I22" s="334"/>
      <c r="J22" s="334"/>
      <c r="K22" s="137"/>
      <c r="L22" s="114"/>
      <c r="M22" s="114"/>
    </row>
    <row r="23" spans="1:13" ht="12.75">
      <c r="A23" s="137"/>
      <c r="B23" s="137"/>
      <c r="C23" s="137"/>
      <c r="D23" s="137"/>
      <c r="E23" s="137"/>
      <c r="F23" s="138"/>
      <c r="G23" s="138"/>
      <c r="H23" s="138"/>
      <c r="I23" s="137"/>
      <c r="J23" s="137"/>
      <c r="K23" s="137"/>
      <c r="L23" s="114"/>
      <c r="M23" s="114"/>
    </row>
    <row r="24" spans="1:13" ht="12.75">
      <c r="A24" s="335" t="s">
        <v>117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114"/>
      <c r="M24" s="114"/>
    </row>
    <row r="25" spans="1:13" ht="12.75">
      <c r="A25" s="114"/>
      <c r="B25" s="114"/>
      <c r="C25" s="114"/>
      <c r="D25" s="114"/>
      <c r="E25" s="114"/>
      <c r="F25" s="139"/>
      <c r="G25" s="139"/>
      <c r="H25" s="139"/>
      <c r="I25" s="114"/>
      <c r="J25" s="114"/>
      <c r="K25" s="114"/>
      <c r="L25" s="114"/>
      <c r="M25" s="114"/>
    </row>
    <row r="26" spans="1:13" ht="12.75">
      <c r="A26" s="114"/>
      <c r="B26" s="114"/>
      <c r="C26" s="114"/>
      <c r="D26" s="114"/>
      <c r="E26" s="114"/>
      <c r="F26" s="139"/>
      <c r="G26" s="139"/>
      <c r="H26" s="139"/>
      <c r="I26" s="114"/>
      <c r="J26" s="114"/>
      <c r="K26" s="114"/>
      <c r="L26" s="114"/>
      <c r="M26" s="114"/>
    </row>
    <row r="27" spans="1:13" ht="12.75">
      <c r="A27" s="114"/>
      <c r="B27" s="114"/>
      <c r="C27" s="114"/>
      <c r="D27" s="114"/>
      <c r="E27" s="114"/>
      <c r="F27" s="139"/>
      <c r="G27" s="139"/>
      <c r="H27" s="139"/>
      <c r="I27" s="114"/>
      <c r="J27" s="114"/>
      <c r="K27" s="114"/>
      <c r="L27" s="114"/>
      <c r="M27" s="114"/>
    </row>
    <row r="28" spans="1:13" ht="12.75">
      <c r="A28" s="114"/>
      <c r="B28" s="114"/>
      <c r="C28" s="114"/>
      <c r="D28" s="114"/>
      <c r="E28" s="114"/>
      <c r="F28" s="139"/>
      <c r="G28" s="139"/>
      <c r="H28" s="139"/>
      <c r="I28" s="114"/>
      <c r="J28" s="114"/>
      <c r="K28" s="114"/>
      <c r="L28" s="114"/>
      <c r="M28" s="114"/>
    </row>
    <row r="29" spans="1:13" ht="12.75">
      <c r="A29" s="114"/>
      <c r="B29" s="114"/>
      <c r="C29" s="114"/>
      <c r="D29" s="114"/>
      <c r="E29" s="114"/>
      <c r="F29" s="139"/>
      <c r="G29" s="139"/>
      <c r="H29" s="139"/>
      <c r="I29" s="114"/>
      <c r="J29" s="114"/>
      <c r="K29" s="114"/>
      <c r="L29" s="114"/>
      <c r="M29" s="114"/>
    </row>
    <row r="30" spans="1:13" ht="12.75">
      <c r="A30" s="114"/>
      <c r="B30" s="114"/>
      <c r="C30" s="114"/>
      <c r="D30" s="114"/>
      <c r="E30" s="114"/>
      <c r="F30" s="139"/>
      <c r="G30" s="139"/>
      <c r="H30" s="139"/>
      <c r="I30" s="114"/>
      <c r="J30" s="114"/>
      <c r="K30" s="114"/>
      <c r="L30" s="114"/>
      <c r="M30" s="114"/>
    </row>
    <row r="31" spans="1:13" ht="12.75">
      <c r="A31" s="114"/>
      <c r="B31" s="114"/>
      <c r="C31" s="114"/>
      <c r="D31" s="114"/>
      <c r="E31" s="114"/>
      <c r="F31" s="139"/>
      <c r="G31" s="139"/>
      <c r="H31" s="139"/>
      <c r="I31" s="114"/>
      <c r="J31" s="114"/>
      <c r="K31" s="114"/>
      <c r="L31" s="114"/>
      <c r="M31" s="114"/>
    </row>
    <row r="32" spans="1:13" ht="12.75">
      <c r="A32" s="114"/>
      <c r="B32" s="114"/>
      <c r="C32" s="114"/>
      <c r="D32" s="114"/>
      <c r="E32" s="114"/>
      <c r="F32" s="139"/>
      <c r="G32" s="139"/>
      <c r="H32" s="139"/>
      <c r="I32" s="114"/>
      <c r="J32" s="114"/>
      <c r="K32" s="114"/>
      <c r="L32" s="114"/>
      <c r="M32" s="114"/>
    </row>
    <row r="33" spans="1:13" ht="12.75">
      <c r="A33" s="114"/>
      <c r="B33" s="114"/>
      <c r="C33" s="114"/>
      <c r="D33" s="114"/>
      <c r="E33" s="114"/>
      <c r="F33" s="139"/>
      <c r="G33" s="139"/>
      <c r="H33" s="139"/>
      <c r="I33" s="114"/>
      <c r="J33" s="114"/>
      <c r="K33" s="114"/>
      <c r="L33" s="114"/>
      <c r="M33" s="114"/>
    </row>
    <row r="34" spans="1:13" ht="12.75">
      <c r="A34" s="114"/>
      <c r="B34" s="114"/>
      <c r="C34" s="114"/>
      <c r="D34" s="114"/>
      <c r="E34" s="114"/>
      <c r="F34" s="139"/>
      <c r="G34" s="139"/>
      <c r="H34" s="139"/>
      <c r="I34" s="114"/>
      <c r="J34" s="114"/>
      <c r="K34" s="114"/>
      <c r="L34" s="114"/>
      <c r="M34" s="114"/>
    </row>
    <row r="35" spans="1:13" ht="12.75">
      <c r="A35" s="114"/>
      <c r="B35" s="114"/>
      <c r="C35" s="114"/>
      <c r="D35" s="114"/>
      <c r="E35" s="114"/>
      <c r="F35" s="139"/>
      <c r="G35" s="139"/>
      <c r="H35" s="139"/>
      <c r="I35" s="114"/>
      <c r="J35" s="114"/>
      <c r="K35" s="114"/>
      <c r="L35" s="114"/>
      <c r="M35" s="114"/>
    </row>
    <row r="36" spans="1:13" ht="12.75">
      <c r="A36" s="114"/>
      <c r="B36" s="114"/>
      <c r="C36" s="114"/>
      <c r="D36" s="114"/>
      <c r="E36" s="114"/>
      <c r="F36" s="139"/>
      <c r="G36" s="139"/>
      <c r="H36" s="139"/>
      <c r="I36" s="114"/>
      <c r="J36" s="114"/>
      <c r="K36" s="114"/>
      <c r="L36" s="114"/>
      <c r="M36" s="114"/>
    </row>
    <row r="37" spans="1:13" ht="12.75">
      <c r="A37" s="114"/>
      <c r="B37" s="114"/>
      <c r="C37" s="114"/>
      <c r="D37" s="114"/>
      <c r="E37" s="114"/>
      <c r="F37" s="139"/>
      <c r="G37" s="139"/>
      <c r="H37" s="139"/>
      <c r="I37" s="114"/>
      <c r="J37" s="114"/>
      <c r="K37" s="114"/>
      <c r="L37" s="114"/>
      <c r="M37" s="114"/>
    </row>
    <row r="38" spans="1:13" ht="12.75">
      <c r="A38" s="114"/>
      <c r="B38" s="114"/>
      <c r="C38" s="114"/>
      <c r="D38" s="114"/>
      <c r="E38" s="114"/>
      <c r="F38" s="139"/>
      <c r="G38" s="139"/>
      <c r="H38" s="139"/>
      <c r="I38" s="114"/>
      <c r="J38" s="114"/>
      <c r="K38" s="114"/>
      <c r="L38" s="114"/>
      <c r="M38" s="114"/>
    </row>
    <row r="39" spans="1:13" ht="12.75">
      <c r="A39" s="114"/>
      <c r="B39" s="114"/>
      <c r="C39" s="114"/>
      <c r="D39" s="114"/>
      <c r="E39" s="114"/>
      <c r="F39" s="139"/>
      <c r="G39" s="139"/>
      <c r="H39" s="139"/>
      <c r="I39" s="114"/>
      <c r="J39" s="114"/>
      <c r="K39" s="114"/>
      <c r="L39" s="114"/>
      <c r="M39" s="114"/>
    </row>
    <row r="40" spans="1:13" ht="12.75">
      <c r="A40" s="114"/>
      <c r="B40" s="114"/>
      <c r="C40" s="114"/>
      <c r="D40" s="114"/>
      <c r="E40" s="114"/>
      <c r="F40" s="139"/>
      <c r="G40" s="139"/>
      <c r="H40" s="139"/>
      <c r="I40" s="114"/>
      <c r="J40" s="114"/>
      <c r="K40" s="114"/>
      <c r="L40" s="114"/>
      <c r="M40" s="114"/>
    </row>
    <row r="41" spans="1:13" ht="12.75">
      <c r="A41" s="114"/>
      <c r="B41" s="114"/>
      <c r="C41" s="114"/>
      <c r="D41" s="114"/>
      <c r="E41" s="114"/>
      <c r="F41" s="139"/>
      <c r="G41" s="139"/>
      <c r="H41" s="139"/>
      <c r="I41" s="114"/>
      <c r="J41" s="114"/>
      <c r="K41" s="114"/>
      <c r="L41" s="114"/>
      <c r="M41" s="114"/>
    </row>
    <row r="42" spans="1:13" ht="12.75">
      <c r="A42" s="114"/>
      <c r="B42" s="114"/>
      <c r="C42" s="114"/>
      <c r="D42" s="114"/>
      <c r="E42" s="114"/>
      <c r="F42" s="139"/>
      <c r="G42" s="139"/>
      <c r="H42" s="139"/>
      <c r="I42" s="114"/>
      <c r="J42" s="114"/>
      <c r="K42" s="114"/>
      <c r="L42" s="114"/>
      <c r="M42" s="114"/>
    </row>
    <row r="43" spans="1:13" ht="12.75">
      <c r="A43" s="114"/>
      <c r="B43" s="114"/>
      <c r="C43" s="114"/>
      <c r="D43" s="114"/>
      <c r="E43" s="114"/>
      <c r="F43" s="139"/>
      <c r="G43" s="139"/>
      <c r="H43" s="139"/>
      <c r="I43" s="114"/>
      <c r="J43" s="114"/>
      <c r="K43" s="114"/>
      <c r="L43" s="114"/>
      <c r="M43" s="114"/>
    </row>
    <row r="44" spans="1:13" ht="12.75">
      <c r="A44" s="114"/>
      <c r="B44" s="114"/>
      <c r="C44" s="114"/>
      <c r="D44" s="114"/>
      <c r="E44" s="114"/>
      <c r="F44" s="139"/>
      <c r="G44" s="139"/>
      <c r="H44" s="139"/>
      <c r="I44" s="114"/>
      <c r="J44" s="114"/>
      <c r="K44" s="114"/>
      <c r="L44" s="114"/>
      <c r="M44" s="114"/>
    </row>
    <row r="45" spans="1:13" ht="12.75">
      <c r="A45" s="114"/>
      <c r="B45" s="114"/>
      <c r="C45" s="114"/>
      <c r="D45" s="114"/>
      <c r="E45" s="114"/>
      <c r="F45" s="139"/>
      <c r="G45" s="139"/>
      <c r="H45" s="139"/>
      <c r="I45" s="114"/>
      <c r="J45" s="114"/>
      <c r="K45" s="114"/>
      <c r="L45" s="114"/>
      <c r="M45" s="114"/>
    </row>
    <row r="46" spans="1:13" ht="12.75">
      <c r="A46" s="114"/>
      <c r="B46" s="114"/>
      <c r="C46" s="114"/>
      <c r="D46" s="114"/>
      <c r="E46" s="114"/>
      <c r="F46" s="139"/>
      <c r="G46" s="139"/>
      <c r="H46" s="139"/>
      <c r="I46" s="114"/>
      <c r="J46" s="114"/>
      <c r="K46" s="114"/>
      <c r="L46" s="114"/>
      <c r="M46" s="114"/>
    </row>
    <row r="47" spans="1:13" ht="12.75">
      <c r="A47" s="114"/>
      <c r="B47" s="114"/>
      <c r="C47" s="114"/>
      <c r="D47" s="114"/>
      <c r="E47" s="114"/>
      <c r="F47" s="139"/>
      <c r="G47" s="139"/>
      <c r="H47" s="139"/>
      <c r="I47" s="114"/>
      <c r="J47" s="114"/>
      <c r="K47" s="114"/>
      <c r="L47" s="114"/>
      <c r="M47" s="114"/>
    </row>
    <row r="48" spans="1:13" ht="12.75">
      <c r="A48" s="114"/>
      <c r="B48" s="114"/>
      <c r="C48" s="114"/>
      <c r="D48" s="114"/>
      <c r="E48" s="114"/>
      <c r="F48" s="139"/>
      <c r="G48" s="139"/>
      <c r="H48" s="139"/>
      <c r="I48" s="114"/>
      <c r="J48" s="114"/>
      <c r="K48" s="114"/>
      <c r="L48" s="114"/>
      <c r="M48" s="114"/>
    </row>
    <row r="49" spans="1:13" ht="12.75">
      <c r="A49" s="114"/>
      <c r="B49" s="114"/>
      <c r="C49" s="114"/>
      <c r="D49" s="114"/>
      <c r="E49" s="114"/>
      <c r="F49" s="139"/>
      <c r="G49" s="139"/>
      <c r="H49" s="139"/>
      <c r="I49" s="114"/>
      <c r="J49" s="114"/>
      <c r="K49" s="114"/>
      <c r="L49" s="114"/>
      <c r="M49" s="114"/>
    </row>
    <row r="50" spans="1:13" ht="12.75">
      <c r="A50" s="114"/>
      <c r="B50" s="114"/>
      <c r="C50" s="114"/>
      <c r="D50" s="114"/>
      <c r="E50" s="114"/>
      <c r="F50" s="139"/>
      <c r="G50" s="139"/>
      <c r="H50" s="139"/>
      <c r="I50" s="114"/>
      <c r="J50" s="114"/>
      <c r="K50" s="114"/>
      <c r="L50" s="114"/>
      <c r="M50" s="114"/>
    </row>
    <row r="51" spans="1:13" ht="12.75">
      <c r="A51" s="114"/>
      <c r="B51" s="114"/>
      <c r="C51" s="114"/>
      <c r="D51" s="114"/>
      <c r="E51" s="114"/>
      <c r="F51" s="139"/>
      <c r="G51" s="139"/>
      <c r="H51" s="139"/>
      <c r="I51" s="114"/>
      <c r="J51" s="114"/>
      <c r="K51" s="114"/>
      <c r="L51" s="114"/>
      <c r="M51" s="114"/>
    </row>
    <row r="52" spans="1:13" ht="12.75">
      <c r="A52" s="114"/>
      <c r="B52" s="114"/>
      <c r="C52" s="114"/>
      <c r="D52" s="114"/>
      <c r="E52" s="114"/>
      <c r="F52" s="139"/>
      <c r="G52" s="139"/>
      <c r="H52" s="139"/>
      <c r="I52" s="114"/>
      <c r="J52" s="114"/>
      <c r="K52" s="114"/>
      <c r="L52" s="114"/>
      <c r="M52" s="114"/>
    </row>
    <row r="53" spans="1:13" ht="12.75">
      <c r="A53" s="114"/>
      <c r="B53" s="114"/>
      <c r="C53" s="114"/>
      <c r="D53" s="114"/>
      <c r="E53" s="114"/>
      <c r="F53" s="139"/>
      <c r="G53" s="139"/>
      <c r="H53" s="139"/>
      <c r="I53" s="114"/>
      <c r="J53" s="114"/>
      <c r="K53" s="114"/>
      <c r="L53" s="114"/>
      <c r="M53" s="114"/>
    </row>
    <row r="54" spans="1:13" ht="12.75">
      <c r="A54" s="114"/>
      <c r="B54" s="114"/>
      <c r="C54" s="114"/>
      <c r="D54" s="114"/>
      <c r="E54" s="114"/>
      <c r="F54" s="139"/>
      <c r="G54" s="139"/>
      <c r="H54" s="139"/>
      <c r="I54" s="114"/>
      <c r="J54" s="114"/>
      <c r="K54" s="114"/>
      <c r="L54" s="114"/>
      <c r="M54" s="114"/>
    </row>
    <row r="55" spans="1:13" ht="12.75">
      <c r="A55" s="114"/>
      <c r="B55" s="114"/>
      <c r="C55" s="114"/>
      <c r="D55" s="114"/>
      <c r="E55" s="114"/>
      <c r="F55" s="139"/>
      <c r="G55" s="139"/>
      <c r="H55" s="139"/>
      <c r="I55" s="114"/>
      <c r="J55" s="114"/>
      <c r="K55" s="114"/>
      <c r="L55" s="114"/>
      <c r="M55" s="114"/>
    </row>
    <row r="56" spans="1:13" ht="12.75">
      <c r="A56" s="114"/>
      <c r="B56" s="114"/>
      <c r="C56" s="114"/>
      <c r="D56" s="114"/>
      <c r="E56" s="114"/>
      <c r="F56" s="139"/>
      <c r="G56" s="139"/>
      <c r="H56" s="139"/>
      <c r="I56" s="114"/>
      <c r="J56" s="114"/>
      <c r="K56" s="114"/>
      <c r="L56" s="114"/>
      <c r="M56" s="114"/>
    </row>
  </sheetData>
  <sheetProtection/>
  <mergeCells count="11">
    <mergeCell ref="A2:K2"/>
    <mergeCell ref="A3:K3"/>
    <mergeCell ref="A4:K4"/>
    <mergeCell ref="A5:K5"/>
    <mergeCell ref="A13:E13"/>
    <mergeCell ref="A15:B15"/>
    <mergeCell ref="A16:B16"/>
    <mergeCell ref="A18:B18"/>
    <mergeCell ref="A19:B19"/>
    <mergeCell ref="A22:J22"/>
    <mergeCell ref="A24:K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5.25390625" style="0" customWidth="1"/>
    <col min="2" max="2" width="19.25390625" style="0" customWidth="1"/>
    <col min="7" max="7" width="10.75390625" style="0" customWidth="1"/>
    <col min="10" max="10" width="10.375" style="0" customWidth="1"/>
  </cols>
  <sheetData>
    <row r="2" spans="1:11" ht="12.75">
      <c r="A2" s="339" t="s">
        <v>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12.75">
      <c r="A3" s="329" t="s">
        <v>289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2" ht="12.75">
      <c r="A4" s="140"/>
      <c r="B4" s="141"/>
      <c r="C4" s="140"/>
      <c r="D4" s="140"/>
      <c r="E4" s="140"/>
      <c r="F4" s="140"/>
      <c r="G4" s="140"/>
      <c r="H4" s="140"/>
      <c r="I4" s="140"/>
      <c r="J4" s="140"/>
      <c r="K4" s="142"/>
      <c r="L4" s="143"/>
    </row>
    <row r="5" spans="1:12" ht="12.75">
      <c r="A5" s="340" t="s">
        <v>293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143"/>
    </row>
    <row r="6" spans="1:12" ht="51">
      <c r="A6" s="144" t="s">
        <v>1</v>
      </c>
      <c r="B6" s="145" t="s">
        <v>118</v>
      </c>
      <c r="C6" s="146" t="s">
        <v>3</v>
      </c>
      <c r="D6" s="146" t="s">
        <v>95</v>
      </c>
      <c r="E6" s="144" t="s">
        <v>119</v>
      </c>
      <c r="F6" s="144" t="s">
        <v>120</v>
      </c>
      <c r="G6" s="144" t="s">
        <v>16</v>
      </c>
      <c r="H6" s="144" t="s">
        <v>8</v>
      </c>
      <c r="I6" s="144" t="s">
        <v>38</v>
      </c>
      <c r="J6" s="144" t="s">
        <v>81</v>
      </c>
      <c r="K6" s="144" t="s">
        <v>11</v>
      </c>
      <c r="L6" s="87" t="s">
        <v>98</v>
      </c>
    </row>
    <row r="7" spans="1:12" ht="60.75" customHeight="1">
      <c r="A7" s="147">
        <v>1</v>
      </c>
      <c r="B7" s="148" t="s">
        <v>121</v>
      </c>
      <c r="C7" s="149" t="s">
        <v>122</v>
      </c>
      <c r="D7" s="149">
        <v>900</v>
      </c>
      <c r="E7" s="150">
        <v>5.2</v>
      </c>
      <c r="F7" s="151">
        <f>E7*1.08</f>
        <v>5.6160000000000005</v>
      </c>
      <c r="G7" s="151">
        <f>SUM(D7*E7)</f>
        <v>4680</v>
      </c>
      <c r="H7" s="152">
        <v>0.08</v>
      </c>
      <c r="I7" s="151">
        <f>G7*8/100</f>
        <v>374.4</v>
      </c>
      <c r="J7" s="151">
        <f>SUM(F7*D7)</f>
        <v>5054.400000000001</v>
      </c>
      <c r="K7" s="153"/>
      <c r="L7" s="154"/>
    </row>
    <row r="8" spans="1:12" ht="38.25" customHeight="1">
      <c r="A8" s="155">
        <v>2</v>
      </c>
      <c r="B8" s="165" t="s">
        <v>123</v>
      </c>
      <c r="C8" s="149" t="s">
        <v>12</v>
      </c>
      <c r="D8" s="149">
        <v>350</v>
      </c>
      <c r="E8" s="150">
        <v>15.01</v>
      </c>
      <c r="F8" s="151">
        <f>E8*1.08</f>
        <v>16.210800000000003</v>
      </c>
      <c r="G8" s="151">
        <f>SUM(D8*E8)</f>
        <v>5253.5</v>
      </c>
      <c r="H8" s="152">
        <v>0.08</v>
      </c>
      <c r="I8" s="151">
        <f>G8*8/100</f>
        <v>420.28</v>
      </c>
      <c r="J8" s="151">
        <f>SUM(F8*D8)</f>
        <v>5673.780000000001</v>
      </c>
      <c r="K8" s="153"/>
      <c r="L8" s="154"/>
    </row>
    <row r="9" spans="1:12" ht="12.75">
      <c r="A9" s="341" t="s">
        <v>13</v>
      </c>
      <c r="B9" s="342"/>
      <c r="C9" s="156"/>
      <c r="D9" s="156"/>
      <c r="E9" s="157"/>
      <c r="F9" s="158"/>
      <c r="G9" s="159">
        <f>SUM(G7:G8)</f>
        <v>9933.5</v>
      </c>
      <c r="H9" s="160"/>
      <c r="I9" s="159">
        <f>SUM(I7:I8)</f>
        <v>794.68</v>
      </c>
      <c r="J9" s="159">
        <f>SUM(J7:J8)</f>
        <v>10728.18</v>
      </c>
      <c r="K9" s="161"/>
      <c r="L9" s="154"/>
    </row>
    <row r="10" spans="1:12" ht="12.75">
      <c r="A10" s="343"/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143"/>
    </row>
    <row r="11" spans="1:11" ht="12.75">
      <c r="A11" s="52" t="s">
        <v>315</v>
      </c>
      <c r="B11" s="162"/>
      <c r="C11" s="62"/>
      <c r="D11" s="52"/>
      <c r="E11" s="52"/>
      <c r="F11" s="52"/>
      <c r="G11" s="52"/>
      <c r="H11" s="52"/>
      <c r="I11" s="52"/>
      <c r="J11" s="52"/>
      <c r="K11" s="52"/>
    </row>
    <row r="12" spans="1:11" ht="25.5" customHeight="1">
      <c r="A12" s="176" t="s">
        <v>316</v>
      </c>
      <c r="B12" s="162"/>
      <c r="C12" s="63"/>
      <c r="D12" s="52"/>
      <c r="E12" s="52"/>
      <c r="F12" s="52"/>
      <c r="G12" s="52"/>
      <c r="H12" s="52"/>
      <c r="I12" s="52"/>
      <c r="J12" s="52"/>
      <c r="K12" s="52"/>
    </row>
    <row r="13" spans="1:11" ht="12.75">
      <c r="A13" s="52"/>
      <c r="B13" s="162"/>
      <c r="C13" s="63"/>
      <c r="D13" s="52"/>
      <c r="E13" s="52"/>
      <c r="F13" s="52"/>
      <c r="G13" s="52"/>
      <c r="H13" s="52"/>
      <c r="I13" s="52"/>
      <c r="J13" s="52"/>
      <c r="K13" s="52"/>
    </row>
    <row r="14" spans="1:11" ht="12.75">
      <c r="A14" s="52" t="s">
        <v>317</v>
      </c>
      <c r="B14" s="162"/>
      <c r="C14" s="62"/>
      <c r="D14" s="52"/>
      <c r="E14" s="52"/>
      <c r="F14" s="52"/>
      <c r="G14" s="52"/>
      <c r="H14" s="52"/>
      <c r="I14" s="52"/>
      <c r="J14" s="52"/>
      <c r="K14" s="52"/>
    </row>
    <row r="15" spans="1:11" ht="12.75">
      <c r="A15" s="52" t="s">
        <v>318</v>
      </c>
      <c r="B15" s="16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2.75">
      <c r="A16" s="163"/>
      <c r="B16" s="344" t="s">
        <v>124</v>
      </c>
      <c r="C16" s="344"/>
      <c r="D16" s="163"/>
      <c r="E16" s="163"/>
      <c r="F16" s="163"/>
      <c r="G16" s="163"/>
      <c r="H16" s="163"/>
      <c r="I16" s="345" t="s">
        <v>125</v>
      </c>
      <c r="J16" s="345"/>
      <c r="K16" s="163"/>
    </row>
    <row r="22" spans="2:12" ht="12.75">
      <c r="B22" s="321" t="s">
        <v>126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</row>
  </sheetData>
  <sheetProtection/>
  <mergeCells count="8">
    <mergeCell ref="B22:L22"/>
    <mergeCell ref="A2:K2"/>
    <mergeCell ref="A3:K3"/>
    <mergeCell ref="A5:K5"/>
    <mergeCell ref="A9:B9"/>
    <mergeCell ref="A10:K10"/>
    <mergeCell ref="B16:C16"/>
    <mergeCell ref="I16:J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7.125" style="0" customWidth="1"/>
    <col min="2" max="2" width="18.125" style="0" customWidth="1"/>
    <col min="3" max="3" width="7.375" style="0" customWidth="1"/>
    <col min="4" max="4" width="10.75390625" style="0" customWidth="1"/>
    <col min="5" max="5" width="9.125" style="0" hidden="1" customWidth="1"/>
    <col min="6" max="7" width="14.75390625" style="0" customWidth="1"/>
    <col min="8" max="8" width="7.00390625" style="0" customWidth="1"/>
    <col min="9" max="10" width="11.625" style="0" customWidth="1"/>
  </cols>
  <sheetData>
    <row r="1" spans="1:12" ht="14.25">
      <c r="A1" s="191"/>
      <c r="B1" s="191"/>
      <c r="C1" s="191"/>
      <c r="D1" s="191"/>
      <c r="E1" s="191"/>
      <c r="F1" s="191"/>
      <c r="G1" s="191"/>
      <c r="H1" s="191"/>
      <c r="I1" s="191"/>
      <c r="J1" s="211" t="s">
        <v>338</v>
      </c>
      <c r="K1" s="191"/>
      <c r="L1" s="191"/>
    </row>
    <row r="2" spans="1:13" ht="12.75">
      <c r="A2" s="187"/>
      <c r="B2" s="187"/>
      <c r="C2" s="187"/>
      <c r="D2" s="187"/>
      <c r="E2" s="187"/>
      <c r="F2" s="187"/>
      <c r="G2" s="187"/>
      <c r="H2" s="187"/>
      <c r="I2" s="187"/>
      <c r="K2" s="187"/>
      <c r="L2" s="192"/>
      <c r="M2" s="143"/>
    </row>
    <row r="3" spans="1:13" ht="14.25">
      <c r="A3" s="193"/>
      <c r="B3" s="188"/>
      <c r="C3" s="188"/>
      <c r="D3" s="188"/>
      <c r="E3" s="188"/>
      <c r="F3" s="188"/>
      <c r="G3" s="210" t="s">
        <v>0</v>
      </c>
      <c r="H3" s="188"/>
      <c r="I3" s="188"/>
      <c r="J3" s="188"/>
      <c r="K3" s="188"/>
      <c r="L3" s="192"/>
      <c r="M3" s="143"/>
    </row>
    <row r="4" spans="1:12" ht="14.25">
      <c r="A4" s="189"/>
      <c r="B4" s="194" t="s">
        <v>339</v>
      </c>
      <c r="C4" s="195"/>
      <c r="D4" s="195"/>
      <c r="E4" s="195"/>
      <c r="F4" s="195"/>
      <c r="G4" s="195"/>
      <c r="H4" s="195"/>
      <c r="I4" s="195"/>
      <c r="J4" s="195"/>
      <c r="K4" s="195"/>
      <c r="L4" s="191"/>
    </row>
    <row r="5" spans="1:13" ht="51">
      <c r="A5" s="203" t="s">
        <v>127</v>
      </c>
      <c r="B5" s="204" t="s">
        <v>107</v>
      </c>
      <c r="C5" s="204" t="s">
        <v>3</v>
      </c>
      <c r="D5" s="204" t="s">
        <v>4</v>
      </c>
      <c r="E5" s="204" t="s">
        <v>119</v>
      </c>
      <c r="F5" s="204" t="s">
        <v>342</v>
      </c>
      <c r="G5" s="204" t="s">
        <v>80</v>
      </c>
      <c r="H5" s="205" t="s">
        <v>128</v>
      </c>
      <c r="I5" s="204" t="s">
        <v>341</v>
      </c>
      <c r="J5" s="204" t="s">
        <v>81</v>
      </c>
      <c r="K5" s="204" t="s">
        <v>11</v>
      </c>
      <c r="L5" s="203" t="s">
        <v>98</v>
      </c>
      <c r="M5" s="143"/>
    </row>
    <row r="6" spans="1:13" ht="53.25" customHeight="1">
      <c r="A6" s="209">
        <v>1</v>
      </c>
      <c r="B6" s="198" t="s">
        <v>129</v>
      </c>
      <c r="C6" s="199" t="s">
        <v>340</v>
      </c>
      <c r="D6" s="199">
        <v>1600</v>
      </c>
      <c r="E6" s="200">
        <v>9.27</v>
      </c>
      <c r="F6" s="200"/>
      <c r="G6" s="200"/>
      <c r="H6" s="201">
        <v>0.08</v>
      </c>
      <c r="I6" s="200"/>
      <c r="J6" s="200"/>
      <c r="K6" s="197"/>
      <c r="L6" s="190"/>
      <c r="M6" s="143"/>
    </row>
    <row r="7" spans="1:13" ht="38.25">
      <c r="A7" s="209">
        <v>2</v>
      </c>
      <c r="B7" s="198" t="s">
        <v>130</v>
      </c>
      <c r="C7" s="199" t="s">
        <v>340</v>
      </c>
      <c r="D7" s="199">
        <v>350</v>
      </c>
      <c r="E7" s="200">
        <v>13</v>
      </c>
      <c r="F7" s="200"/>
      <c r="G7" s="200"/>
      <c r="H7" s="201">
        <v>0.08</v>
      </c>
      <c r="I7" s="200"/>
      <c r="J7" s="200"/>
      <c r="K7" s="197"/>
      <c r="L7" s="190"/>
      <c r="M7" s="143"/>
    </row>
    <row r="8" spans="1:13" ht="38.25">
      <c r="A8" s="209">
        <v>3</v>
      </c>
      <c r="B8" s="198" t="s">
        <v>131</v>
      </c>
      <c r="C8" s="199" t="s">
        <v>340</v>
      </c>
      <c r="D8" s="199">
        <v>250</v>
      </c>
      <c r="E8" s="200">
        <v>23.39</v>
      </c>
      <c r="F8" s="200"/>
      <c r="G8" s="200"/>
      <c r="H8" s="201">
        <v>0.08</v>
      </c>
      <c r="I8" s="200"/>
      <c r="J8" s="200"/>
      <c r="K8" s="197"/>
      <c r="L8" s="190"/>
      <c r="M8" s="143"/>
    </row>
    <row r="9" spans="1:13" ht="38.25">
      <c r="A9" s="209">
        <v>4</v>
      </c>
      <c r="B9" s="198" t="s">
        <v>132</v>
      </c>
      <c r="C9" s="199" t="s">
        <v>340</v>
      </c>
      <c r="D9" s="199">
        <v>340</v>
      </c>
      <c r="E9" s="200">
        <v>33.73</v>
      </c>
      <c r="F9" s="200"/>
      <c r="G9" s="200"/>
      <c r="H9" s="201">
        <v>0.08</v>
      </c>
      <c r="I9" s="200"/>
      <c r="J9" s="200"/>
      <c r="K9" s="197"/>
      <c r="L9" s="190"/>
      <c r="M9" s="143"/>
    </row>
    <row r="10" spans="1:13" ht="38.25">
      <c r="A10" s="209">
        <v>5</v>
      </c>
      <c r="B10" s="198" t="s">
        <v>133</v>
      </c>
      <c r="C10" s="199" t="s">
        <v>340</v>
      </c>
      <c r="D10" s="199">
        <v>300</v>
      </c>
      <c r="E10" s="200">
        <v>8.63</v>
      </c>
      <c r="F10" s="200"/>
      <c r="G10" s="200"/>
      <c r="H10" s="201">
        <v>0.08</v>
      </c>
      <c r="I10" s="200"/>
      <c r="J10" s="200"/>
      <c r="K10" s="197"/>
      <c r="L10" s="190"/>
      <c r="M10" s="143"/>
    </row>
    <row r="11" spans="1:13" ht="25.5">
      <c r="A11" s="209">
        <v>6</v>
      </c>
      <c r="B11" s="198" t="s">
        <v>134</v>
      </c>
      <c r="C11" s="199" t="s">
        <v>340</v>
      </c>
      <c r="D11" s="199">
        <v>280</v>
      </c>
      <c r="E11" s="200">
        <v>6.25</v>
      </c>
      <c r="F11" s="200"/>
      <c r="G11" s="200"/>
      <c r="H11" s="201">
        <v>0.08</v>
      </c>
      <c r="I11" s="200"/>
      <c r="J11" s="200"/>
      <c r="K11" s="197"/>
      <c r="L11" s="190"/>
      <c r="M11" s="143"/>
    </row>
    <row r="12" spans="1:13" ht="25.5">
      <c r="A12" s="209">
        <v>7</v>
      </c>
      <c r="B12" s="198" t="s">
        <v>135</v>
      </c>
      <c r="C12" s="199" t="s">
        <v>340</v>
      </c>
      <c r="D12" s="199">
        <v>70</v>
      </c>
      <c r="E12" s="200">
        <v>11.6</v>
      </c>
      <c r="F12" s="200"/>
      <c r="G12" s="200"/>
      <c r="H12" s="201">
        <v>0.08</v>
      </c>
      <c r="I12" s="200"/>
      <c r="J12" s="200"/>
      <c r="K12" s="197"/>
      <c r="L12" s="190"/>
      <c r="M12" s="143"/>
    </row>
    <row r="13" spans="1:13" ht="12.75">
      <c r="A13" s="376" t="s">
        <v>13</v>
      </c>
      <c r="B13" s="377"/>
      <c r="C13" s="377"/>
      <c r="D13" s="377"/>
      <c r="E13" s="377"/>
      <c r="F13" s="378"/>
      <c r="G13" s="202"/>
      <c r="H13" s="206"/>
      <c r="I13" s="206"/>
      <c r="J13" s="202"/>
      <c r="K13" s="207"/>
      <c r="L13" s="208"/>
      <c r="M13" s="143"/>
    </row>
    <row r="14" spans="1:11" ht="12.75">
      <c r="A14" s="164"/>
      <c r="B14" s="164"/>
      <c r="C14" s="164"/>
      <c r="D14" s="164"/>
      <c r="E14" s="164"/>
      <c r="F14" s="52"/>
      <c r="G14" s="52"/>
      <c r="H14" s="52"/>
      <c r="I14" s="52"/>
      <c r="J14" s="52"/>
      <c r="K14" s="52"/>
    </row>
    <row r="15" spans="1:11" ht="12.75">
      <c r="A15" s="52"/>
      <c r="B15" s="52"/>
      <c r="C15" s="62"/>
      <c r="D15" s="52"/>
      <c r="E15" s="52"/>
      <c r="F15" s="52"/>
      <c r="G15" s="52"/>
      <c r="H15" s="52"/>
      <c r="I15" s="52"/>
      <c r="J15" s="52"/>
      <c r="K15" s="52"/>
    </row>
    <row r="16" spans="1:12" ht="12.75">
      <c r="A16" s="52"/>
      <c r="B16" s="321" t="s">
        <v>126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</row>
    <row r="17" spans="1:11" ht="12.75">
      <c r="A17" s="52"/>
      <c r="B17" s="52"/>
      <c r="C17" s="63"/>
      <c r="D17" s="52"/>
      <c r="E17" s="52"/>
      <c r="F17" s="52"/>
      <c r="G17" s="52"/>
      <c r="H17" s="52"/>
      <c r="I17" s="52"/>
      <c r="J17" s="52"/>
      <c r="K17" s="52"/>
    </row>
    <row r="18" spans="1:11" ht="12.75">
      <c r="A18" s="52"/>
      <c r="B18" s="52"/>
      <c r="C18" s="62"/>
      <c r="D18" s="52"/>
      <c r="E18" s="52"/>
      <c r="F18" s="52"/>
      <c r="G18" s="52"/>
      <c r="H18" s="52"/>
      <c r="I18" s="52"/>
      <c r="J18" s="52"/>
      <c r="K18" s="52"/>
    </row>
    <row r="19" spans="1:11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</row>
  </sheetData>
  <sheetProtection/>
  <mergeCells count="2">
    <mergeCell ref="B16:L16"/>
    <mergeCell ref="A13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5.75390625" style="0" customWidth="1"/>
    <col min="2" max="2" width="19.625" style="0" customWidth="1"/>
    <col min="3" max="3" width="6.25390625" style="0" customWidth="1"/>
    <col min="4" max="4" width="7.75390625" style="0" customWidth="1"/>
    <col min="5" max="5" width="9.25390625" style="0" bestFit="1" customWidth="1"/>
    <col min="6" max="6" width="11.75390625" style="0" customWidth="1"/>
    <col min="7" max="7" width="9.25390625" style="0" bestFit="1" customWidth="1"/>
    <col min="8" max="8" width="9.75390625" style="0" bestFit="1" customWidth="1"/>
    <col min="9" max="9" width="12.125" style="0" customWidth="1"/>
  </cols>
  <sheetData>
    <row r="1" spans="1:11" ht="14.25">
      <c r="A1" s="186"/>
      <c r="B1" s="186"/>
      <c r="C1" s="186"/>
      <c r="D1" s="186"/>
      <c r="E1" s="186"/>
      <c r="F1" s="186"/>
      <c r="G1" s="186"/>
      <c r="H1" s="186"/>
      <c r="I1" s="255" t="s">
        <v>338</v>
      </c>
      <c r="J1" s="186"/>
      <c r="K1" s="186"/>
    </row>
    <row r="2" spans="1:11" ht="12.75">
      <c r="A2" s="212"/>
      <c r="B2" s="212"/>
      <c r="C2" s="212"/>
      <c r="D2" s="212"/>
      <c r="E2" s="212"/>
      <c r="F2" s="212"/>
      <c r="G2" s="212"/>
      <c r="H2" s="212"/>
      <c r="I2" s="212"/>
      <c r="J2" s="213"/>
      <c r="K2" s="186"/>
    </row>
    <row r="3" spans="1:11" ht="12.75">
      <c r="A3" s="349" t="s">
        <v>0</v>
      </c>
      <c r="B3" s="349"/>
      <c r="C3" s="349"/>
      <c r="D3" s="349"/>
      <c r="E3" s="349"/>
      <c r="F3" s="349"/>
      <c r="G3" s="349"/>
      <c r="H3" s="349"/>
      <c r="I3" s="349"/>
      <c r="J3" s="349"/>
      <c r="K3" s="186"/>
    </row>
    <row r="4" spans="1:11" ht="12.7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14.25">
      <c r="A5" s="215"/>
      <c r="B5" s="350" t="s">
        <v>334</v>
      </c>
      <c r="C5" s="350"/>
      <c r="D5" s="350"/>
      <c r="E5" s="350"/>
      <c r="F5" s="350"/>
      <c r="G5" s="350"/>
      <c r="H5" s="350"/>
      <c r="I5" s="350"/>
      <c r="J5" s="350"/>
      <c r="K5" s="350"/>
    </row>
    <row r="6" spans="1:11" ht="48">
      <c r="A6" s="250" t="s">
        <v>1</v>
      </c>
      <c r="B6" s="250" t="s">
        <v>35</v>
      </c>
      <c r="C6" s="250" t="s">
        <v>3</v>
      </c>
      <c r="D6" s="250" t="s">
        <v>4</v>
      </c>
      <c r="E6" s="250" t="s">
        <v>137</v>
      </c>
      <c r="F6" s="251" t="s">
        <v>343</v>
      </c>
      <c r="G6" s="250" t="s">
        <v>8</v>
      </c>
      <c r="H6" s="250" t="s">
        <v>344</v>
      </c>
      <c r="I6" s="250" t="s">
        <v>345</v>
      </c>
      <c r="J6" s="252" t="s">
        <v>138</v>
      </c>
      <c r="K6" s="252" t="s">
        <v>98</v>
      </c>
    </row>
    <row r="7" spans="1:11" ht="24">
      <c r="A7" s="252">
        <v>1</v>
      </c>
      <c r="B7" s="219" t="s">
        <v>139</v>
      </c>
      <c r="C7" s="220" t="s">
        <v>340</v>
      </c>
      <c r="D7" s="221">
        <v>2</v>
      </c>
      <c r="E7" s="222"/>
      <c r="F7" s="222"/>
      <c r="G7" s="223">
        <v>0.08</v>
      </c>
      <c r="H7" s="222"/>
      <c r="I7" s="222"/>
      <c r="J7" s="224"/>
      <c r="K7" s="196"/>
    </row>
    <row r="8" spans="1:11" ht="24">
      <c r="A8" s="252">
        <v>2</v>
      </c>
      <c r="B8" s="219" t="s">
        <v>140</v>
      </c>
      <c r="C8" s="220" t="s">
        <v>340</v>
      </c>
      <c r="D8" s="221">
        <v>15</v>
      </c>
      <c r="E8" s="222"/>
      <c r="F8" s="222"/>
      <c r="G8" s="223">
        <v>0.08</v>
      </c>
      <c r="H8" s="222"/>
      <c r="I8" s="222"/>
      <c r="J8" s="224"/>
      <c r="K8" s="196"/>
    </row>
    <row r="9" spans="1:11" ht="36">
      <c r="A9" s="252">
        <v>3</v>
      </c>
      <c r="B9" s="219" t="s">
        <v>141</v>
      </c>
      <c r="C9" s="220" t="s">
        <v>340</v>
      </c>
      <c r="D9" s="221">
        <v>15</v>
      </c>
      <c r="E9" s="222"/>
      <c r="F9" s="222"/>
      <c r="G9" s="223">
        <v>0.08</v>
      </c>
      <c r="H9" s="222"/>
      <c r="I9" s="222"/>
      <c r="J9" s="224"/>
      <c r="K9" s="196"/>
    </row>
    <row r="10" spans="1:11" ht="24">
      <c r="A10" s="252">
        <v>4</v>
      </c>
      <c r="B10" s="219" t="s">
        <v>142</v>
      </c>
      <c r="C10" s="220" t="s">
        <v>340</v>
      </c>
      <c r="D10" s="221">
        <v>150</v>
      </c>
      <c r="E10" s="222"/>
      <c r="F10" s="222"/>
      <c r="G10" s="223">
        <v>0.08</v>
      </c>
      <c r="H10" s="222"/>
      <c r="I10" s="222"/>
      <c r="J10" s="224"/>
      <c r="K10" s="196"/>
    </row>
    <row r="11" spans="1:11" ht="24">
      <c r="A11" s="252">
        <v>5</v>
      </c>
      <c r="B11" s="225" t="s">
        <v>143</v>
      </c>
      <c r="C11" s="220" t="s">
        <v>340</v>
      </c>
      <c r="D11" s="226">
        <v>5</v>
      </c>
      <c r="E11" s="227"/>
      <c r="F11" s="222"/>
      <c r="G11" s="223">
        <v>0.08</v>
      </c>
      <c r="H11" s="222"/>
      <c r="I11" s="222"/>
      <c r="J11" s="224"/>
      <c r="K11" s="196"/>
    </row>
    <row r="12" spans="1:11" ht="24">
      <c r="A12" s="252">
        <v>6</v>
      </c>
      <c r="B12" s="219" t="s">
        <v>144</v>
      </c>
      <c r="C12" s="220" t="s">
        <v>340</v>
      </c>
      <c r="D12" s="221">
        <v>25</v>
      </c>
      <c r="E12" s="222"/>
      <c r="F12" s="222"/>
      <c r="G12" s="223">
        <v>0.08</v>
      </c>
      <c r="H12" s="222"/>
      <c r="I12" s="222"/>
      <c r="J12" s="224"/>
      <c r="K12" s="196"/>
    </row>
    <row r="13" spans="1:11" ht="24">
      <c r="A13" s="252">
        <v>7</v>
      </c>
      <c r="B13" s="219" t="s">
        <v>145</v>
      </c>
      <c r="C13" s="220" t="s">
        <v>340</v>
      </c>
      <c r="D13" s="221">
        <v>24</v>
      </c>
      <c r="E13" s="222"/>
      <c r="F13" s="222"/>
      <c r="G13" s="223">
        <v>0.08</v>
      </c>
      <c r="H13" s="222"/>
      <c r="I13" s="222"/>
      <c r="J13" s="224"/>
      <c r="K13" s="196"/>
    </row>
    <row r="14" spans="1:11" ht="24">
      <c r="A14" s="252">
        <v>8</v>
      </c>
      <c r="B14" s="219" t="s">
        <v>146</v>
      </c>
      <c r="C14" s="220" t="s">
        <v>340</v>
      </c>
      <c r="D14" s="221">
        <v>6</v>
      </c>
      <c r="E14" s="222"/>
      <c r="F14" s="222"/>
      <c r="G14" s="223">
        <v>0.08</v>
      </c>
      <c r="H14" s="222"/>
      <c r="I14" s="222"/>
      <c r="J14" s="224"/>
      <c r="K14" s="196"/>
    </row>
    <row r="15" spans="1:11" ht="24">
      <c r="A15" s="252">
        <v>9</v>
      </c>
      <c r="B15" s="219" t="s">
        <v>147</v>
      </c>
      <c r="C15" s="220" t="s">
        <v>340</v>
      </c>
      <c r="D15" s="221">
        <v>20</v>
      </c>
      <c r="E15" s="222"/>
      <c r="F15" s="222"/>
      <c r="G15" s="223">
        <v>0.08</v>
      </c>
      <c r="H15" s="222"/>
      <c r="I15" s="222"/>
      <c r="J15" s="228"/>
      <c r="K15" s="196"/>
    </row>
    <row r="16" spans="1:11" ht="36">
      <c r="A16" s="252">
        <v>10</v>
      </c>
      <c r="B16" s="219" t="s">
        <v>148</v>
      </c>
      <c r="C16" s="220" t="s">
        <v>340</v>
      </c>
      <c r="D16" s="221">
        <v>10</v>
      </c>
      <c r="E16" s="222"/>
      <c r="F16" s="222"/>
      <c r="G16" s="223">
        <v>0.08</v>
      </c>
      <c r="H16" s="222"/>
      <c r="I16" s="222"/>
      <c r="J16" s="228"/>
      <c r="K16" s="196"/>
    </row>
    <row r="17" spans="1:11" ht="36">
      <c r="A17" s="252">
        <v>11</v>
      </c>
      <c r="B17" s="219" t="s">
        <v>149</v>
      </c>
      <c r="C17" s="220" t="s">
        <v>340</v>
      </c>
      <c r="D17" s="221">
        <v>10</v>
      </c>
      <c r="E17" s="222"/>
      <c r="F17" s="222"/>
      <c r="G17" s="223">
        <v>0.08</v>
      </c>
      <c r="H17" s="222"/>
      <c r="I17" s="222"/>
      <c r="J17" s="228"/>
      <c r="K17" s="196"/>
    </row>
    <row r="18" spans="1:11" ht="24">
      <c r="A18" s="252">
        <v>12</v>
      </c>
      <c r="B18" s="219" t="s">
        <v>150</v>
      </c>
      <c r="C18" s="220" t="s">
        <v>340</v>
      </c>
      <c r="D18" s="221">
        <v>3</v>
      </c>
      <c r="E18" s="222"/>
      <c r="F18" s="222"/>
      <c r="G18" s="223">
        <v>0.08</v>
      </c>
      <c r="H18" s="222"/>
      <c r="I18" s="222"/>
      <c r="J18" s="229"/>
      <c r="K18" s="196"/>
    </row>
    <row r="19" spans="1:11" ht="24">
      <c r="A19" s="252">
        <v>13</v>
      </c>
      <c r="B19" s="219" t="s">
        <v>151</v>
      </c>
      <c r="C19" s="220" t="s">
        <v>340</v>
      </c>
      <c r="D19" s="221">
        <v>10</v>
      </c>
      <c r="E19" s="222"/>
      <c r="F19" s="222"/>
      <c r="G19" s="223">
        <v>0.08</v>
      </c>
      <c r="H19" s="222"/>
      <c r="I19" s="222"/>
      <c r="J19" s="228"/>
      <c r="K19" s="196"/>
    </row>
    <row r="20" spans="1:11" ht="24">
      <c r="A20" s="252">
        <v>14</v>
      </c>
      <c r="B20" s="219" t="s">
        <v>152</v>
      </c>
      <c r="C20" s="220" t="s">
        <v>340</v>
      </c>
      <c r="D20" s="221">
        <v>5</v>
      </c>
      <c r="E20" s="222"/>
      <c r="F20" s="222"/>
      <c r="G20" s="223">
        <v>0.08</v>
      </c>
      <c r="H20" s="222"/>
      <c r="I20" s="222"/>
      <c r="J20" s="228"/>
      <c r="K20" s="196"/>
    </row>
    <row r="21" spans="1:11" ht="24">
      <c r="A21" s="252">
        <v>15</v>
      </c>
      <c r="B21" s="219" t="s">
        <v>153</v>
      </c>
      <c r="C21" s="220" t="s">
        <v>340</v>
      </c>
      <c r="D21" s="221">
        <v>120</v>
      </c>
      <c r="E21" s="222"/>
      <c r="F21" s="222"/>
      <c r="G21" s="223">
        <v>0.08</v>
      </c>
      <c r="H21" s="222"/>
      <c r="I21" s="222"/>
      <c r="J21" s="224"/>
      <c r="K21" s="196"/>
    </row>
    <row r="22" spans="1:11" ht="24">
      <c r="A22" s="252">
        <v>16</v>
      </c>
      <c r="B22" s="219" t="s">
        <v>154</v>
      </c>
      <c r="C22" s="220" t="s">
        <v>340</v>
      </c>
      <c r="D22" s="221">
        <v>15</v>
      </c>
      <c r="E22" s="222"/>
      <c r="F22" s="222"/>
      <c r="G22" s="223">
        <v>0.08</v>
      </c>
      <c r="H22" s="222"/>
      <c r="I22" s="222"/>
      <c r="J22" s="228"/>
      <c r="K22" s="196"/>
    </row>
    <row r="23" spans="1:11" ht="24">
      <c r="A23" s="252">
        <v>17</v>
      </c>
      <c r="B23" s="219" t="s">
        <v>155</v>
      </c>
      <c r="C23" s="220" t="s">
        <v>340</v>
      </c>
      <c r="D23" s="221">
        <v>30</v>
      </c>
      <c r="E23" s="222"/>
      <c r="F23" s="222"/>
      <c r="G23" s="223">
        <v>0.08</v>
      </c>
      <c r="H23" s="222"/>
      <c r="I23" s="222"/>
      <c r="J23" s="228"/>
      <c r="K23" s="196"/>
    </row>
    <row r="24" spans="1:11" ht="24">
      <c r="A24" s="252">
        <v>18</v>
      </c>
      <c r="B24" s="219" t="s">
        <v>156</v>
      </c>
      <c r="C24" s="220" t="s">
        <v>340</v>
      </c>
      <c r="D24" s="221">
        <v>4</v>
      </c>
      <c r="E24" s="222"/>
      <c r="F24" s="222"/>
      <c r="G24" s="223">
        <v>0.08</v>
      </c>
      <c r="H24" s="222"/>
      <c r="I24" s="222"/>
      <c r="J24" s="229"/>
      <c r="K24" s="196"/>
    </row>
    <row r="25" spans="1:11" ht="24">
      <c r="A25" s="252">
        <v>19</v>
      </c>
      <c r="B25" s="219" t="s">
        <v>157</v>
      </c>
      <c r="C25" s="220" t="s">
        <v>340</v>
      </c>
      <c r="D25" s="221">
        <v>3</v>
      </c>
      <c r="E25" s="222"/>
      <c r="F25" s="222"/>
      <c r="G25" s="223">
        <v>0.08</v>
      </c>
      <c r="H25" s="222"/>
      <c r="I25" s="222"/>
      <c r="J25" s="224"/>
      <c r="K25" s="196"/>
    </row>
    <row r="26" spans="1:11" ht="38.25">
      <c r="A26" s="252">
        <v>20</v>
      </c>
      <c r="B26" s="230" t="s">
        <v>272</v>
      </c>
      <c r="C26" s="220" t="s">
        <v>340</v>
      </c>
      <c r="D26" s="221">
        <v>5</v>
      </c>
      <c r="E26" s="231"/>
      <c r="F26" s="222"/>
      <c r="G26" s="223">
        <v>0.08</v>
      </c>
      <c r="H26" s="222"/>
      <c r="I26" s="222"/>
      <c r="J26" s="224"/>
      <c r="K26" s="196"/>
    </row>
    <row r="27" spans="1:11" ht="24">
      <c r="A27" s="252">
        <v>21</v>
      </c>
      <c r="B27" s="232" t="s">
        <v>158</v>
      </c>
      <c r="C27" s="220" t="s">
        <v>340</v>
      </c>
      <c r="D27" s="233">
        <v>5</v>
      </c>
      <c r="E27" s="234"/>
      <c r="F27" s="222"/>
      <c r="G27" s="223">
        <v>0.08</v>
      </c>
      <c r="H27" s="222"/>
      <c r="I27" s="222"/>
      <c r="J27" s="228"/>
      <c r="K27" s="196"/>
    </row>
    <row r="28" spans="1:11" ht="24">
      <c r="A28" s="252">
        <v>22</v>
      </c>
      <c r="B28" s="219" t="s">
        <v>159</v>
      </c>
      <c r="C28" s="220" t="s">
        <v>340</v>
      </c>
      <c r="D28" s="221">
        <v>20</v>
      </c>
      <c r="E28" s="222"/>
      <c r="F28" s="222"/>
      <c r="G28" s="223">
        <v>0.08</v>
      </c>
      <c r="H28" s="222"/>
      <c r="I28" s="222"/>
      <c r="J28" s="224"/>
      <c r="K28" s="196"/>
    </row>
    <row r="29" spans="1:11" ht="24">
      <c r="A29" s="252">
        <v>23</v>
      </c>
      <c r="B29" s="219" t="s">
        <v>160</v>
      </c>
      <c r="C29" s="220" t="s">
        <v>340</v>
      </c>
      <c r="D29" s="221">
        <v>20</v>
      </c>
      <c r="E29" s="222"/>
      <c r="F29" s="222"/>
      <c r="G29" s="223">
        <v>0.08</v>
      </c>
      <c r="H29" s="222"/>
      <c r="I29" s="222"/>
      <c r="J29" s="224"/>
      <c r="K29" s="196"/>
    </row>
    <row r="30" spans="1:11" ht="24">
      <c r="A30" s="252">
        <v>24</v>
      </c>
      <c r="B30" s="232" t="s">
        <v>161</v>
      </c>
      <c r="C30" s="220" t="s">
        <v>340</v>
      </c>
      <c r="D30" s="233">
        <v>5</v>
      </c>
      <c r="E30" s="234"/>
      <c r="F30" s="222"/>
      <c r="G30" s="223">
        <v>0.08</v>
      </c>
      <c r="H30" s="222"/>
      <c r="I30" s="222"/>
      <c r="J30" s="235"/>
      <c r="K30" s="196"/>
    </row>
    <row r="31" spans="1:11" ht="24">
      <c r="A31" s="252">
        <v>25</v>
      </c>
      <c r="B31" s="232" t="s">
        <v>162</v>
      </c>
      <c r="C31" s="220" t="s">
        <v>340</v>
      </c>
      <c r="D31" s="233">
        <v>25</v>
      </c>
      <c r="E31" s="234"/>
      <c r="F31" s="222"/>
      <c r="G31" s="223">
        <v>0.08</v>
      </c>
      <c r="H31" s="222"/>
      <c r="I31" s="222"/>
      <c r="J31" s="235"/>
      <c r="K31" s="196"/>
    </row>
    <row r="32" spans="1:11" ht="24">
      <c r="A32" s="252">
        <v>26</v>
      </c>
      <c r="B32" s="232" t="s">
        <v>163</v>
      </c>
      <c r="C32" s="220" t="s">
        <v>340</v>
      </c>
      <c r="D32" s="233">
        <v>50</v>
      </c>
      <c r="E32" s="234"/>
      <c r="F32" s="222"/>
      <c r="G32" s="223">
        <v>0.08</v>
      </c>
      <c r="H32" s="222"/>
      <c r="I32" s="222"/>
      <c r="J32" s="235"/>
      <c r="K32" s="196"/>
    </row>
    <row r="33" spans="1:11" ht="24">
      <c r="A33" s="252">
        <v>27</v>
      </c>
      <c r="B33" s="232" t="s">
        <v>164</v>
      </c>
      <c r="C33" s="220" t="s">
        <v>340</v>
      </c>
      <c r="D33" s="233">
        <v>4</v>
      </c>
      <c r="E33" s="234"/>
      <c r="F33" s="222"/>
      <c r="G33" s="223">
        <v>0.08</v>
      </c>
      <c r="H33" s="222"/>
      <c r="I33" s="222"/>
      <c r="J33" s="235"/>
      <c r="K33" s="196"/>
    </row>
    <row r="34" spans="1:11" ht="24">
      <c r="A34" s="252">
        <v>28</v>
      </c>
      <c r="B34" s="232" t="s">
        <v>165</v>
      </c>
      <c r="C34" s="220" t="s">
        <v>340</v>
      </c>
      <c r="D34" s="233">
        <v>30</v>
      </c>
      <c r="E34" s="234"/>
      <c r="F34" s="222"/>
      <c r="G34" s="223">
        <v>0.08</v>
      </c>
      <c r="H34" s="222"/>
      <c r="I34" s="222"/>
      <c r="J34" s="235"/>
      <c r="K34" s="196"/>
    </row>
    <row r="35" spans="1:11" ht="24">
      <c r="A35" s="252">
        <v>29</v>
      </c>
      <c r="B35" s="232" t="s">
        <v>166</v>
      </c>
      <c r="C35" s="220" t="s">
        <v>340</v>
      </c>
      <c r="D35" s="233">
        <v>50</v>
      </c>
      <c r="E35" s="234"/>
      <c r="F35" s="222"/>
      <c r="G35" s="223">
        <v>0.08</v>
      </c>
      <c r="H35" s="222"/>
      <c r="I35" s="222"/>
      <c r="J35" s="235"/>
      <c r="K35" s="196"/>
    </row>
    <row r="36" spans="1:11" ht="24">
      <c r="A36" s="252">
        <v>30</v>
      </c>
      <c r="B36" s="232" t="s">
        <v>167</v>
      </c>
      <c r="C36" s="220" t="s">
        <v>340</v>
      </c>
      <c r="D36" s="233">
        <v>180</v>
      </c>
      <c r="E36" s="234"/>
      <c r="F36" s="222"/>
      <c r="G36" s="223">
        <v>0.08</v>
      </c>
      <c r="H36" s="222"/>
      <c r="I36" s="222"/>
      <c r="J36" s="235"/>
      <c r="K36" s="196"/>
    </row>
    <row r="37" spans="1:11" ht="24">
      <c r="A37" s="252">
        <v>31</v>
      </c>
      <c r="B37" s="219" t="s">
        <v>168</v>
      </c>
      <c r="C37" s="220" t="s">
        <v>340</v>
      </c>
      <c r="D37" s="221">
        <v>50</v>
      </c>
      <c r="E37" s="222"/>
      <c r="F37" s="222"/>
      <c r="G37" s="223">
        <v>0.08</v>
      </c>
      <c r="H37" s="222"/>
      <c r="I37" s="222"/>
      <c r="J37" s="228"/>
      <c r="K37" s="196"/>
    </row>
    <row r="38" spans="1:11" ht="24">
      <c r="A38" s="252">
        <v>32</v>
      </c>
      <c r="B38" s="219" t="s">
        <v>169</v>
      </c>
      <c r="C38" s="220" t="s">
        <v>340</v>
      </c>
      <c r="D38" s="221">
        <v>20</v>
      </c>
      <c r="E38" s="222"/>
      <c r="F38" s="222"/>
      <c r="G38" s="223">
        <v>0.08</v>
      </c>
      <c r="H38" s="222"/>
      <c r="I38" s="222"/>
      <c r="J38" s="229"/>
      <c r="K38" s="196"/>
    </row>
    <row r="39" spans="1:11" ht="36">
      <c r="A39" s="252">
        <v>33</v>
      </c>
      <c r="B39" s="219" t="s">
        <v>170</v>
      </c>
      <c r="C39" s="220" t="s">
        <v>340</v>
      </c>
      <c r="D39" s="221">
        <v>200</v>
      </c>
      <c r="E39" s="222"/>
      <c r="F39" s="222"/>
      <c r="G39" s="223">
        <v>0.08</v>
      </c>
      <c r="H39" s="222"/>
      <c r="I39" s="222"/>
      <c r="J39" s="224"/>
      <c r="K39" s="196"/>
    </row>
    <row r="40" spans="1:11" ht="36">
      <c r="A40" s="252">
        <v>34</v>
      </c>
      <c r="B40" s="219" t="s">
        <v>171</v>
      </c>
      <c r="C40" s="220" t="s">
        <v>340</v>
      </c>
      <c r="D40" s="221">
        <v>5</v>
      </c>
      <c r="E40" s="222"/>
      <c r="F40" s="222"/>
      <c r="G40" s="223">
        <v>0.08</v>
      </c>
      <c r="H40" s="222"/>
      <c r="I40" s="222"/>
      <c r="J40" s="229"/>
      <c r="K40" s="196"/>
    </row>
    <row r="41" spans="1:11" ht="36">
      <c r="A41" s="252">
        <v>35</v>
      </c>
      <c r="B41" s="219" t="s">
        <v>172</v>
      </c>
      <c r="C41" s="220" t="s">
        <v>340</v>
      </c>
      <c r="D41" s="221">
        <v>5</v>
      </c>
      <c r="E41" s="222"/>
      <c r="F41" s="222"/>
      <c r="G41" s="223">
        <v>0.08</v>
      </c>
      <c r="H41" s="222"/>
      <c r="I41" s="222"/>
      <c r="J41" s="229"/>
      <c r="K41" s="196"/>
    </row>
    <row r="42" spans="1:11" ht="24">
      <c r="A42" s="252">
        <v>36</v>
      </c>
      <c r="B42" s="219" t="s">
        <v>173</v>
      </c>
      <c r="C42" s="220" t="s">
        <v>340</v>
      </c>
      <c r="D42" s="221">
        <v>5</v>
      </c>
      <c r="E42" s="222"/>
      <c r="F42" s="222"/>
      <c r="G42" s="223">
        <v>0.08</v>
      </c>
      <c r="H42" s="222"/>
      <c r="I42" s="222"/>
      <c r="J42" s="229"/>
      <c r="K42" s="196"/>
    </row>
    <row r="43" spans="1:11" ht="24">
      <c r="A43" s="252">
        <v>37</v>
      </c>
      <c r="B43" s="219" t="s">
        <v>331</v>
      </c>
      <c r="C43" s="220" t="s">
        <v>340</v>
      </c>
      <c r="D43" s="221">
        <v>5</v>
      </c>
      <c r="E43" s="222"/>
      <c r="F43" s="222"/>
      <c r="G43" s="223">
        <v>0.08</v>
      </c>
      <c r="H43" s="222"/>
      <c r="I43" s="222"/>
      <c r="J43" s="229"/>
      <c r="K43" s="196"/>
    </row>
    <row r="44" spans="1:11" ht="36">
      <c r="A44" s="252">
        <v>38</v>
      </c>
      <c r="B44" s="219" t="s">
        <v>174</v>
      </c>
      <c r="C44" s="220" t="s">
        <v>340</v>
      </c>
      <c r="D44" s="221">
        <v>2</v>
      </c>
      <c r="E44" s="222"/>
      <c r="F44" s="222"/>
      <c r="G44" s="223">
        <v>0.08</v>
      </c>
      <c r="H44" s="222"/>
      <c r="I44" s="222"/>
      <c r="J44" s="229"/>
      <c r="K44" s="196"/>
    </row>
    <row r="45" spans="1:11" ht="24">
      <c r="A45" s="252">
        <v>39</v>
      </c>
      <c r="B45" s="219" t="s">
        <v>175</v>
      </c>
      <c r="C45" s="220" t="s">
        <v>340</v>
      </c>
      <c r="D45" s="221">
        <v>10</v>
      </c>
      <c r="E45" s="222"/>
      <c r="F45" s="222"/>
      <c r="G45" s="223">
        <v>0.08</v>
      </c>
      <c r="H45" s="222"/>
      <c r="I45" s="222"/>
      <c r="J45" s="228"/>
      <c r="K45" s="196"/>
    </row>
    <row r="46" spans="1:11" ht="24">
      <c r="A46" s="252">
        <v>40</v>
      </c>
      <c r="B46" s="219" t="s">
        <v>176</v>
      </c>
      <c r="C46" s="220" t="s">
        <v>340</v>
      </c>
      <c r="D46" s="221">
        <v>50</v>
      </c>
      <c r="E46" s="222"/>
      <c r="F46" s="222"/>
      <c r="G46" s="223">
        <v>0.08</v>
      </c>
      <c r="H46" s="222"/>
      <c r="I46" s="222"/>
      <c r="J46" s="228"/>
      <c r="K46" s="196"/>
    </row>
    <row r="47" spans="1:11" ht="36">
      <c r="A47" s="252">
        <v>41</v>
      </c>
      <c r="B47" s="219" t="s">
        <v>177</v>
      </c>
      <c r="C47" s="220" t="s">
        <v>340</v>
      </c>
      <c r="D47" s="221">
        <v>40</v>
      </c>
      <c r="E47" s="222"/>
      <c r="F47" s="222"/>
      <c r="G47" s="223">
        <v>0.08</v>
      </c>
      <c r="H47" s="222"/>
      <c r="I47" s="222"/>
      <c r="J47" s="229"/>
      <c r="K47" s="196"/>
    </row>
    <row r="48" spans="1:11" ht="24">
      <c r="A48" s="252">
        <v>42</v>
      </c>
      <c r="B48" s="219" t="s">
        <v>178</v>
      </c>
      <c r="C48" s="220" t="s">
        <v>340</v>
      </c>
      <c r="D48" s="221">
        <v>20</v>
      </c>
      <c r="E48" s="222"/>
      <c r="F48" s="222"/>
      <c r="G48" s="223">
        <v>0.08</v>
      </c>
      <c r="H48" s="222"/>
      <c r="I48" s="222"/>
      <c r="J48" s="228"/>
      <c r="K48" s="196"/>
    </row>
    <row r="49" spans="1:11" ht="24">
      <c r="A49" s="252">
        <v>43</v>
      </c>
      <c r="B49" s="219" t="s">
        <v>179</v>
      </c>
      <c r="C49" s="220" t="s">
        <v>340</v>
      </c>
      <c r="D49" s="221">
        <v>5</v>
      </c>
      <c r="E49" s="222"/>
      <c r="F49" s="222"/>
      <c r="G49" s="223">
        <v>0.08</v>
      </c>
      <c r="H49" s="222"/>
      <c r="I49" s="222"/>
      <c r="J49" s="229"/>
      <c r="K49" s="196"/>
    </row>
    <row r="50" spans="1:11" ht="24">
      <c r="A50" s="252">
        <v>44</v>
      </c>
      <c r="B50" s="219" t="s">
        <v>180</v>
      </c>
      <c r="C50" s="220" t="s">
        <v>340</v>
      </c>
      <c r="D50" s="221">
        <v>20</v>
      </c>
      <c r="E50" s="222"/>
      <c r="F50" s="222"/>
      <c r="G50" s="223">
        <v>0.08</v>
      </c>
      <c r="H50" s="222"/>
      <c r="I50" s="222"/>
      <c r="J50" s="224"/>
      <c r="K50" s="196"/>
    </row>
    <row r="51" spans="1:11" ht="24">
      <c r="A51" s="252">
        <v>45</v>
      </c>
      <c r="B51" s="219" t="s">
        <v>181</v>
      </c>
      <c r="C51" s="220" t="s">
        <v>340</v>
      </c>
      <c r="D51" s="221">
        <v>20</v>
      </c>
      <c r="E51" s="222"/>
      <c r="F51" s="222"/>
      <c r="G51" s="223">
        <v>0.08</v>
      </c>
      <c r="H51" s="222"/>
      <c r="I51" s="222"/>
      <c r="J51" s="224"/>
      <c r="K51" s="196"/>
    </row>
    <row r="52" spans="1:11" ht="24">
      <c r="A52" s="252">
        <v>46</v>
      </c>
      <c r="B52" s="219" t="s">
        <v>182</v>
      </c>
      <c r="C52" s="220" t="s">
        <v>340</v>
      </c>
      <c r="D52" s="221">
        <v>10</v>
      </c>
      <c r="E52" s="222"/>
      <c r="F52" s="222"/>
      <c r="G52" s="223">
        <v>0.08</v>
      </c>
      <c r="H52" s="222"/>
      <c r="I52" s="222"/>
      <c r="J52" s="224"/>
      <c r="K52" s="196"/>
    </row>
    <row r="53" spans="1:11" ht="24">
      <c r="A53" s="252">
        <v>47</v>
      </c>
      <c r="B53" s="219" t="s">
        <v>183</v>
      </c>
      <c r="C53" s="220" t="s">
        <v>340</v>
      </c>
      <c r="D53" s="221">
        <v>25</v>
      </c>
      <c r="E53" s="222"/>
      <c r="F53" s="222"/>
      <c r="G53" s="223">
        <v>0.08</v>
      </c>
      <c r="H53" s="222"/>
      <c r="I53" s="222"/>
      <c r="J53" s="224"/>
      <c r="K53" s="196"/>
    </row>
    <row r="54" spans="1:11" ht="24">
      <c r="A54" s="252">
        <v>48</v>
      </c>
      <c r="B54" s="219" t="s">
        <v>184</v>
      </c>
      <c r="C54" s="220" t="s">
        <v>340</v>
      </c>
      <c r="D54" s="221">
        <v>15</v>
      </c>
      <c r="E54" s="222"/>
      <c r="F54" s="222"/>
      <c r="G54" s="223">
        <v>0.08</v>
      </c>
      <c r="H54" s="222"/>
      <c r="I54" s="222"/>
      <c r="J54" s="224"/>
      <c r="K54" s="196"/>
    </row>
    <row r="55" spans="1:11" ht="24">
      <c r="A55" s="252">
        <v>49</v>
      </c>
      <c r="B55" s="219" t="s">
        <v>185</v>
      </c>
      <c r="C55" s="220" t="s">
        <v>340</v>
      </c>
      <c r="D55" s="221">
        <v>60</v>
      </c>
      <c r="E55" s="222"/>
      <c r="F55" s="222"/>
      <c r="G55" s="223">
        <v>0.08</v>
      </c>
      <c r="H55" s="222"/>
      <c r="I55" s="222"/>
      <c r="J55" s="224"/>
      <c r="K55" s="196"/>
    </row>
    <row r="56" spans="1:11" ht="24">
      <c r="A56" s="252">
        <v>50</v>
      </c>
      <c r="B56" s="219" t="s">
        <v>186</v>
      </c>
      <c r="C56" s="220" t="s">
        <v>340</v>
      </c>
      <c r="D56" s="221">
        <v>3</v>
      </c>
      <c r="E56" s="222"/>
      <c r="F56" s="222"/>
      <c r="G56" s="223">
        <v>0.08</v>
      </c>
      <c r="H56" s="222"/>
      <c r="I56" s="222"/>
      <c r="J56" s="228"/>
      <c r="K56" s="196"/>
    </row>
    <row r="57" spans="1:11" ht="36">
      <c r="A57" s="252">
        <v>51</v>
      </c>
      <c r="B57" s="232" t="s">
        <v>187</v>
      </c>
      <c r="C57" s="220" t="s">
        <v>340</v>
      </c>
      <c r="D57" s="233">
        <v>10</v>
      </c>
      <c r="E57" s="234"/>
      <c r="F57" s="222"/>
      <c r="G57" s="223">
        <v>0.08</v>
      </c>
      <c r="H57" s="222"/>
      <c r="I57" s="222"/>
      <c r="J57" s="236"/>
      <c r="K57" s="196"/>
    </row>
    <row r="58" spans="1:11" ht="24">
      <c r="A58" s="252">
        <v>52</v>
      </c>
      <c r="B58" s="219" t="s">
        <v>188</v>
      </c>
      <c r="C58" s="220" t="s">
        <v>340</v>
      </c>
      <c r="D58" s="221">
        <v>180</v>
      </c>
      <c r="E58" s="222"/>
      <c r="F58" s="222"/>
      <c r="G58" s="223">
        <v>0.08</v>
      </c>
      <c r="H58" s="222"/>
      <c r="I58" s="222"/>
      <c r="J58" s="224"/>
      <c r="K58" s="196"/>
    </row>
    <row r="59" spans="1:11" ht="24">
      <c r="A59" s="252">
        <v>53</v>
      </c>
      <c r="B59" s="219" t="s">
        <v>189</v>
      </c>
      <c r="C59" s="220" t="s">
        <v>340</v>
      </c>
      <c r="D59" s="221">
        <v>5</v>
      </c>
      <c r="E59" s="222"/>
      <c r="F59" s="222"/>
      <c r="G59" s="223">
        <v>0.08</v>
      </c>
      <c r="H59" s="222"/>
      <c r="I59" s="222"/>
      <c r="J59" s="224"/>
      <c r="K59" s="196"/>
    </row>
    <row r="60" spans="1:11" ht="24">
      <c r="A60" s="252">
        <v>54</v>
      </c>
      <c r="B60" s="219" t="s">
        <v>190</v>
      </c>
      <c r="C60" s="220" t="s">
        <v>340</v>
      </c>
      <c r="D60" s="221">
        <v>10</v>
      </c>
      <c r="E60" s="222"/>
      <c r="F60" s="222"/>
      <c r="G60" s="223">
        <v>0.08</v>
      </c>
      <c r="H60" s="222"/>
      <c r="I60" s="222"/>
      <c r="J60" s="224"/>
      <c r="K60" s="196"/>
    </row>
    <row r="61" spans="1:11" ht="24">
      <c r="A61" s="252">
        <v>55</v>
      </c>
      <c r="B61" s="232" t="s">
        <v>191</v>
      </c>
      <c r="C61" s="220" t="s">
        <v>340</v>
      </c>
      <c r="D61" s="233">
        <v>30</v>
      </c>
      <c r="E61" s="234"/>
      <c r="F61" s="222"/>
      <c r="G61" s="223">
        <v>0.08</v>
      </c>
      <c r="H61" s="222"/>
      <c r="I61" s="222"/>
      <c r="J61" s="235"/>
      <c r="K61" s="196"/>
    </row>
    <row r="62" spans="1:11" ht="24">
      <c r="A62" s="252">
        <v>56</v>
      </c>
      <c r="B62" s="219" t="s">
        <v>192</v>
      </c>
      <c r="C62" s="220" t="s">
        <v>340</v>
      </c>
      <c r="D62" s="221">
        <v>30</v>
      </c>
      <c r="E62" s="222"/>
      <c r="F62" s="222"/>
      <c r="G62" s="223">
        <v>0.08</v>
      </c>
      <c r="H62" s="222"/>
      <c r="I62" s="222"/>
      <c r="J62" s="235"/>
      <c r="K62" s="196"/>
    </row>
    <row r="63" spans="1:11" ht="36">
      <c r="A63" s="252">
        <v>57</v>
      </c>
      <c r="B63" s="219" t="s">
        <v>193</v>
      </c>
      <c r="C63" s="220" t="s">
        <v>340</v>
      </c>
      <c r="D63" s="221">
        <v>160</v>
      </c>
      <c r="E63" s="222"/>
      <c r="F63" s="222"/>
      <c r="G63" s="223">
        <v>0.08</v>
      </c>
      <c r="H63" s="222"/>
      <c r="I63" s="222"/>
      <c r="J63" s="224"/>
      <c r="K63" s="196"/>
    </row>
    <row r="64" spans="1:11" ht="24">
      <c r="A64" s="252">
        <v>58</v>
      </c>
      <c r="B64" s="232" t="s">
        <v>194</v>
      </c>
      <c r="C64" s="220" t="s">
        <v>340</v>
      </c>
      <c r="D64" s="233">
        <v>4</v>
      </c>
      <c r="E64" s="234"/>
      <c r="F64" s="222"/>
      <c r="G64" s="223">
        <v>0.08</v>
      </c>
      <c r="H64" s="222"/>
      <c r="I64" s="222"/>
      <c r="J64" s="235"/>
      <c r="K64" s="196"/>
    </row>
    <row r="65" spans="1:11" ht="24">
      <c r="A65" s="252">
        <v>59</v>
      </c>
      <c r="B65" s="219" t="s">
        <v>195</v>
      </c>
      <c r="C65" s="220" t="s">
        <v>340</v>
      </c>
      <c r="D65" s="221">
        <v>50</v>
      </c>
      <c r="E65" s="222"/>
      <c r="F65" s="222"/>
      <c r="G65" s="223">
        <v>0.08</v>
      </c>
      <c r="H65" s="222"/>
      <c r="I65" s="222"/>
      <c r="J65" s="224"/>
      <c r="K65" s="196"/>
    </row>
    <row r="66" spans="1:11" ht="24">
      <c r="A66" s="252">
        <v>60</v>
      </c>
      <c r="B66" s="219" t="s">
        <v>196</v>
      </c>
      <c r="C66" s="220" t="s">
        <v>340</v>
      </c>
      <c r="D66" s="221">
        <v>650</v>
      </c>
      <c r="E66" s="222"/>
      <c r="F66" s="222"/>
      <c r="G66" s="223">
        <v>0.08</v>
      </c>
      <c r="H66" s="222"/>
      <c r="I66" s="222"/>
      <c r="J66" s="224"/>
      <c r="K66" s="196"/>
    </row>
    <row r="67" spans="1:11" ht="36">
      <c r="A67" s="252">
        <v>61</v>
      </c>
      <c r="B67" s="219" t="s">
        <v>197</v>
      </c>
      <c r="C67" s="220" t="s">
        <v>340</v>
      </c>
      <c r="D67" s="221">
        <v>95</v>
      </c>
      <c r="E67" s="222"/>
      <c r="F67" s="222"/>
      <c r="G67" s="223">
        <v>0.08</v>
      </c>
      <c r="H67" s="222"/>
      <c r="I67" s="222"/>
      <c r="J67" s="224"/>
      <c r="K67" s="196"/>
    </row>
    <row r="68" spans="1:11" ht="36">
      <c r="A68" s="252">
        <v>62</v>
      </c>
      <c r="B68" s="219" t="s">
        <v>198</v>
      </c>
      <c r="C68" s="220" t="s">
        <v>340</v>
      </c>
      <c r="D68" s="221">
        <v>55</v>
      </c>
      <c r="E68" s="222"/>
      <c r="F68" s="222"/>
      <c r="G68" s="223">
        <v>0.08</v>
      </c>
      <c r="H68" s="222"/>
      <c r="I68" s="222"/>
      <c r="J68" s="224"/>
      <c r="K68" s="196"/>
    </row>
    <row r="69" spans="1:11" ht="36">
      <c r="A69" s="252">
        <v>63</v>
      </c>
      <c r="B69" s="219" t="s">
        <v>199</v>
      </c>
      <c r="C69" s="220" t="s">
        <v>340</v>
      </c>
      <c r="D69" s="221">
        <v>50</v>
      </c>
      <c r="E69" s="222"/>
      <c r="F69" s="222"/>
      <c r="G69" s="223">
        <v>0.08</v>
      </c>
      <c r="H69" s="222"/>
      <c r="I69" s="222"/>
      <c r="J69" s="224"/>
      <c r="K69" s="196"/>
    </row>
    <row r="70" spans="1:11" ht="36">
      <c r="A70" s="252">
        <v>64</v>
      </c>
      <c r="B70" s="219" t="s">
        <v>200</v>
      </c>
      <c r="C70" s="220" t="s">
        <v>340</v>
      </c>
      <c r="D70" s="221">
        <v>20</v>
      </c>
      <c r="E70" s="222"/>
      <c r="F70" s="222"/>
      <c r="G70" s="223">
        <v>0.08</v>
      </c>
      <c r="H70" s="222"/>
      <c r="I70" s="222"/>
      <c r="J70" s="224"/>
      <c r="K70" s="196"/>
    </row>
    <row r="71" spans="1:11" ht="24">
      <c r="A71" s="252">
        <v>65</v>
      </c>
      <c r="B71" s="219" t="s">
        <v>201</v>
      </c>
      <c r="C71" s="220" t="s">
        <v>340</v>
      </c>
      <c r="D71" s="221">
        <v>45</v>
      </c>
      <c r="E71" s="222"/>
      <c r="F71" s="222"/>
      <c r="G71" s="223">
        <v>0.08</v>
      </c>
      <c r="H71" s="222"/>
      <c r="I71" s="222"/>
      <c r="J71" s="224"/>
      <c r="K71" s="196"/>
    </row>
    <row r="72" spans="1:11" ht="36">
      <c r="A72" s="252">
        <v>66</v>
      </c>
      <c r="B72" s="219" t="s">
        <v>202</v>
      </c>
      <c r="C72" s="220" t="s">
        <v>340</v>
      </c>
      <c r="D72" s="221">
        <v>30</v>
      </c>
      <c r="E72" s="222"/>
      <c r="F72" s="222"/>
      <c r="G72" s="223">
        <v>0.08</v>
      </c>
      <c r="H72" s="222"/>
      <c r="I72" s="222"/>
      <c r="J72" s="224"/>
      <c r="K72" s="196"/>
    </row>
    <row r="73" spans="1:11" ht="36">
      <c r="A73" s="252">
        <v>67</v>
      </c>
      <c r="B73" s="219" t="s">
        <v>203</v>
      </c>
      <c r="C73" s="220" t="s">
        <v>340</v>
      </c>
      <c r="D73" s="221">
        <v>80</v>
      </c>
      <c r="E73" s="222"/>
      <c r="F73" s="222"/>
      <c r="G73" s="223">
        <v>0.08</v>
      </c>
      <c r="H73" s="222"/>
      <c r="I73" s="222"/>
      <c r="J73" s="224"/>
      <c r="K73" s="196"/>
    </row>
    <row r="74" spans="1:11" ht="24">
      <c r="A74" s="252">
        <v>68</v>
      </c>
      <c r="B74" s="219" t="s">
        <v>204</v>
      </c>
      <c r="C74" s="220" t="s">
        <v>340</v>
      </c>
      <c r="D74" s="221">
        <v>60</v>
      </c>
      <c r="E74" s="222"/>
      <c r="F74" s="222"/>
      <c r="G74" s="223">
        <v>0.08</v>
      </c>
      <c r="H74" s="222"/>
      <c r="I74" s="222"/>
      <c r="J74" s="224"/>
      <c r="K74" s="196"/>
    </row>
    <row r="75" spans="1:11" ht="12.75">
      <c r="A75" s="252">
        <v>69</v>
      </c>
      <c r="B75" s="219" t="s">
        <v>205</v>
      </c>
      <c r="C75" s="220" t="s">
        <v>340</v>
      </c>
      <c r="D75" s="221">
        <v>120</v>
      </c>
      <c r="E75" s="222"/>
      <c r="F75" s="222"/>
      <c r="G75" s="223">
        <v>0.08</v>
      </c>
      <c r="H75" s="222"/>
      <c r="I75" s="222"/>
      <c r="J75" s="224"/>
      <c r="K75" s="196"/>
    </row>
    <row r="76" spans="1:11" ht="24">
      <c r="A76" s="252">
        <v>70</v>
      </c>
      <c r="B76" s="219" t="s">
        <v>206</v>
      </c>
      <c r="C76" s="220" t="s">
        <v>340</v>
      </c>
      <c r="D76" s="221">
        <v>5</v>
      </c>
      <c r="E76" s="222"/>
      <c r="F76" s="222"/>
      <c r="G76" s="223">
        <v>0.08</v>
      </c>
      <c r="H76" s="222"/>
      <c r="I76" s="222"/>
      <c r="J76" s="224"/>
      <c r="K76" s="196"/>
    </row>
    <row r="77" spans="1:11" ht="24">
      <c r="A77" s="252">
        <v>71</v>
      </c>
      <c r="B77" s="219" t="s">
        <v>207</v>
      </c>
      <c r="C77" s="220" t="s">
        <v>340</v>
      </c>
      <c r="D77" s="221">
        <v>15</v>
      </c>
      <c r="E77" s="222"/>
      <c r="F77" s="222"/>
      <c r="G77" s="223">
        <v>0.08</v>
      </c>
      <c r="H77" s="222"/>
      <c r="I77" s="222"/>
      <c r="J77" s="224"/>
      <c r="K77" s="196"/>
    </row>
    <row r="78" spans="1:11" ht="24">
      <c r="A78" s="252">
        <v>72</v>
      </c>
      <c r="B78" s="219" t="s">
        <v>208</v>
      </c>
      <c r="C78" s="220" t="s">
        <v>340</v>
      </c>
      <c r="D78" s="221">
        <v>60</v>
      </c>
      <c r="E78" s="222"/>
      <c r="F78" s="222"/>
      <c r="G78" s="223">
        <v>0.08</v>
      </c>
      <c r="H78" s="222"/>
      <c r="I78" s="222"/>
      <c r="J78" s="224"/>
      <c r="K78" s="196"/>
    </row>
    <row r="79" spans="1:11" ht="24">
      <c r="A79" s="252">
        <v>73</v>
      </c>
      <c r="B79" s="219" t="s">
        <v>209</v>
      </c>
      <c r="C79" s="220" t="s">
        <v>340</v>
      </c>
      <c r="D79" s="221">
        <v>300</v>
      </c>
      <c r="E79" s="222"/>
      <c r="F79" s="222"/>
      <c r="G79" s="223">
        <v>0.08</v>
      </c>
      <c r="H79" s="222"/>
      <c r="I79" s="222"/>
      <c r="J79" s="224"/>
      <c r="K79" s="196"/>
    </row>
    <row r="80" spans="1:11" ht="24">
      <c r="A80" s="252">
        <v>74</v>
      </c>
      <c r="B80" s="219" t="s">
        <v>210</v>
      </c>
      <c r="C80" s="220" t="s">
        <v>340</v>
      </c>
      <c r="D80" s="221">
        <v>20</v>
      </c>
      <c r="E80" s="222"/>
      <c r="F80" s="222"/>
      <c r="G80" s="223">
        <v>0.08</v>
      </c>
      <c r="H80" s="222"/>
      <c r="I80" s="222"/>
      <c r="J80" s="224"/>
      <c r="K80" s="196"/>
    </row>
    <row r="81" spans="1:11" ht="24">
      <c r="A81" s="252">
        <v>75</v>
      </c>
      <c r="B81" s="219" t="s">
        <v>332</v>
      </c>
      <c r="C81" s="220" t="s">
        <v>340</v>
      </c>
      <c r="D81" s="221">
        <v>10</v>
      </c>
      <c r="E81" s="222"/>
      <c r="F81" s="222"/>
      <c r="G81" s="223">
        <v>0.08</v>
      </c>
      <c r="H81" s="222"/>
      <c r="I81" s="222"/>
      <c r="J81" s="224"/>
      <c r="K81" s="196"/>
    </row>
    <row r="82" spans="1:11" ht="36">
      <c r="A82" s="252">
        <v>76</v>
      </c>
      <c r="B82" s="219" t="s">
        <v>211</v>
      </c>
      <c r="C82" s="220" t="s">
        <v>340</v>
      </c>
      <c r="D82" s="221">
        <v>45</v>
      </c>
      <c r="E82" s="222"/>
      <c r="F82" s="222"/>
      <c r="G82" s="223">
        <v>0.08</v>
      </c>
      <c r="H82" s="222"/>
      <c r="I82" s="222"/>
      <c r="J82" s="224"/>
      <c r="K82" s="196"/>
    </row>
    <row r="83" spans="1:11" ht="24">
      <c r="A83" s="252">
        <v>77</v>
      </c>
      <c r="B83" s="219" t="s">
        <v>212</v>
      </c>
      <c r="C83" s="220" t="s">
        <v>340</v>
      </c>
      <c r="D83" s="221">
        <v>5</v>
      </c>
      <c r="E83" s="222"/>
      <c r="F83" s="222"/>
      <c r="G83" s="223">
        <v>0.08</v>
      </c>
      <c r="H83" s="222"/>
      <c r="I83" s="222"/>
      <c r="J83" s="224"/>
      <c r="K83" s="196"/>
    </row>
    <row r="84" spans="1:11" ht="36">
      <c r="A84" s="252">
        <v>78</v>
      </c>
      <c r="B84" s="219" t="s">
        <v>213</v>
      </c>
      <c r="C84" s="220" t="s">
        <v>340</v>
      </c>
      <c r="D84" s="221">
        <v>5</v>
      </c>
      <c r="E84" s="222"/>
      <c r="F84" s="222"/>
      <c r="G84" s="223">
        <v>0.08</v>
      </c>
      <c r="H84" s="222"/>
      <c r="I84" s="222"/>
      <c r="J84" s="224"/>
      <c r="K84" s="196"/>
    </row>
    <row r="85" spans="1:11" ht="24">
      <c r="A85" s="252">
        <v>79</v>
      </c>
      <c r="B85" s="219" t="s">
        <v>214</v>
      </c>
      <c r="C85" s="220" t="s">
        <v>340</v>
      </c>
      <c r="D85" s="221">
        <v>20</v>
      </c>
      <c r="E85" s="222"/>
      <c r="F85" s="222"/>
      <c r="G85" s="223">
        <v>0.08</v>
      </c>
      <c r="H85" s="222"/>
      <c r="I85" s="222"/>
      <c r="J85" s="224"/>
      <c r="K85" s="196"/>
    </row>
    <row r="86" spans="1:11" ht="24">
      <c r="A86" s="252">
        <v>80</v>
      </c>
      <c r="B86" s="219" t="s">
        <v>215</v>
      </c>
      <c r="C86" s="220" t="s">
        <v>340</v>
      </c>
      <c r="D86" s="221">
        <v>50</v>
      </c>
      <c r="E86" s="222"/>
      <c r="F86" s="222"/>
      <c r="G86" s="223">
        <v>0.08</v>
      </c>
      <c r="H86" s="222"/>
      <c r="I86" s="222"/>
      <c r="J86" s="224"/>
      <c r="K86" s="196"/>
    </row>
    <row r="87" spans="1:11" ht="24">
      <c r="A87" s="252">
        <v>81</v>
      </c>
      <c r="B87" s="219" t="s">
        <v>216</v>
      </c>
      <c r="C87" s="220" t="s">
        <v>340</v>
      </c>
      <c r="D87" s="221">
        <v>10</v>
      </c>
      <c r="E87" s="222"/>
      <c r="F87" s="222"/>
      <c r="G87" s="223">
        <v>0.08</v>
      </c>
      <c r="H87" s="222"/>
      <c r="I87" s="222"/>
      <c r="J87" s="224"/>
      <c r="K87" s="196"/>
    </row>
    <row r="88" spans="1:11" ht="36">
      <c r="A88" s="252">
        <v>82</v>
      </c>
      <c r="B88" s="219" t="s">
        <v>217</v>
      </c>
      <c r="C88" s="220" t="s">
        <v>340</v>
      </c>
      <c r="D88" s="221">
        <v>35</v>
      </c>
      <c r="E88" s="222"/>
      <c r="F88" s="222"/>
      <c r="G88" s="223">
        <v>0.08</v>
      </c>
      <c r="H88" s="222"/>
      <c r="I88" s="222"/>
      <c r="J88" s="224"/>
      <c r="K88" s="196"/>
    </row>
    <row r="89" spans="1:11" ht="36">
      <c r="A89" s="252">
        <v>83</v>
      </c>
      <c r="B89" s="219" t="s">
        <v>218</v>
      </c>
      <c r="C89" s="220" t="s">
        <v>340</v>
      </c>
      <c r="D89" s="221">
        <v>5</v>
      </c>
      <c r="E89" s="222"/>
      <c r="F89" s="222"/>
      <c r="G89" s="223">
        <v>0.08</v>
      </c>
      <c r="H89" s="222"/>
      <c r="I89" s="222"/>
      <c r="J89" s="224"/>
      <c r="K89" s="196"/>
    </row>
    <row r="90" spans="1:11" ht="24">
      <c r="A90" s="252">
        <v>84</v>
      </c>
      <c r="B90" s="219" t="s">
        <v>219</v>
      </c>
      <c r="C90" s="220" t="s">
        <v>340</v>
      </c>
      <c r="D90" s="221">
        <v>30</v>
      </c>
      <c r="E90" s="222"/>
      <c r="F90" s="222"/>
      <c r="G90" s="223">
        <v>0.08</v>
      </c>
      <c r="H90" s="222"/>
      <c r="I90" s="222"/>
      <c r="J90" s="224"/>
      <c r="K90" s="196"/>
    </row>
    <row r="91" spans="1:11" ht="24">
      <c r="A91" s="252">
        <v>85</v>
      </c>
      <c r="B91" s="219" t="s">
        <v>220</v>
      </c>
      <c r="C91" s="220" t="s">
        <v>340</v>
      </c>
      <c r="D91" s="221">
        <v>10</v>
      </c>
      <c r="E91" s="222"/>
      <c r="F91" s="222"/>
      <c r="G91" s="223">
        <v>0.08</v>
      </c>
      <c r="H91" s="222"/>
      <c r="I91" s="222"/>
      <c r="J91" s="224"/>
      <c r="K91" s="196"/>
    </row>
    <row r="92" spans="1:11" ht="24">
      <c r="A92" s="252">
        <v>86</v>
      </c>
      <c r="B92" s="219" t="s">
        <v>221</v>
      </c>
      <c r="C92" s="220" t="s">
        <v>340</v>
      </c>
      <c r="D92" s="221">
        <v>70</v>
      </c>
      <c r="E92" s="222"/>
      <c r="F92" s="222"/>
      <c r="G92" s="223">
        <v>0.08</v>
      </c>
      <c r="H92" s="222"/>
      <c r="I92" s="222"/>
      <c r="J92" s="224"/>
      <c r="K92" s="196"/>
    </row>
    <row r="93" spans="1:11" ht="24">
      <c r="A93" s="252">
        <v>87</v>
      </c>
      <c r="B93" s="219" t="s">
        <v>222</v>
      </c>
      <c r="C93" s="220" t="s">
        <v>340</v>
      </c>
      <c r="D93" s="221">
        <v>10</v>
      </c>
      <c r="E93" s="222"/>
      <c r="F93" s="222"/>
      <c r="G93" s="223">
        <v>0.08</v>
      </c>
      <c r="H93" s="222"/>
      <c r="I93" s="222"/>
      <c r="J93" s="224"/>
      <c r="K93" s="196"/>
    </row>
    <row r="94" spans="1:11" ht="24">
      <c r="A94" s="252">
        <v>88</v>
      </c>
      <c r="B94" s="219" t="s">
        <v>223</v>
      </c>
      <c r="C94" s="220" t="s">
        <v>340</v>
      </c>
      <c r="D94" s="221">
        <v>2</v>
      </c>
      <c r="E94" s="222"/>
      <c r="F94" s="222"/>
      <c r="G94" s="223">
        <v>0.08</v>
      </c>
      <c r="H94" s="222"/>
      <c r="I94" s="222"/>
      <c r="J94" s="224"/>
      <c r="K94" s="196"/>
    </row>
    <row r="95" spans="1:11" ht="24">
      <c r="A95" s="252">
        <v>89</v>
      </c>
      <c r="B95" s="219" t="s">
        <v>224</v>
      </c>
      <c r="C95" s="220" t="s">
        <v>340</v>
      </c>
      <c r="D95" s="221">
        <v>5</v>
      </c>
      <c r="E95" s="222"/>
      <c r="F95" s="222"/>
      <c r="G95" s="223">
        <v>0.08</v>
      </c>
      <c r="H95" s="222"/>
      <c r="I95" s="222"/>
      <c r="J95" s="237"/>
      <c r="K95" s="196"/>
    </row>
    <row r="96" spans="1:11" ht="24">
      <c r="A96" s="252">
        <v>90</v>
      </c>
      <c r="B96" s="219" t="s">
        <v>225</v>
      </c>
      <c r="C96" s="220" t="s">
        <v>340</v>
      </c>
      <c r="D96" s="221">
        <v>25</v>
      </c>
      <c r="E96" s="222"/>
      <c r="F96" s="222"/>
      <c r="G96" s="223">
        <v>0.08</v>
      </c>
      <c r="H96" s="222"/>
      <c r="I96" s="222"/>
      <c r="J96" s="224"/>
      <c r="K96" s="196"/>
    </row>
    <row r="97" spans="1:11" ht="24">
      <c r="A97" s="252">
        <v>91</v>
      </c>
      <c r="B97" s="219" t="s">
        <v>226</v>
      </c>
      <c r="C97" s="220" t="s">
        <v>340</v>
      </c>
      <c r="D97" s="221">
        <v>4</v>
      </c>
      <c r="E97" s="222"/>
      <c r="F97" s="222"/>
      <c r="G97" s="223">
        <v>0.08</v>
      </c>
      <c r="H97" s="222"/>
      <c r="I97" s="222"/>
      <c r="J97" s="224"/>
      <c r="K97" s="196"/>
    </row>
    <row r="98" spans="1:11" ht="36">
      <c r="A98" s="252">
        <v>92</v>
      </c>
      <c r="B98" s="219" t="s">
        <v>227</v>
      </c>
      <c r="C98" s="220" t="s">
        <v>340</v>
      </c>
      <c r="D98" s="221">
        <v>10</v>
      </c>
      <c r="E98" s="222"/>
      <c r="F98" s="222"/>
      <c r="G98" s="223">
        <v>0.08</v>
      </c>
      <c r="H98" s="222"/>
      <c r="I98" s="222"/>
      <c r="J98" s="224"/>
      <c r="K98" s="196"/>
    </row>
    <row r="99" spans="1:11" ht="36">
      <c r="A99" s="252">
        <v>93</v>
      </c>
      <c r="B99" s="219" t="s">
        <v>228</v>
      </c>
      <c r="C99" s="220" t="s">
        <v>340</v>
      </c>
      <c r="D99" s="221">
        <v>15</v>
      </c>
      <c r="E99" s="222"/>
      <c r="F99" s="222"/>
      <c r="G99" s="223">
        <v>0.08</v>
      </c>
      <c r="H99" s="222"/>
      <c r="I99" s="222"/>
      <c r="J99" s="224"/>
      <c r="K99" s="196"/>
    </row>
    <row r="100" spans="1:11" ht="24">
      <c r="A100" s="252">
        <v>94</v>
      </c>
      <c r="B100" s="219" t="s">
        <v>229</v>
      </c>
      <c r="C100" s="220" t="s">
        <v>340</v>
      </c>
      <c r="D100" s="221">
        <v>80</v>
      </c>
      <c r="E100" s="222"/>
      <c r="F100" s="222"/>
      <c r="G100" s="223">
        <v>0.08</v>
      </c>
      <c r="H100" s="222"/>
      <c r="I100" s="222"/>
      <c r="J100" s="224"/>
      <c r="K100" s="196"/>
    </row>
    <row r="101" spans="1:11" ht="24">
      <c r="A101" s="252">
        <v>95</v>
      </c>
      <c r="B101" s="219" t="s">
        <v>230</v>
      </c>
      <c r="C101" s="220" t="s">
        <v>340</v>
      </c>
      <c r="D101" s="221">
        <v>8</v>
      </c>
      <c r="E101" s="222"/>
      <c r="F101" s="222"/>
      <c r="G101" s="223">
        <v>0.08</v>
      </c>
      <c r="H101" s="222"/>
      <c r="I101" s="222"/>
      <c r="J101" s="224"/>
      <c r="K101" s="196"/>
    </row>
    <row r="102" spans="1:11" ht="24">
      <c r="A102" s="252">
        <v>96</v>
      </c>
      <c r="B102" s="219" t="s">
        <v>231</v>
      </c>
      <c r="C102" s="220" t="s">
        <v>340</v>
      </c>
      <c r="D102" s="221">
        <v>10</v>
      </c>
      <c r="E102" s="222"/>
      <c r="F102" s="222"/>
      <c r="G102" s="223">
        <v>0.08</v>
      </c>
      <c r="H102" s="222"/>
      <c r="I102" s="222"/>
      <c r="J102" s="224"/>
      <c r="K102" s="196"/>
    </row>
    <row r="103" spans="1:11" ht="24">
      <c r="A103" s="252">
        <v>97</v>
      </c>
      <c r="B103" s="219" t="s">
        <v>232</v>
      </c>
      <c r="C103" s="220" t="s">
        <v>340</v>
      </c>
      <c r="D103" s="221">
        <v>70</v>
      </c>
      <c r="E103" s="222"/>
      <c r="F103" s="222"/>
      <c r="G103" s="223">
        <v>0.08</v>
      </c>
      <c r="H103" s="222"/>
      <c r="I103" s="222"/>
      <c r="J103" s="224"/>
      <c r="K103" s="196"/>
    </row>
    <row r="104" spans="1:11" ht="24">
      <c r="A104" s="252">
        <v>98</v>
      </c>
      <c r="B104" s="219" t="s">
        <v>233</v>
      </c>
      <c r="C104" s="220" t="s">
        <v>340</v>
      </c>
      <c r="D104" s="221">
        <v>150</v>
      </c>
      <c r="E104" s="222"/>
      <c r="F104" s="222"/>
      <c r="G104" s="223">
        <v>0.08</v>
      </c>
      <c r="H104" s="222"/>
      <c r="I104" s="222"/>
      <c r="J104" s="224"/>
      <c r="K104" s="196"/>
    </row>
    <row r="105" spans="1:11" ht="24">
      <c r="A105" s="252">
        <v>99</v>
      </c>
      <c r="B105" s="219" t="s">
        <v>234</v>
      </c>
      <c r="C105" s="220" t="s">
        <v>340</v>
      </c>
      <c r="D105" s="221">
        <v>200</v>
      </c>
      <c r="E105" s="222"/>
      <c r="F105" s="222"/>
      <c r="G105" s="223">
        <v>0.08</v>
      </c>
      <c r="H105" s="222"/>
      <c r="I105" s="222"/>
      <c r="J105" s="224"/>
      <c r="K105" s="196"/>
    </row>
    <row r="106" spans="1:11" ht="24">
      <c r="A106" s="252">
        <v>100</v>
      </c>
      <c r="B106" s="219" t="s">
        <v>235</v>
      </c>
      <c r="C106" s="220" t="s">
        <v>340</v>
      </c>
      <c r="D106" s="233">
        <v>130</v>
      </c>
      <c r="E106" s="222"/>
      <c r="F106" s="222"/>
      <c r="G106" s="223">
        <v>0.08</v>
      </c>
      <c r="H106" s="222"/>
      <c r="I106" s="222"/>
      <c r="J106" s="224"/>
      <c r="K106" s="196"/>
    </row>
    <row r="107" spans="1:11" ht="48">
      <c r="A107" s="252">
        <v>101</v>
      </c>
      <c r="B107" s="219" t="s">
        <v>236</v>
      </c>
      <c r="C107" s="220" t="s">
        <v>340</v>
      </c>
      <c r="D107" s="221">
        <v>350</v>
      </c>
      <c r="E107" s="222"/>
      <c r="F107" s="222"/>
      <c r="G107" s="223">
        <v>0.08</v>
      </c>
      <c r="H107" s="222"/>
      <c r="I107" s="222"/>
      <c r="J107" s="224"/>
      <c r="K107" s="196"/>
    </row>
    <row r="108" spans="1:11" ht="36">
      <c r="A108" s="252">
        <v>102</v>
      </c>
      <c r="B108" s="219" t="s">
        <v>237</v>
      </c>
      <c r="C108" s="220" t="s">
        <v>340</v>
      </c>
      <c r="D108" s="221">
        <v>8</v>
      </c>
      <c r="E108" s="222"/>
      <c r="F108" s="222"/>
      <c r="G108" s="223">
        <v>0.08</v>
      </c>
      <c r="H108" s="222"/>
      <c r="I108" s="222"/>
      <c r="J108" s="224"/>
      <c r="K108" s="196"/>
    </row>
    <row r="109" spans="1:11" ht="24">
      <c r="A109" s="252">
        <v>103</v>
      </c>
      <c r="B109" s="219" t="s">
        <v>238</v>
      </c>
      <c r="C109" s="220" t="s">
        <v>340</v>
      </c>
      <c r="D109" s="221">
        <v>5</v>
      </c>
      <c r="E109" s="222"/>
      <c r="F109" s="222"/>
      <c r="G109" s="223">
        <v>0.08</v>
      </c>
      <c r="H109" s="222"/>
      <c r="I109" s="222"/>
      <c r="J109" s="224"/>
      <c r="K109" s="196"/>
    </row>
    <row r="110" spans="1:11" ht="24">
      <c r="A110" s="252">
        <v>104</v>
      </c>
      <c r="B110" s="219" t="s">
        <v>239</v>
      </c>
      <c r="C110" s="220" t="s">
        <v>340</v>
      </c>
      <c r="D110" s="221">
        <v>25</v>
      </c>
      <c r="E110" s="222"/>
      <c r="F110" s="222"/>
      <c r="G110" s="223">
        <v>0.08</v>
      </c>
      <c r="H110" s="222"/>
      <c r="I110" s="222"/>
      <c r="J110" s="224"/>
      <c r="K110" s="196"/>
    </row>
    <row r="111" spans="1:11" ht="24">
      <c r="A111" s="252">
        <v>105</v>
      </c>
      <c r="B111" s="219" t="s">
        <v>240</v>
      </c>
      <c r="C111" s="220" t="s">
        <v>340</v>
      </c>
      <c r="D111" s="221">
        <v>50</v>
      </c>
      <c r="E111" s="222"/>
      <c r="F111" s="222"/>
      <c r="G111" s="223">
        <v>0.08</v>
      </c>
      <c r="H111" s="222"/>
      <c r="I111" s="222"/>
      <c r="J111" s="224"/>
      <c r="K111" s="196"/>
    </row>
    <row r="112" spans="1:11" ht="24">
      <c r="A112" s="252">
        <v>106</v>
      </c>
      <c r="B112" s="219" t="s">
        <v>241</v>
      </c>
      <c r="C112" s="220" t="s">
        <v>340</v>
      </c>
      <c r="D112" s="221">
        <v>40</v>
      </c>
      <c r="E112" s="222"/>
      <c r="F112" s="222"/>
      <c r="G112" s="223">
        <v>0.08</v>
      </c>
      <c r="H112" s="222"/>
      <c r="I112" s="222"/>
      <c r="J112" s="224"/>
      <c r="K112" s="196"/>
    </row>
    <row r="113" spans="1:11" ht="36">
      <c r="A113" s="252">
        <v>107</v>
      </c>
      <c r="B113" s="219" t="s">
        <v>242</v>
      </c>
      <c r="C113" s="220" t="s">
        <v>340</v>
      </c>
      <c r="D113" s="221">
        <v>5</v>
      </c>
      <c r="E113" s="222"/>
      <c r="F113" s="222"/>
      <c r="G113" s="223">
        <v>0.08</v>
      </c>
      <c r="H113" s="222"/>
      <c r="I113" s="222"/>
      <c r="J113" s="224"/>
      <c r="K113" s="196"/>
    </row>
    <row r="114" spans="1:11" ht="36">
      <c r="A114" s="252">
        <v>108</v>
      </c>
      <c r="B114" s="219" t="s">
        <v>243</v>
      </c>
      <c r="C114" s="220" t="s">
        <v>340</v>
      </c>
      <c r="D114" s="221">
        <v>5</v>
      </c>
      <c r="E114" s="222"/>
      <c r="F114" s="222"/>
      <c r="G114" s="223">
        <v>0.08</v>
      </c>
      <c r="H114" s="222"/>
      <c r="I114" s="222"/>
      <c r="J114" s="224"/>
      <c r="K114" s="196"/>
    </row>
    <row r="115" spans="1:11" ht="36">
      <c r="A115" s="252">
        <v>109</v>
      </c>
      <c r="B115" s="219" t="s">
        <v>244</v>
      </c>
      <c r="C115" s="220" t="s">
        <v>340</v>
      </c>
      <c r="D115" s="221">
        <v>30</v>
      </c>
      <c r="E115" s="222"/>
      <c r="F115" s="222"/>
      <c r="G115" s="223">
        <v>0.08</v>
      </c>
      <c r="H115" s="222"/>
      <c r="I115" s="222"/>
      <c r="J115" s="224"/>
      <c r="K115" s="196"/>
    </row>
    <row r="116" spans="1:11" ht="36">
      <c r="A116" s="252">
        <v>110</v>
      </c>
      <c r="B116" s="219" t="s">
        <v>245</v>
      </c>
      <c r="C116" s="220" t="s">
        <v>340</v>
      </c>
      <c r="D116" s="221">
        <v>20</v>
      </c>
      <c r="E116" s="222"/>
      <c r="F116" s="222"/>
      <c r="G116" s="223">
        <v>0.08</v>
      </c>
      <c r="H116" s="222"/>
      <c r="I116" s="222"/>
      <c r="J116" s="224"/>
      <c r="K116" s="196"/>
    </row>
    <row r="117" spans="1:11" ht="36">
      <c r="A117" s="252">
        <v>111</v>
      </c>
      <c r="B117" s="219" t="s">
        <v>246</v>
      </c>
      <c r="C117" s="220" t="s">
        <v>340</v>
      </c>
      <c r="D117" s="221">
        <v>15</v>
      </c>
      <c r="E117" s="222"/>
      <c r="F117" s="222"/>
      <c r="G117" s="223">
        <v>0.08</v>
      </c>
      <c r="H117" s="222"/>
      <c r="I117" s="222"/>
      <c r="J117" s="224"/>
      <c r="K117" s="196"/>
    </row>
    <row r="118" spans="1:11" ht="24">
      <c r="A118" s="256">
        <v>112</v>
      </c>
      <c r="B118" s="239" t="s">
        <v>247</v>
      </c>
      <c r="C118" s="220" t="s">
        <v>340</v>
      </c>
      <c r="D118" s="238">
        <v>1500</v>
      </c>
      <c r="E118" s="240"/>
      <c r="F118" s="222"/>
      <c r="G118" s="223">
        <v>0.08</v>
      </c>
      <c r="H118" s="222"/>
      <c r="I118" s="222"/>
      <c r="J118" s="241"/>
      <c r="K118" s="196"/>
    </row>
    <row r="119" spans="1:11" ht="36">
      <c r="A119" s="256">
        <v>113</v>
      </c>
      <c r="B119" s="239" t="s">
        <v>248</v>
      </c>
      <c r="C119" s="220" t="s">
        <v>340</v>
      </c>
      <c r="D119" s="238">
        <v>40</v>
      </c>
      <c r="E119" s="240"/>
      <c r="F119" s="222"/>
      <c r="G119" s="223">
        <v>0.08</v>
      </c>
      <c r="H119" s="222"/>
      <c r="I119" s="222"/>
      <c r="J119" s="241"/>
      <c r="K119" s="196"/>
    </row>
    <row r="120" spans="1:11" ht="24">
      <c r="A120" s="256">
        <v>114</v>
      </c>
      <c r="B120" s="239" t="s">
        <v>249</v>
      </c>
      <c r="C120" s="220" t="s">
        <v>340</v>
      </c>
      <c r="D120" s="238">
        <v>5000</v>
      </c>
      <c r="E120" s="240"/>
      <c r="F120" s="222"/>
      <c r="G120" s="223">
        <v>0.08</v>
      </c>
      <c r="H120" s="222"/>
      <c r="I120" s="222"/>
      <c r="J120" s="241"/>
      <c r="K120" s="196"/>
    </row>
    <row r="121" spans="1:11" ht="24">
      <c r="A121" s="256">
        <v>115</v>
      </c>
      <c r="B121" s="239" t="s">
        <v>250</v>
      </c>
      <c r="C121" s="220" t="s">
        <v>340</v>
      </c>
      <c r="D121" s="238">
        <v>150</v>
      </c>
      <c r="E121" s="240"/>
      <c r="F121" s="222"/>
      <c r="G121" s="223">
        <v>0.08</v>
      </c>
      <c r="H121" s="222"/>
      <c r="I121" s="222"/>
      <c r="J121" s="241"/>
      <c r="K121" s="196"/>
    </row>
    <row r="122" spans="1:11" ht="24">
      <c r="A122" s="256">
        <v>116</v>
      </c>
      <c r="B122" s="239" t="s">
        <v>251</v>
      </c>
      <c r="C122" s="220" t="s">
        <v>340</v>
      </c>
      <c r="D122" s="242">
        <v>80</v>
      </c>
      <c r="E122" s="240"/>
      <c r="F122" s="222"/>
      <c r="G122" s="223">
        <v>0.08</v>
      </c>
      <c r="H122" s="222"/>
      <c r="I122" s="222"/>
      <c r="J122" s="241"/>
      <c r="K122" s="196"/>
    </row>
    <row r="123" spans="1:11" ht="24">
      <c r="A123" s="256">
        <v>117</v>
      </c>
      <c r="B123" s="239" t="s">
        <v>252</v>
      </c>
      <c r="C123" s="220" t="s">
        <v>340</v>
      </c>
      <c r="D123" s="238">
        <v>1800</v>
      </c>
      <c r="E123" s="240"/>
      <c r="F123" s="222"/>
      <c r="G123" s="223">
        <v>0.08</v>
      </c>
      <c r="H123" s="222"/>
      <c r="I123" s="222"/>
      <c r="J123" s="241"/>
      <c r="K123" s="196"/>
    </row>
    <row r="124" spans="1:11" ht="24">
      <c r="A124" s="256">
        <v>118</v>
      </c>
      <c r="B124" s="239" t="s">
        <v>253</v>
      </c>
      <c r="C124" s="220" t="s">
        <v>340</v>
      </c>
      <c r="D124" s="238">
        <v>500</v>
      </c>
      <c r="E124" s="240"/>
      <c r="F124" s="222"/>
      <c r="G124" s="223">
        <v>0.08</v>
      </c>
      <c r="H124" s="222"/>
      <c r="I124" s="222"/>
      <c r="J124" s="241"/>
      <c r="K124" s="196"/>
    </row>
    <row r="125" spans="1:11" ht="24">
      <c r="A125" s="256">
        <v>119</v>
      </c>
      <c r="B125" s="239" t="s">
        <v>254</v>
      </c>
      <c r="C125" s="220" t="s">
        <v>340</v>
      </c>
      <c r="D125" s="238">
        <v>1200</v>
      </c>
      <c r="E125" s="240"/>
      <c r="F125" s="222"/>
      <c r="G125" s="223">
        <v>0.08</v>
      </c>
      <c r="H125" s="222"/>
      <c r="I125" s="222"/>
      <c r="J125" s="241"/>
      <c r="K125" s="196"/>
    </row>
    <row r="126" spans="1:11" ht="24">
      <c r="A126" s="256">
        <v>120</v>
      </c>
      <c r="B126" s="244" t="s">
        <v>255</v>
      </c>
      <c r="C126" s="220" t="s">
        <v>340</v>
      </c>
      <c r="D126" s="243">
        <v>370</v>
      </c>
      <c r="E126" s="245"/>
      <c r="F126" s="222"/>
      <c r="G126" s="223">
        <v>0.08</v>
      </c>
      <c r="H126" s="222"/>
      <c r="I126" s="222"/>
      <c r="J126" s="246"/>
      <c r="K126" s="196"/>
    </row>
    <row r="127" spans="1:11" ht="24">
      <c r="A127" s="256">
        <v>121</v>
      </c>
      <c r="B127" s="244" t="s">
        <v>256</v>
      </c>
      <c r="C127" s="220" t="s">
        <v>340</v>
      </c>
      <c r="D127" s="243">
        <v>50</v>
      </c>
      <c r="E127" s="245"/>
      <c r="F127" s="222"/>
      <c r="G127" s="223">
        <v>0.08</v>
      </c>
      <c r="H127" s="222"/>
      <c r="I127" s="222"/>
      <c r="J127" s="246"/>
      <c r="K127" s="196"/>
    </row>
    <row r="128" spans="1:11" ht="36">
      <c r="A128" s="256">
        <v>122</v>
      </c>
      <c r="B128" s="244" t="s">
        <v>257</v>
      </c>
      <c r="C128" s="220" t="s">
        <v>340</v>
      </c>
      <c r="D128" s="243">
        <v>50</v>
      </c>
      <c r="E128" s="245"/>
      <c r="F128" s="222"/>
      <c r="G128" s="223">
        <v>0.08</v>
      </c>
      <c r="H128" s="222"/>
      <c r="I128" s="222"/>
      <c r="J128" s="246"/>
      <c r="K128" s="196"/>
    </row>
    <row r="129" spans="1:11" ht="24">
      <c r="A129" s="256">
        <v>123</v>
      </c>
      <c r="B129" s="244" t="s">
        <v>258</v>
      </c>
      <c r="C129" s="220" t="s">
        <v>340</v>
      </c>
      <c r="D129" s="243">
        <v>300</v>
      </c>
      <c r="E129" s="245"/>
      <c r="F129" s="222"/>
      <c r="G129" s="223">
        <v>0.08</v>
      </c>
      <c r="H129" s="222"/>
      <c r="I129" s="222"/>
      <c r="J129" s="246"/>
      <c r="K129" s="196"/>
    </row>
    <row r="130" spans="1:11" ht="36">
      <c r="A130" s="256">
        <v>124</v>
      </c>
      <c r="B130" s="244" t="s">
        <v>259</v>
      </c>
      <c r="C130" s="220" t="s">
        <v>340</v>
      </c>
      <c r="D130" s="243">
        <v>8</v>
      </c>
      <c r="E130" s="245"/>
      <c r="F130" s="222"/>
      <c r="G130" s="223">
        <v>0.08</v>
      </c>
      <c r="H130" s="222"/>
      <c r="I130" s="222"/>
      <c r="J130" s="246"/>
      <c r="K130" s="196"/>
    </row>
    <row r="131" spans="1:11" ht="24">
      <c r="A131" s="256">
        <v>125</v>
      </c>
      <c r="B131" s="244" t="s">
        <v>260</v>
      </c>
      <c r="C131" s="220" t="s">
        <v>340</v>
      </c>
      <c r="D131" s="243">
        <v>3</v>
      </c>
      <c r="E131" s="245"/>
      <c r="F131" s="222"/>
      <c r="G131" s="223">
        <v>0.08</v>
      </c>
      <c r="H131" s="222"/>
      <c r="I131" s="222"/>
      <c r="J131" s="246"/>
      <c r="K131" s="196"/>
    </row>
    <row r="132" spans="1:11" ht="24">
      <c r="A132" s="256">
        <v>126</v>
      </c>
      <c r="B132" s="244" t="s">
        <v>261</v>
      </c>
      <c r="C132" s="220" t="s">
        <v>340</v>
      </c>
      <c r="D132" s="243">
        <v>20</v>
      </c>
      <c r="E132" s="245"/>
      <c r="F132" s="222"/>
      <c r="G132" s="223">
        <v>0.08</v>
      </c>
      <c r="H132" s="222"/>
      <c r="I132" s="222"/>
      <c r="J132" s="246"/>
      <c r="K132" s="196"/>
    </row>
    <row r="133" spans="1:11" ht="24">
      <c r="A133" s="256">
        <v>127</v>
      </c>
      <c r="B133" s="244" t="s">
        <v>262</v>
      </c>
      <c r="C133" s="220" t="s">
        <v>340</v>
      </c>
      <c r="D133" s="243">
        <v>40</v>
      </c>
      <c r="E133" s="245"/>
      <c r="F133" s="222"/>
      <c r="G133" s="223">
        <v>0.08</v>
      </c>
      <c r="H133" s="222"/>
      <c r="I133" s="222"/>
      <c r="J133" s="246"/>
      <c r="K133" s="196"/>
    </row>
    <row r="134" spans="1:11" ht="36">
      <c r="A134" s="256">
        <v>128</v>
      </c>
      <c r="B134" s="244" t="s">
        <v>263</v>
      </c>
      <c r="C134" s="220" t="s">
        <v>340</v>
      </c>
      <c r="D134" s="247">
        <v>250</v>
      </c>
      <c r="E134" s="245"/>
      <c r="F134" s="222"/>
      <c r="G134" s="223">
        <v>0.08</v>
      </c>
      <c r="H134" s="222"/>
      <c r="I134" s="222"/>
      <c r="J134" s="229"/>
      <c r="K134" s="196"/>
    </row>
    <row r="135" spans="1:11" ht="36">
      <c r="A135" s="256">
        <v>129</v>
      </c>
      <c r="B135" s="244" t="s">
        <v>264</v>
      </c>
      <c r="C135" s="220" t="s">
        <v>340</v>
      </c>
      <c r="D135" s="243">
        <v>15</v>
      </c>
      <c r="E135" s="245"/>
      <c r="F135" s="222"/>
      <c r="G135" s="223">
        <v>0.08</v>
      </c>
      <c r="H135" s="222"/>
      <c r="I135" s="222"/>
      <c r="J135" s="229"/>
      <c r="K135" s="196"/>
    </row>
    <row r="136" spans="1:11" ht="24">
      <c r="A136" s="256">
        <v>130</v>
      </c>
      <c r="B136" s="244" t="s">
        <v>265</v>
      </c>
      <c r="C136" s="220" t="s">
        <v>340</v>
      </c>
      <c r="D136" s="243">
        <v>180</v>
      </c>
      <c r="E136" s="245"/>
      <c r="F136" s="222"/>
      <c r="G136" s="223">
        <v>0.08</v>
      </c>
      <c r="H136" s="222"/>
      <c r="I136" s="222"/>
      <c r="J136" s="246"/>
      <c r="K136" s="196"/>
    </row>
    <row r="137" spans="1:11" ht="24">
      <c r="A137" s="256">
        <v>131</v>
      </c>
      <c r="B137" s="244" t="s">
        <v>266</v>
      </c>
      <c r="C137" s="220" t="s">
        <v>340</v>
      </c>
      <c r="D137" s="247">
        <v>550</v>
      </c>
      <c r="E137" s="245"/>
      <c r="F137" s="222"/>
      <c r="G137" s="223">
        <v>0.08</v>
      </c>
      <c r="H137" s="222"/>
      <c r="I137" s="222"/>
      <c r="J137" s="246"/>
      <c r="K137" s="196"/>
    </row>
    <row r="138" spans="1:11" ht="12.75">
      <c r="A138" s="351" t="s">
        <v>17</v>
      </c>
      <c r="B138" s="352"/>
      <c r="C138" s="352"/>
      <c r="D138" s="352"/>
      <c r="E138" s="353"/>
      <c r="F138" s="248"/>
      <c r="G138" s="254"/>
      <c r="H138" s="254"/>
      <c r="I138" s="249"/>
      <c r="J138" s="254"/>
      <c r="K138" s="208" t="s">
        <v>267</v>
      </c>
    </row>
    <row r="139" spans="1:11" ht="12.75">
      <c r="A139" s="216"/>
      <c r="B139" s="216"/>
      <c r="C139" s="216"/>
      <c r="D139" s="216"/>
      <c r="E139" s="216"/>
      <c r="F139" s="216"/>
      <c r="G139" s="216"/>
      <c r="H139" s="216"/>
      <c r="I139" s="216"/>
      <c r="J139" s="217"/>
      <c r="K139" s="186"/>
    </row>
    <row r="140" spans="1:11" ht="12.75">
      <c r="A140" s="354"/>
      <c r="B140" s="354"/>
      <c r="C140" s="216"/>
      <c r="D140" s="216"/>
      <c r="E140" s="216"/>
      <c r="F140" s="216"/>
      <c r="G140" s="216"/>
      <c r="H140" s="216"/>
      <c r="I140" s="216"/>
      <c r="J140" s="217"/>
      <c r="K140" s="186"/>
    </row>
    <row r="141" spans="1:11" ht="12.75">
      <c r="A141" s="347" t="s">
        <v>14</v>
      </c>
      <c r="B141" s="347"/>
      <c r="C141" s="347"/>
      <c r="D141" s="347"/>
      <c r="E141" s="347"/>
      <c r="F141" s="347"/>
      <c r="G141" s="347"/>
      <c r="H141" s="347"/>
      <c r="I141" s="347"/>
      <c r="J141" s="217"/>
      <c r="K141" s="186"/>
    </row>
    <row r="142" spans="1:11" ht="12.75">
      <c r="A142" s="218"/>
      <c r="B142" s="218"/>
      <c r="C142" s="216"/>
      <c r="D142" s="216"/>
      <c r="E142" s="216"/>
      <c r="F142" s="216"/>
      <c r="G142" s="216"/>
      <c r="H142" s="216"/>
      <c r="I142" s="216"/>
      <c r="J142" s="217"/>
      <c r="K142" s="186"/>
    </row>
    <row r="143" spans="1:10" ht="12.75">
      <c r="A143" s="346"/>
      <c r="B143" s="346"/>
      <c r="C143" s="166"/>
      <c r="D143" s="166"/>
      <c r="E143" s="166"/>
      <c r="F143" s="166"/>
      <c r="G143" s="166"/>
      <c r="H143" s="166"/>
      <c r="I143" s="166"/>
      <c r="J143" s="167"/>
    </row>
    <row r="144" spans="1:10" ht="12.75">
      <c r="A144" s="346"/>
      <c r="B144" s="346"/>
      <c r="C144" s="346"/>
      <c r="D144" s="346"/>
      <c r="E144" s="346"/>
      <c r="F144" s="346"/>
      <c r="G144" s="168"/>
      <c r="H144" s="166"/>
      <c r="I144" s="166"/>
      <c r="J144" s="167"/>
    </row>
    <row r="145" spans="1:10" ht="12.75">
      <c r="A145" s="170"/>
      <c r="B145" s="170"/>
      <c r="C145" s="166"/>
      <c r="D145" s="166"/>
      <c r="E145" s="166"/>
      <c r="F145" s="166"/>
      <c r="G145" s="166"/>
      <c r="H145" s="166"/>
      <c r="I145" s="166"/>
      <c r="J145" s="167"/>
    </row>
    <row r="146" spans="1:10" ht="12.75">
      <c r="A146" s="166"/>
      <c r="B146" s="166"/>
      <c r="C146" s="166"/>
      <c r="D146" s="166"/>
      <c r="E146" s="166"/>
      <c r="F146" s="166"/>
      <c r="G146" s="166"/>
      <c r="H146" s="166"/>
      <c r="I146" s="166"/>
      <c r="J146" s="167"/>
    </row>
    <row r="147" ht="12.75">
      <c r="J147" s="171"/>
    </row>
    <row r="148" spans="1:10" ht="12.75">
      <c r="A148" s="172"/>
      <c r="B148" s="172"/>
      <c r="C148" s="172"/>
      <c r="D148" s="172"/>
      <c r="E148" s="172"/>
      <c r="F148" s="172"/>
      <c r="G148" s="172"/>
      <c r="H148" s="172"/>
      <c r="I148" s="172"/>
      <c r="J148" s="171"/>
    </row>
    <row r="149" spans="1:10" ht="12.75">
      <c r="A149" s="348" t="s">
        <v>268</v>
      </c>
      <c r="B149" s="348"/>
      <c r="C149" s="348"/>
      <c r="D149" s="348"/>
      <c r="E149" s="348"/>
      <c r="F149" s="348"/>
      <c r="G149" s="348"/>
      <c r="H149" s="348"/>
      <c r="I149" s="348"/>
      <c r="J149" s="348"/>
    </row>
  </sheetData>
  <sheetProtection/>
  <mergeCells count="8">
    <mergeCell ref="A143:B143"/>
    <mergeCell ref="A144:F144"/>
    <mergeCell ref="A141:I141"/>
    <mergeCell ref="A149:J149"/>
    <mergeCell ref="A3:J3"/>
    <mergeCell ref="B5:K5"/>
    <mergeCell ref="A138:E138"/>
    <mergeCell ref="A140:B1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6">
      <selection activeCell="Q12" sqref="Q12"/>
    </sheetView>
  </sheetViews>
  <sheetFormatPr defaultColWidth="9.00390625" defaultRowHeight="12.75"/>
  <cols>
    <col min="1" max="1" width="5.125" style="0" customWidth="1"/>
    <col min="2" max="2" width="20.00390625" style="0" customWidth="1"/>
    <col min="3" max="3" width="6.625" style="0" customWidth="1"/>
    <col min="6" max="6" width="12.00390625" style="0" customWidth="1"/>
    <col min="9" max="9" width="12.875" style="0" customWidth="1"/>
    <col min="10" max="10" width="11.875" style="0" customWidth="1"/>
    <col min="11" max="11" width="13.125" style="0" customWidth="1"/>
  </cols>
  <sheetData>
    <row r="1" spans="1:11" ht="14.25">
      <c r="A1" s="191"/>
      <c r="B1" s="191"/>
      <c r="C1" s="191"/>
      <c r="D1" s="191"/>
      <c r="E1" s="191"/>
      <c r="F1" s="191"/>
      <c r="G1" s="191"/>
      <c r="H1" s="191"/>
      <c r="I1" s="280" t="s">
        <v>338</v>
      </c>
      <c r="J1" s="191"/>
      <c r="K1" s="191"/>
    </row>
    <row r="2" spans="1:11" ht="12.75">
      <c r="A2" s="355" t="s">
        <v>0</v>
      </c>
      <c r="B2" s="355"/>
      <c r="C2" s="355"/>
      <c r="D2" s="355"/>
      <c r="E2" s="355"/>
      <c r="F2" s="355"/>
      <c r="G2" s="355"/>
      <c r="H2" s="355"/>
      <c r="I2" s="355"/>
      <c r="J2" s="355"/>
      <c r="K2" s="191"/>
    </row>
    <row r="3" ht="12.75">
      <c r="K3" s="191"/>
    </row>
    <row r="4" spans="1:11" ht="14.25">
      <c r="A4" s="273"/>
      <c r="B4" s="356" t="s">
        <v>335</v>
      </c>
      <c r="C4" s="356"/>
      <c r="D4" s="356"/>
      <c r="E4" s="356"/>
      <c r="F4" s="356"/>
      <c r="G4" s="356"/>
      <c r="H4" s="356"/>
      <c r="I4" s="356"/>
      <c r="J4" s="356"/>
      <c r="K4" s="356"/>
    </row>
    <row r="5" spans="1:12" ht="38.25">
      <c r="A5" s="203" t="s">
        <v>1</v>
      </c>
      <c r="B5" s="203" t="s">
        <v>78</v>
      </c>
      <c r="C5" s="203" t="s">
        <v>3</v>
      </c>
      <c r="D5" s="203" t="s">
        <v>4</v>
      </c>
      <c r="E5" s="203" t="s">
        <v>347</v>
      </c>
      <c r="F5" s="203" t="s">
        <v>348</v>
      </c>
      <c r="G5" s="203" t="s">
        <v>8</v>
      </c>
      <c r="H5" s="203" t="s">
        <v>349</v>
      </c>
      <c r="I5" s="203" t="s">
        <v>350</v>
      </c>
      <c r="J5" s="274" t="s">
        <v>11</v>
      </c>
      <c r="K5" s="275" t="s">
        <v>269</v>
      </c>
      <c r="L5" s="173"/>
    </row>
    <row r="6" spans="1:12" ht="25.5">
      <c r="A6" s="278">
        <v>1</v>
      </c>
      <c r="B6" s="259" t="s">
        <v>270</v>
      </c>
      <c r="C6" s="260" t="s">
        <v>340</v>
      </c>
      <c r="D6" s="260">
        <v>4</v>
      </c>
      <c r="E6" s="261"/>
      <c r="F6" s="261"/>
      <c r="G6" s="262">
        <v>0.08</v>
      </c>
      <c r="H6" s="261"/>
      <c r="I6" s="263"/>
      <c r="J6" s="264"/>
      <c r="K6" s="257"/>
      <c r="L6" s="173"/>
    </row>
    <row r="7" spans="1:12" ht="25.5">
      <c r="A7" s="278">
        <v>2</v>
      </c>
      <c r="B7" s="230" t="s">
        <v>271</v>
      </c>
      <c r="C7" s="260" t="s">
        <v>340</v>
      </c>
      <c r="D7" s="265">
        <v>160</v>
      </c>
      <c r="E7" s="231"/>
      <c r="F7" s="231"/>
      <c r="G7" s="262">
        <v>0.08</v>
      </c>
      <c r="H7" s="261"/>
      <c r="I7" s="263"/>
      <c r="J7" s="231"/>
      <c r="K7" s="257"/>
      <c r="L7" s="173"/>
    </row>
    <row r="8" spans="1:12" ht="25.5">
      <c r="A8" s="278">
        <v>4</v>
      </c>
      <c r="B8" s="230" t="s">
        <v>273</v>
      </c>
      <c r="C8" s="260" t="s">
        <v>340</v>
      </c>
      <c r="D8" s="265">
        <v>80</v>
      </c>
      <c r="E8" s="231"/>
      <c r="F8" s="231"/>
      <c r="G8" s="262">
        <v>0.08</v>
      </c>
      <c r="H8" s="261"/>
      <c r="I8" s="263"/>
      <c r="J8" s="231"/>
      <c r="K8" s="257"/>
      <c r="L8" s="173"/>
    </row>
    <row r="9" spans="1:12" ht="25.5">
      <c r="A9" s="278">
        <v>3</v>
      </c>
      <c r="B9" s="230" t="s">
        <v>274</v>
      </c>
      <c r="C9" s="260" t="s">
        <v>340</v>
      </c>
      <c r="D9" s="265">
        <v>380</v>
      </c>
      <c r="E9" s="231"/>
      <c r="F9" s="231"/>
      <c r="G9" s="262">
        <v>0.08</v>
      </c>
      <c r="H9" s="261"/>
      <c r="I9" s="263"/>
      <c r="J9" s="231"/>
      <c r="K9" s="257"/>
      <c r="L9" s="173"/>
    </row>
    <row r="10" spans="1:12" ht="25.5">
      <c r="A10" s="278">
        <v>4</v>
      </c>
      <c r="B10" s="230" t="s">
        <v>275</v>
      </c>
      <c r="C10" s="260" t="s">
        <v>340</v>
      </c>
      <c r="D10" s="265">
        <v>100</v>
      </c>
      <c r="E10" s="231"/>
      <c r="F10" s="231"/>
      <c r="G10" s="262">
        <v>0.08</v>
      </c>
      <c r="H10" s="261"/>
      <c r="I10" s="263"/>
      <c r="J10" s="231"/>
      <c r="K10" s="257"/>
      <c r="L10" s="173"/>
    </row>
    <row r="11" spans="1:12" ht="25.5">
      <c r="A11" s="278">
        <v>5</v>
      </c>
      <c r="B11" s="230" t="s">
        <v>276</v>
      </c>
      <c r="C11" s="260" t="s">
        <v>340</v>
      </c>
      <c r="D11" s="265">
        <v>25</v>
      </c>
      <c r="E11" s="231"/>
      <c r="F11" s="231"/>
      <c r="G11" s="262">
        <v>0.08</v>
      </c>
      <c r="H11" s="261"/>
      <c r="I11" s="263"/>
      <c r="J11" s="231"/>
      <c r="K11" s="257"/>
      <c r="L11" s="173"/>
    </row>
    <row r="12" spans="1:12" ht="25.5">
      <c r="A12" s="278">
        <v>6</v>
      </c>
      <c r="B12" s="230" t="s">
        <v>277</v>
      </c>
      <c r="C12" s="260" t="s">
        <v>340</v>
      </c>
      <c r="D12" s="265">
        <v>50</v>
      </c>
      <c r="E12" s="231"/>
      <c r="F12" s="231"/>
      <c r="G12" s="262">
        <v>0.08</v>
      </c>
      <c r="H12" s="261"/>
      <c r="I12" s="263"/>
      <c r="J12" s="231"/>
      <c r="K12" s="257"/>
      <c r="L12" s="173"/>
    </row>
    <row r="13" spans="1:12" ht="25.5">
      <c r="A13" s="278">
        <v>7</v>
      </c>
      <c r="B13" s="230" t="s">
        <v>278</v>
      </c>
      <c r="C13" s="260" t="s">
        <v>340</v>
      </c>
      <c r="D13" s="265">
        <v>80</v>
      </c>
      <c r="E13" s="231"/>
      <c r="F13" s="231"/>
      <c r="G13" s="262">
        <v>0.08</v>
      </c>
      <c r="H13" s="261"/>
      <c r="I13" s="263"/>
      <c r="J13" s="231"/>
      <c r="K13" s="257"/>
      <c r="L13" s="173"/>
    </row>
    <row r="14" spans="1:12" ht="25.5">
      <c r="A14" s="278">
        <v>8</v>
      </c>
      <c r="B14" s="230" t="s">
        <v>279</v>
      </c>
      <c r="C14" s="260" t="s">
        <v>340</v>
      </c>
      <c r="D14" s="265">
        <v>50</v>
      </c>
      <c r="E14" s="231"/>
      <c r="F14" s="231"/>
      <c r="G14" s="262">
        <v>0.08</v>
      </c>
      <c r="H14" s="261"/>
      <c r="I14" s="263"/>
      <c r="J14" s="231"/>
      <c r="K14" s="257"/>
      <c r="L14" s="173"/>
    </row>
    <row r="15" spans="1:12" ht="25.5">
      <c r="A15" s="278">
        <v>9</v>
      </c>
      <c r="B15" s="266" t="s">
        <v>280</v>
      </c>
      <c r="C15" s="260" t="s">
        <v>340</v>
      </c>
      <c r="D15" s="267">
        <v>50</v>
      </c>
      <c r="E15" s="268"/>
      <c r="F15" s="268"/>
      <c r="G15" s="269">
        <v>0.08</v>
      </c>
      <c r="H15" s="270"/>
      <c r="I15" s="270"/>
      <c r="J15" s="268"/>
      <c r="K15" s="258"/>
      <c r="L15" s="174"/>
    </row>
    <row r="16" spans="1:12" ht="25.5">
      <c r="A16" s="278">
        <v>10</v>
      </c>
      <c r="B16" s="266" t="s">
        <v>281</v>
      </c>
      <c r="C16" s="260" t="s">
        <v>340</v>
      </c>
      <c r="D16" s="267">
        <v>25</v>
      </c>
      <c r="E16" s="268"/>
      <c r="F16" s="268"/>
      <c r="G16" s="269">
        <v>0.08</v>
      </c>
      <c r="H16" s="270"/>
      <c r="I16" s="270"/>
      <c r="J16" s="268"/>
      <c r="K16" s="258"/>
      <c r="L16" s="174"/>
    </row>
    <row r="17" spans="1:12" ht="25.5">
      <c r="A17" s="278">
        <v>11</v>
      </c>
      <c r="B17" s="230" t="s">
        <v>330</v>
      </c>
      <c r="C17" s="260" t="s">
        <v>340</v>
      </c>
      <c r="D17" s="271">
        <v>275</v>
      </c>
      <c r="E17" s="231"/>
      <c r="F17" s="231"/>
      <c r="G17" s="262">
        <v>0.08</v>
      </c>
      <c r="H17" s="261"/>
      <c r="I17" s="263"/>
      <c r="J17" s="231"/>
      <c r="K17" s="257"/>
      <c r="L17" s="173"/>
    </row>
    <row r="18" spans="1:12" ht="51">
      <c r="A18" s="278">
        <v>12</v>
      </c>
      <c r="B18" s="230" t="s">
        <v>282</v>
      </c>
      <c r="C18" s="260" t="s">
        <v>340</v>
      </c>
      <c r="D18" s="265">
        <v>5</v>
      </c>
      <c r="E18" s="231"/>
      <c r="F18" s="231"/>
      <c r="G18" s="262">
        <v>0.08</v>
      </c>
      <c r="H18" s="261"/>
      <c r="I18" s="263"/>
      <c r="J18" s="231"/>
      <c r="K18" s="257"/>
      <c r="L18" s="173"/>
    </row>
    <row r="19" spans="1:12" ht="25.5">
      <c r="A19" s="278">
        <v>13</v>
      </c>
      <c r="B19" s="266" t="s">
        <v>283</v>
      </c>
      <c r="C19" s="260" t="s">
        <v>340</v>
      </c>
      <c r="D19" s="265">
        <v>60</v>
      </c>
      <c r="E19" s="231"/>
      <c r="F19" s="231"/>
      <c r="G19" s="262">
        <v>0.08</v>
      </c>
      <c r="H19" s="261"/>
      <c r="I19" s="263"/>
      <c r="J19" s="231"/>
      <c r="K19" s="257"/>
      <c r="L19" s="173"/>
    </row>
    <row r="20" spans="1:12" ht="25.5">
      <c r="A20" s="278">
        <v>14</v>
      </c>
      <c r="B20" s="266" t="s">
        <v>284</v>
      </c>
      <c r="C20" s="260" t="s">
        <v>340</v>
      </c>
      <c r="D20" s="265">
        <v>100</v>
      </c>
      <c r="E20" s="231"/>
      <c r="F20" s="231"/>
      <c r="G20" s="262">
        <v>0.08</v>
      </c>
      <c r="H20" s="261"/>
      <c r="I20" s="263"/>
      <c r="J20" s="231"/>
      <c r="K20" s="257"/>
      <c r="L20" s="173"/>
    </row>
    <row r="21" spans="1:12" ht="25.5">
      <c r="A21" s="278">
        <v>15</v>
      </c>
      <c r="B21" s="230" t="s">
        <v>285</v>
      </c>
      <c r="C21" s="260" t="s">
        <v>340</v>
      </c>
      <c r="D21" s="265">
        <v>40</v>
      </c>
      <c r="E21" s="231"/>
      <c r="F21" s="231"/>
      <c r="G21" s="262">
        <v>0.08</v>
      </c>
      <c r="H21" s="261"/>
      <c r="I21" s="263"/>
      <c r="J21" s="231"/>
      <c r="K21" s="257"/>
      <c r="L21" s="173"/>
    </row>
    <row r="22" spans="1:12" ht="38.25">
      <c r="A22" s="278">
        <v>16</v>
      </c>
      <c r="B22" s="230" t="s">
        <v>286</v>
      </c>
      <c r="C22" s="260" t="s">
        <v>340</v>
      </c>
      <c r="D22" s="265">
        <v>35</v>
      </c>
      <c r="E22" s="231"/>
      <c r="F22" s="231"/>
      <c r="G22" s="262">
        <v>0.08</v>
      </c>
      <c r="H22" s="261"/>
      <c r="I22" s="263"/>
      <c r="J22" s="231"/>
      <c r="K22" s="257"/>
      <c r="L22" s="173"/>
    </row>
    <row r="23" spans="1:12" ht="38.25">
      <c r="A23" s="278">
        <v>17</v>
      </c>
      <c r="B23" s="230" t="s">
        <v>287</v>
      </c>
      <c r="C23" s="260" t="s">
        <v>340</v>
      </c>
      <c r="D23" s="265">
        <v>40</v>
      </c>
      <c r="E23" s="231"/>
      <c r="F23" s="231"/>
      <c r="G23" s="262">
        <v>0.08</v>
      </c>
      <c r="H23" s="261"/>
      <c r="I23" s="263"/>
      <c r="J23" s="231"/>
      <c r="K23" s="257"/>
      <c r="L23" s="173"/>
    </row>
    <row r="24" spans="1:11" ht="12.75">
      <c r="A24" s="358" t="s">
        <v>13</v>
      </c>
      <c r="B24" s="359"/>
      <c r="C24" s="359"/>
      <c r="D24" s="359"/>
      <c r="E24" s="360"/>
      <c r="F24" s="272"/>
      <c r="G24" s="272"/>
      <c r="H24" s="272"/>
      <c r="I24" s="272"/>
      <c r="J24" s="279"/>
      <c r="K24" s="208"/>
    </row>
    <row r="25" spans="1:11" ht="12.75">
      <c r="A25" s="189"/>
      <c r="B25" s="189"/>
      <c r="C25" s="189"/>
      <c r="D25" s="189"/>
      <c r="E25" s="189"/>
      <c r="F25" s="214"/>
      <c r="G25" s="214"/>
      <c r="H25" s="189"/>
      <c r="I25" s="189"/>
      <c r="J25" s="273"/>
      <c r="K25" s="191"/>
    </row>
    <row r="26" spans="1:11" ht="12.75">
      <c r="A26" s="273"/>
      <c r="B26" s="273"/>
      <c r="C26" s="276"/>
      <c r="D26" s="273"/>
      <c r="E26" s="214"/>
      <c r="F26" s="214"/>
      <c r="G26" s="214"/>
      <c r="H26" s="214"/>
      <c r="I26" s="214"/>
      <c r="J26" s="273"/>
      <c r="K26" s="191"/>
    </row>
    <row r="27" spans="1:11" ht="12.75">
      <c r="A27" s="273"/>
      <c r="B27" s="357" t="s">
        <v>346</v>
      </c>
      <c r="C27" s="357"/>
      <c r="D27" s="357"/>
      <c r="E27" s="357"/>
      <c r="F27" s="357"/>
      <c r="G27" s="357"/>
      <c r="H27" s="357"/>
      <c r="I27" s="357"/>
      <c r="J27" s="357"/>
      <c r="K27" s="357"/>
    </row>
    <row r="28" spans="1:11" ht="12.75">
      <c r="A28" s="273"/>
      <c r="B28" s="273"/>
      <c r="C28" s="277"/>
      <c r="D28" s="273"/>
      <c r="E28" s="214"/>
      <c r="F28" s="214"/>
      <c r="G28" s="214"/>
      <c r="H28" s="214"/>
      <c r="I28" s="214"/>
      <c r="J28" s="273"/>
      <c r="K28" s="191"/>
    </row>
    <row r="29" spans="1:11" ht="12.75">
      <c r="A29" s="273"/>
      <c r="B29" s="273"/>
      <c r="C29" s="276"/>
      <c r="D29" s="273"/>
      <c r="E29" s="214"/>
      <c r="F29" s="214"/>
      <c r="G29" s="214"/>
      <c r="H29" s="214"/>
      <c r="I29" s="214"/>
      <c r="J29" s="273"/>
      <c r="K29" s="191"/>
    </row>
    <row r="30" spans="1:11" ht="12.75">
      <c r="A30" s="273"/>
      <c r="B30" s="273"/>
      <c r="C30" s="273"/>
      <c r="D30" s="273"/>
      <c r="E30" s="214"/>
      <c r="F30" s="214"/>
      <c r="G30" s="214"/>
      <c r="H30" s="214"/>
      <c r="I30" s="214"/>
      <c r="J30" s="273"/>
      <c r="K30" s="191"/>
    </row>
    <row r="31" ht="12.75">
      <c r="K31" s="191"/>
    </row>
  </sheetData>
  <sheetProtection/>
  <mergeCells count="4">
    <mergeCell ref="A2:J2"/>
    <mergeCell ref="B4:K4"/>
    <mergeCell ref="B27:K27"/>
    <mergeCell ref="A24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IR_KA2</dc:creator>
  <cp:keywords/>
  <dc:description/>
  <cp:lastModifiedBy>Bogumiła</cp:lastModifiedBy>
  <cp:lastPrinted>2020-05-18T10:37:14Z</cp:lastPrinted>
  <dcterms:created xsi:type="dcterms:W3CDTF">2018-04-11T12:58:10Z</dcterms:created>
  <dcterms:modified xsi:type="dcterms:W3CDTF">2020-05-22T07:59:47Z</dcterms:modified>
  <cp:category/>
  <cp:version/>
  <cp:contentType/>
  <cp:contentStatus/>
</cp:coreProperties>
</file>