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GAZ\Gmina Gostyń\Dokumentacja\"/>
    </mc:Choice>
  </mc:AlternateContent>
  <xr:revisionPtr revIDLastSave="0" documentId="13_ncr:1_{23CE815F-A33E-4EB3-98A9-174BB953E9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ne" sheetId="1" r:id="rId1"/>
  </sheets>
  <definedNames>
    <definedName name="_xlnm._FilterDatabase" localSheetId="0" hidden="1">Dane!$A$2:$BA$34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E38" i="1"/>
  <c r="D38" i="1"/>
  <c r="C38" i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BC25" i="1"/>
  <c r="BD23" i="1"/>
  <c r="BD22" i="1"/>
  <c r="BD20" i="1"/>
  <c r="BD19" i="1"/>
  <c r="BD18" i="1"/>
  <c r="BD17" i="1"/>
  <c r="BD15" i="1"/>
  <c r="BD14" i="1"/>
  <c r="BD13" i="1"/>
  <c r="BD12" i="1"/>
  <c r="BD11" i="1"/>
  <c r="BD10" i="1"/>
  <c r="BD9" i="1"/>
  <c r="BD8" i="1"/>
  <c r="BD7" i="1"/>
  <c r="BD6" i="1"/>
  <c r="BD5" i="1"/>
  <c r="BD4" i="1"/>
  <c r="BD16" i="1"/>
  <c r="K38" i="1" l="1"/>
  <c r="L31" i="1"/>
  <c r="L38" i="1" s="1"/>
  <c r="BD25" i="1"/>
  <c r="BA14" i="1"/>
  <c r="BE14" i="1" s="1"/>
  <c r="AZ5" i="1"/>
  <c r="BA5" i="1"/>
  <c r="BE5" i="1" s="1"/>
  <c r="AZ6" i="1"/>
  <c r="BA6" i="1"/>
  <c r="BE6" i="1" s="1"/>
  <c r="AZ7" i="1"/>
  <c r="BA7" i="1"/>
  <c r="BE7" i="1" s="1"/>
  <c r="AZ8" i="1"/>
  <c r="BA8" i="1"/>
  <c r="BE8" i="1" s="1"/>
  <c r="AZ9" i="1"/>
  <c r="BA9" i="1"/>
  <c r="BE9" i="1" s="1"/>
  <c r="AZ10" i="1"/>
  <c r="BA10" i="1"/>
  <c r="BE10" i="1" s="1"/>
  <c r="AZ11" i="1"/>
  <c r="BA11" i="1"/>
  <c r="BE11" i="1" s="1"/>
  <c r="AZ12" i="1"/>
  <c r="BA12" i="1"/>
  <c r="BE12" i="1" s="1"/>
  <c r="AZ13" i="1"/>
  <c r="BA13" i="1"/>
  <c r="BE13" i="1" s="1"/>
  <c r="AZ14" i="1"/>
  <c r="AZ15" i="1"/>
  <c r="BA15" i="1"/>
  <c r="BE15" i="1" s="1"/>
  <c r="AZ16" i="1"/>
  <c r="BA16" i="1"/>
  <c r="BE16" i="1" s="1"/>
  <c r="AZ17" i="1"/>
  <c r="BA17" i="1"/>
  <c r="BE17" i="1" s="1"/>
  <c r="AZ18" i="1"/>
  <c r="BA18" i="1"/>
  <c r="BE18" i="1" s="1"/>
  <c r="AZ19" i="1"/>
  <c r="BA19" i="1"/>
  <c r="BE19" i="1" s="1"/>
  <c r="AZ20" i="1"/>
  <c r="BA20" i="1"/>
  <c r="BE20" i="1" s="1"/>
  <c r="AZ21" i="1"/>
  <c r="BA21" i="1"/>
  <c r="BE21" i="1" s="1"/>
  <c r="AZ22" i="1"/>
  <c r="BA22" i="1"/>
  <c r="BE22" i="1" s="1"/>
  <c r="AZ23" i="1"/>
  <c r="BA23" i="1"/>
  <c r="BE23" i="1" s="1"/>
  <c r="AZ24" i="1"/>
  <c r="BA24" i="1"/>
  <c r="BE24" i="1" s="1"/>
  <c r="BA4" i="1" l="1"/>
  <c r="AZ4" i="1"/>
  <c r="AZ25" i="1" s="1"/>
  <c r="BA25" i="1" l="1"/>
  <c r="BE25" i="1" s="1"/>
  <c r="BE4" i="1"/>
</calcChain>
</file>

<file path=xl/sharedStrings.xml><?xml version="1.0" encoding="utf-8"?>
<sst xmlns="http://schemas.openxmlformats.org/spreadsheetml/2006/main" count="531" uniqueCount="196">
  <si>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</si>
  <si>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</si>
  <si>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</si>
  <si>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</si>
  <si>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</si>
  <si>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</si>
  <si>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</si>
  <si>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</si>
  <si>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</si>
  <si>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</si>
  <si>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</si>
  <si>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</si>
  <si>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</si>
  <si>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</si>
  <si>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</si>
  <si>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</si>
  <si>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</si>
  <si>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</si>
  <si>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</si>
  <si>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</si>
  <si>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</si>
  <si>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</si>
  <si>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</si>
  <si>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</si>
  <si>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</si>
  <si>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</si>
  <si>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W - 1.1</t>
  </si>
  <si>
    <t>W - 2.1</t>
  </si>
  <si>
    <t>W - 3.6</t>
  </si>
  <si>
    <t>W - 4</t>
  </si>
  <si>
    <t>W - 5.1</t>
  </si>
  <si>
    <t>Zmiana Sprzedawcy</t>
  </si>
  <si>
    <t>Płatnik podatku akcyzowego</t>
  </si>
  <si>
    <t>Nr gazomierza</t>
  </si>
  <si>
    <t>Hutnika 4</t>
  </si>
  <si>
    <t>63-800</t>
  </si>
  <si>
    <t>Gostyń</t>
  </si>
  <si>
    <t>GOK "Hutnik"</t>
  </si>
  <si>
    <t>Kino</t>
  </si>
  <si>
    <t>Kościelna 5</t>
  </si>
  <si>
    <t>Muzeum</t>
  </si>
  <si>
    <t>ZGKiM</t>
  </si>
  <si>
    <t>Polna 72A</t>
  </si>
  <si>
    <t xml:space="preserve">Świetlica </t>
  </si>
  <si>
    <t>Brzezie 301m2</t>
  </si>
  <si>
    <t>Wrocławska 264</t>
  </si>
  <si>
    <t>Szkoła Podstawowa nr 2 im. T. Kutrzeby</t>
  </si>
  <si>
    <t>Strzelecka 28</t>
  </si>
  <si>
    <t>Szkoła Podstawowa im. Jana Pawła II</t>
  </si>
  <si>
    <t>Kościelna 4</t>
  </si>
  <si>
    <t>Graniczna 1</t>
  </si>
  <si>
    <t>Szkoła Podstawowa nr 5 im.ks.Fr. Olejniczaka</t>
  </si>
  <si>
    <t>Rynek 2</t>
  </si>
  <si>
    <t>Hutnika 3</t>
  </si>
  <si>
    <t>Wrocławska 250</t>
  </si>
  <si>
    <t>Miejsko-Gminny Ośrodek Pomocy Społecznej</t>
  </si>
  <si>
    <t>Mostowa 9</t>
  </si>
  <si>
    <t>Przedszkole Miejskie nr 5</t>
  </si>
  <si>
    <t>Mostowa 10</t>
  </si>
  <si>
    <t>Przedszkole Miejskie nr 7</t>
  </si>
  <si>
    <t>Wrocławska 255</t>
  </si>
  <si>
    <t>Przedszkole Miejskie nr 1</t>
  </si>
  <si>
    <t>Sportowa 1</t>
  </si>
  <si>
    <t>ZW</t>
  </si>
  <si>
    <t>05088309</t>
  </si>
  <si>
    <t>00323188</t>
  </si>
  <si>
    <t>041718</t>
  </si>
  <si>
    <t>05667580</t>
  </si>
  <si>
    <t>00290874</t>
  </si>
  <si>
    <t>000151</t>
  </si>
  <si>
    <t>00000747</t>
  </si>
  <si>
    <t>094097</t>
  </si>
  <si>
    <t>00204264</t>
  </si>
  <si>
    <t>Kosowo 59</t>
  </si>
  <si>
    <t>070826</t>
  </si>
  <si>
    <t>kolejna</t>
  </si>
  <si>
    <t>Siemowo 102</t>
  </si>
  <si>
    <t>00051285</t>
  </si>
  <si>
    <t>Muzeum w Gostyniu, ul. Kościelna 5, 63-800 Gostyń</t>
  </si>
  <si>
    <t>Okres trwania zamówienia, data od….. Do…..</t>
  </si>
  <si>
    <t>Szkoła Podstawowa nr 1 z Oddziałami Integracyjnymi im. Czarnego Legionu</t>
  </si>
  <si>
    <t>Kościelna 3</t>
  </si>
  <si>
    <t>05714142</t>
  </si>
  <si>
    <t xml:space="preserve">Szkoła Podstawowa nr 3 z Oddziałami Dwujęzycznymi </t>
  </si>
  <si>
    <t>0716312005</t>
  </si>
  <si>
    <t>PSG Sp. z .o. O/Poznań</t>
  </si>
  <si>
    <t>Nazwa</t>
  </si>
  <si>
    <t>Nazwa Odbiorcy/ Adres korespondencyjny</t>
  </si>
  <si>
    <t>Ośrodek Sportu i Rekreacji w Gostyniu, ul. Starogostyńska 9a, 63-800 Gostyń</t>
  </si>
  <si>
    <t>Gmina Gostyń</t>
  </si>
  <si>
    <t>0031946858</t>
  </si>
  <si>
    <t>Przedszkole Miejskie nr 5 im. Kubusia Puchatka w Gostyniu, ul. Mostowa 9, 63-800 Gostyń</t>
  </si>
  <si>
    <t>0031910240</t>
  </si>
  <si>
    <t>0031910826</t>
  </si>
  <si>
    <t>Szkoła Podstawowa nr 1 im. Czarnego Legionu w Gostyniu, ul. Stanisława Helsztyńskiego 8, 63-800 Gostyń</t>
  </si>
  <si>
    <t>0031910241</t>
  </si>
  <si>
    <t>Suma miesiące</t>
  </si>
  <si>
    <t>ilość miesięcy</t>
  </si>
  <si>
    <t>Szkoła Podstawowa im, Jana Pawła II w Siemowie</t>
  </si>
  <si>
    <t>Zakład Gospodarki Komunalnej i Mieszkaniowej, ul. Nad Kanią 107, 63-800 Gostyń</t>
  </si>
  <si>
    <t>Przedszkole Miejskie nr 1, ul. Wrocławska 255, 63-800 Gostyń</t>
  </si>
  <si>
    <t>Przedszkole Miejskie nr 7, ul. Mostowa 10, 63-800 Gostyń</t>
  </si>
  <si>
    <t>Miejsko- Gminny Ośrodek Pomocy Społecznej w Gostyniu, ul. Wrocławska 250, 63-800 Gostyń</t>
  </si>
  <si>
    <t>Gostyński Ośrodek Kultury Hutnik, ul. Hutnika 4, 63-800 Gostyń</t>
  </si>
  <si>
    <t>Gostyński Ośrodek Kultury  Hutnik</t>
  </si>
  <si>
    <t>Muzeum w Gostyniu</t>
  </si>
  <si>
    <t>Szkoła Podstawowa nr 5 im. ks. Fr. Olejniczaka w Gostyniu, ul. Graniczna 1, 63-800 Gostyń</t>
  </si>
  <si>
    <t>05941625</t>
  </si>
  <si>
    <t>Szkoła Podstawowa nr 2 im.  Tadeusza Kutrzeby, ul. Wrocławska 264, 63-800 Gostyń</t>
  </si>
  <si>
    <t>00114471</t>
  </si>
  <si>
    <t>1303419260</t>
  </si>
  <si>
    <t>Szkoła Podstawowa nr 3 z Oddziałami Dwujęzycznymi, ul. Hutnika 3, 63-800 Gostyń</t>
  </si>
  <si>
    <t>PGNiG Obrót Detaliczny sp. z o.o.</t>
  </si>
  <si>
    <t>Uwagi:</t>
  </si>
  <si>
    <t>Dane Nabywcy</t>
  </si>
  <si>
    <t>Okres obowiązywania obecnej umowy /okres wypowiedzenia</t>
  </si>
  <si>
    <t>Zużycie gazu - suma na okres 12 miesięcy - (kWh)</t>
  </si>
  <si>
    <t>01.07.2022 do 31.12.2023</t>
  </si>
  <si>
    <t>nowy nr gazomierza</t>
  </si>
  <si>
    <t>Nowy nr PPG</t>
  </si>
  <si>
    <t xml:space="preserve">styczeń </t>
  </si>
  <si>
    <t>8018590365500049294151</t>
  </si>
  <si>
    <t>XM1902523772</t>
  </si>
  <si>
    <t>8018590365500046768358</t>
  </si>
  <si>
    <t>XK0723025594</t>
  </si>
  <si>
    <t>Edmunda Bojanowskiego 7</t>
  </si>
  <si>
    <t>Sportowa 1A</t>
  </si>
  <si>
    <t>XM1200225028</t>
  </si>
  <si>
    <t>8018590365500042061507</t>
  </si>
  <si>
    <t>XM0900114471</t>
  </si>
  <si>
    <t>8018590365500046408094</t>
  </si>
  <si>
    <t>XM2103279194</t>
  </si>
  <si>
    <t>8018590365500046409251</t>
  </si>
  <si>
    <t>XM1000003865</t>
  </si>
  <si>
    <t>8018590365500046847619</t>
  </si>
  <si>
    <t>8018590365500049294328</t>
  </si>
  <si>
    <t>XM1701509510</t>
  </si>
  <si>
    <t>8018590365500049291839</t>
  </si>
  <si>
    <t>XM1000204264</t>
  </si>
  <si>
    <t>XI0700000747</t>
  </si>
  <si>
    <t>8018590365500047433866</t>
  </si>
  <si>
    <t>8018590365500019108266</t>
  </si>
  <si>
    <t>XM1902362250</t>
  </si>
  <si>
    <t>8018590365500048126439</t>
  </si>
  <si>
    <t>8018590365500019102417</t>
  </si>
  <si>
    <t>XM1902362223</t>
  </si>
  <si>
    <t>8018590365500049292003</t>
  </si>
  <si>
    <t>8018590365500019468582</t>
  </si>
  <si>
    <t>8018590365500049294502</t>
  </si>
  <si>
    <t>8018590365500019102400</t>
  </si>
  <si>
    <t>XA1805941625</t>
  </si>
  <si>
    <t>8018590365500048337484</t>
  </si>
  <si>
    <t>XA2106097547</t>
  </si>
  <si>
    <t>8018590365500046405819</t>
  </si>
  <si>
    <t>30.06.2022 / umowa terminowa, nie wymaga wypowiedzenia</t>
  </si>
  <si>
    <t>8018590365500048912827</t>
  </si>
  <si>
    <t>XA1405667580</t>
  </si>
  <si>
    <t xml:space="preserve">mieszkanie </t>
  </si>
  <si>
    <t>00225030</t>
  </si>
  <si>
    <t>8018590365500047515746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</si>
  <si>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</si>
  <si>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</si>
  <si>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</si>
  <si>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</si>
  <si>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8018590365500049292997</t>
  </si>
  <si>
    <t>pierwsza</t>
  </si>
  <si>
    <t>Gmina Gostyń, ul. Rynek 2, 63-800 Gostyń</t>
  </si>
  <si>
    <t>00225028</t>
  </si>
  <si>
    <t>1303462021</t>
  </si>
  <si>
    <t>tak</t>
  </si>
  <si>
    <t xml:space="preserve"> </t>
  </si>
  <si>
    <t>Kosowo dz.30/3</t>
  </si>
  <si>
    <t>umowa bezterminowa/1 miesieczny okres wypowiedzenia/wypowiada Wykonawca</t>
  </si>
  <si>
    <t>SUMA</t>
  </si>
  <si>
    <t>100,00</t>
  </si>
  <si>
    <t>Grupa taryfowa</t>
  </si>
  <si>
    <t>Ilość ppe</t>
  </si>
  <si>
    <t>Ilość godz. X moc umowna</t>
  </si>
  <si>
    <t>Podatek akcyzowy</t>
  </si>
  <si>
    <t>Opłata abonamentowa - z zastosowaniem taryfy  zatwierdzonej przez Prezesa URE</t>
  </si>
  <si>
    <t>Opłata abonamentowa - bez zastosowaniem taryfy (ceny konkurencyjne)</t>
  </si>
  <si>
    <t>Zwiększenie/zmniejszenie ilości paliwa gazowego w trakcie trwania zamówienia +/- 20% od wartości zamówienia planowanego (kWh)</t>
  </si>
  <si>
    <t>Suma</t>
  </si>
  <si>
    <t>Zużycie gazu - suma na okres 07-12/2022 - (kWh)</t>
  </si>
  <si>
    <t>Zużycie gazu - suma na okres 01/07/2022 do 31/12/2023 - (kWh)</t>
  </si>
  <si>
    <t>Ilość kWh na 18 miesięcy - z zastosowaniem taryfy  zatwierdzonej przez Prezesa URE</t>
  </si>
  <si>
    <t>Ilość kWh na 18 miesięcy - bez zastosowania taryfy (ceny konkurencyjne)</t>
  </si>
  <si>
    <t xml:space="preserve">Ilość kWh na 18 miesięcy - zamówienie planowane  </t>
  </si>
  <si>
    <t>W-5.1</t>
  </si>
  <si>
    <t>W-4</t>
  </si>
  <si>
    <t>W-3.6</t>
  </si>
  <si>
    <t>W-2.1</t>
  </si>
  <si>
    <t>W-1.1</t>
  </si>
  <si>
    <t>płatnik podatku akcyzowego</t>
  </si>
  <si>
    <t>Załącznik nr 1A do SWZ - opis przedmiotu zamówienia</t>
  </si>
  <si>
    <t>Podsumowanie wg grup taryfowych (część I 1A):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</si>
</sst>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49" fontId="3" fillId="2" borderId="1" xfId="0" quotePrefix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1" quotePrefix="1" applyNumberFormat="1" applyFont="1" applyFill="1" applyBorder="1" applyAlignment="1">
      <alignment horizontal="center" vertical="center"/>
    </xf>
    <xf numFmtId="2" fontId="3" fillId="2" borderId="1" xfId="0" quotePrefix="1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3" fillId="2" borderId="2" xfId="0" quotePrefix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quotePrefix="1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 applyProtection="1">
      <alignment horizontal="left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quotePrefix="1" applyFont="1" applyFill="1" applyBorder="1"/>
    <xf numFmtId="3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 applyBorder="1"/>
    <xf numFmtId="49" fontId="3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BE39"/>
  <sheetViews>
    <sheetView tabSelected="1" zoomScaleNormal="100" workbookViewId="0">
      <selection activeCell="B2" sqref="A2:XFD3"/>
    </sheetView>
  </sheetViews>
  <sheetFormatPr defaultColWidth="35.6640625" defaultRowHeight="11.4" x14ac:dyDescent="0.3"/>
  <cols>
    <col min="1" max="1" width="8.33203125" style="15" customWidth="1"/>
    <col min="2" max="2" width="23.33203125" style="65" customWidth="1"/>
    <col min="3" max="3" width="10.6640625" style="15" customWidth="1"/>
    <col min="4" max="4" width="8.33203125" style="15" customWidth="1"/>
    <col min="5" max="5" width="11.33203125" style="15" customWidth="1"/>
    <col min="6" max="6" width="14.109375" style="15" customWidth="1"/>
    <col min="7" max="7" width="28" style="65" customWidth="1"/>
    <col min="8" max="8" width="19.33203125" style="65" customWidth="1"/>
    <col min="9" max="9" width="17.44140625" style="15" customWidth="1"/>
    <col min="10" max="10" width="14.6640625" style="15" customWidth="1"/>
    <col min="11" max="11" width="11" style="15" customWidth="1"/>
    <col min="12" max="12" width="23.21875" style="15" customWidth="1"/>
    <col min="13" max="13" width="25.44140625" style="15" customWidth="1"/>
    <col min="14" max="14" width="8.44140625" style="15" customWidth="1"/>
    <col min="15" max="15" width="48.109375" style="15" customWidth="1"/>
    <col min="16" max="16" width="11.33203125" style="15" customWidth="1"/>
    <col min="17" max="17" width="14.77734375" style="15" customWidth="1"/>
    <col min="18" max="18" width="7.5546875" style="15" hidden="1" customWidth="1"/>
    <col min="19" max="19" width="10.33203125" style="15" hidden="1" customWidth="1"/>
    <col min="20" max="20" width="18" style="15" hidden="1" customWidth="1"/>
    <col min="21" max="21" width="16.33203125" style="15" hidden="1" customWidth="1"/>
    <col min="22" max="22" width="23" style="15" hidden="1" customWidth="1"/>
    <col min="23" max="23" width="20.44140625" style="15" hidden="1" customWidth="1"/>
    <col min="24" max="24" width="12.33203125" style="66" customWidth="1"/>
    <col min="25" max="25" width="13.88671875" style="15" customWidth="1"/>
    <col min="26" max="26" width="26.5546875" style="15" customWidth="1"/>
    <col min="27" max="27" width="22.77734375" style="15" customWidth="1"/>
    <col min="28" max="34" width="8.6640625" style="15" customWidth="1"/>
    <col min="35" max="35" width="6.6640625" style="15" customWidth="1"/>
    <col min="36" max="51" width="8.6640625" style="15" customWidth="1"/>
    <col min="52" max="52" width="8.5546875" style="15" customWidth="1"/>
    <col min="53" max="53" width="13.6640625" style="15" customWidth="1"/>
    <col min="54" max="54" width="5.44140625" style="15" customWidth="1"/>
    <col min="55" max="55" width="9.109375" style="15" customWidth="1"/>
    <col min="56" max="56" width="12.44140625" style="32" customWidth="1"/>
    <col min="57" max="57" width="15.77734375" style="33" customWidth="1"/>
    <col min="58" max="16384" width="35.6640625" style="15"/>
  </cols>
  <sheetData>
    <row r="1" spans="1:57" x14ac:dyDescent="0.3">
      <c r="A1" s="82" t="s">
        <v>194</v>
      </c>
      <c r="B1" s="83"/>
      <c r="C1" s="82"/>
      <c r="D1" s="82"/>
      <c r="E1" s="82"/>
      <c r="F1" s="82"/>
      <c r="G1" s="82"/>
      <c r="H1" s="83"/>
      <c r="I1" s="82"/>
      <c r="J1" s="82"/>
      <c r="K1" s="82"/>
      <c r="L1" s="82"/>
      <c r="M1" s="82"/>
      <c r="N1" s="82"/>
      <c r="O1" s="83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31"/>
    </row>
    <row r="2" spans="1:57" s="36" customFormat="1" ht="54.75" customHeight="1" x14ac:dyDescent="0.3">
      <c r="A2" s="73" t="s">
        <v>0</v>
      </c>
      <c r="B2" s="79" t="s">
        <v>114</v>
      </c>
      <c r="C2" s="87"/>
      <c r="D2" s="87"/>
      <c r="E2" s="87"/>
      <c r="F2" s="80"/>
      <c r="G2" s="73" t="s">
        <v>87</v>
      </c>
      <c r="H2" s="73" t="s">
        <v>1</v>
      </c>
      <c r="I2" s="79" t="s">
        <v>2</v>
      </c>
      <c r="J2" s="86"/>
      <c r="K2" s="80"/>
      <c r="L2" s="34" t="s">
        <v>3</v>
      </c>
      <c r="M2" s="73" t="s">
        <v>4</v>
      </c>
      <c r="N2" s="73" t="s">
        <v>31</v>
      </c>
      <c r="O2" s="84" t="s">
        <v>115</v>
      </c>
      <c r="P2" s="73" t="s">
        <v>5</v>
      </c>
      <c r="Q2" s="73" t="s">
        <v>32</v>
      </c>
      <c r="R2" s="73" t="s">
        <v>6</v>
      </c>
      <c r="S2" s="73" t="s">
        <v>33</v>
      </c>
      <c r="T2" s="73" t="s">
        <v>118</v>
      </c>
      <c r="U2" s="73" t="s">
        <v>7</v>
      </c>
      <c r="V2" s="73" t="s">
        <v>119</v>
      </c>
      <c r="W2" s="73" t="s">
        <v>160</v>
      </c>
      <c r="X2" s="88" t="s">
        <v>161</v>
      </c>
      <c r="Y2" s="89"/>
      <c r="Z2" s="73" t="s">
        <v>113</v>
      </c>
      <c r="AA2" s="73" t="s">
        <v>79</v>
      </c>
      <c r="AB2" s="78" t="s">
        <v>120</v>
      </c>
      <c r="AC2" s="78"/>
      <c r="AD2" s="79" t="s">
        <v>25</v>
      </c>
      <c r="AE2" s="80"/>
      <c r="AF2" s="79" t="s">
        <v>24</v>
      </c>
      <c r="AG2" s="80"/>
      <c r="AH2" s="78" t="s">
        <v>23</v>
      </c>
      <c r="AI2" s="78"/>
      <c r="AJ2" s="79" t="s">
        <v>22</v>
      </c>
      <c r="AK2" s="80"/>
      <c r="AL2" s="79" t="s">
        <v>21</v>
      </c>
      <c r="AM2" s="80"/>
      <c r="AN2" s="78" t="s">
        <v>20</v>
      </c>
      <c r="AO2" s="78"/>
      <c r="AP2" s="79" t="s">
        <v>19</v>
      </c>
      <c r="AQ2" s="80"/>
      <c r="AR2" s="79" t="s">
        <v>18</v>
      </c>
      <c r="AS2" s="80"/>
      <c r="AT2" s="78" t="s">
        <v>17</v>
      </c>
      <c r="AU2" s="78"/>
      <c r="AV2" s="79" t="s">
        <v>16</v>
      </c>
      <c r="AW2" s="80"/>
      <c r="AX2" s="79" t="s">
        <v>15</v>
      </c>
      <c r="AY2" s="80"/>
      <c r="AZ2" s="73" t="s">
        <v>96</v>
      </c>
      <c r="BA2" s="73" t="s">
        <v>116</v>
      </c>
      <c r="BB2" s="35"/>
      <c r="BC2" s="73" t="s">
        <v>96</v>
      </c>
      <c r="BD2" s="75" t="s">
        <v>183</v>
      </c>
      <c r="BE2" s="72" t="s">
        <v>184</v>
      </c>
    </row>
    <row r="3" spans="1:57" s="36" customFormat="1" ht="45.6" x14ac:dyDescent="0.3">
      <c r="A3" s="74"/>
      <c r="B3" s="37" t="s">
        <v>86</v>
      </c>
      <c r="C3" s="8" t="s">
        <v>8</v>
      </c>
      <c r="D3" s="8" t="s">
        <v>9</v>
      </c>
      <c r="E3" s="8" t="s">
        <v>10</v>
      </c>
      <c r="F3" s="37" t="s">
        <v>11</v>
      </c>
      <c r="G3" s="74"/>
      <c r="H3" s="74"/>
      <c r="I3" s="38" t="s">
        <v>14</v>
      </c>
      <c r="J3" s="37" t="s">
        <v>9</v>
      </c>
      <c r="K3" s="37" t="s">
        <v>12</v>
      </c>
      <c r="L3" s="37" t="s">
        <v>86</v>
      </c>
      <c r="M3" s="74"/>
      <c r="N3" s="74"/>
      <c r="O3" s="85"/>
      <c r="P3" s="74"/>
      <c r="Q3" s="74"/>
      <c r="R3" s="74"/>
      <c r="S3" s="74"/>
      <c r="T3" s="74"/>
      <c r="U3" s="74"/>
      <c r="V3" s="74"/>
      <c r="W3" s="74"/>
      <c r="X3" s="39" t="s">
        <v>162</v>
      </c>
      <c r="Y3" s="37" t="s">
        <v>163</v>
      </c>
      <c r="Z3" s="74"/>
      <c r="AA3" s="74"/>
      <c r="AB3" s="40" t="s">
        <v>97</v>
      </c>
      <c r="AC3" s="40" t="s">
        <v>13</v>
      </c>
      <c r="AD3" s="40" t="s">
        <v>97</v>
      </c>
      <c r="AE3" s="41" t="s">
        <v>13</v>
      </c>
      <c r="AF3" s="40" t="s">
        <v>97</v>
      </c>
      <c r="AG3" s="41" t="s">
        <v>13</v>
      </c>
      <c r="AH3" s="40" t="s">
        <v>97</v>
      </c>
      <c r="AI3" s="41" t="s">
        <v>13</v>
      </c>
      <c r="AJ3" s="40" t="s">
        <v>97</v>
      </c>
      <c r="AK3" s="41" t="s">
        <v>13</v>
      </c>
      <c r="AL3" s="40" t="s">
        <v>97</v>
      </c>
      <c r="AM3" s="41" t="s">
        <v>13</v>
      </c>
      <c r="AN3" s="40" t="s">
        <v>97</v>
      </c>
      <c r="AO3" s="41" t="s">
        <v>13</v>
      </c>
      <c r="AP3" s="40" t="s">
        <v>97</v>
      </c>
      <c r="AQ3" s="41" t="s">
        <v>13</v>
      </c>
      <c r="AR3" s="40" t="s">
        <v>97</v>
      </c>
      <c r="AS3" s="41" t="s">
        <v>13</v>
      </c>
      <c r="AT3" s="40" t="s">
        <v>97</v>
      </c>
      <c r="AU3" s="41" t="s">
        <v>13</v>
      </c>
      <c r="AV3" s="40" t="s">
        <v>97</v>
      </c>
      <c r="AW3" s="41" t="s">
        <v>13</v>
      </c>
      <c r="AX3" s="40" t="s">
        <v>97</v>
      </c>
      <c r="AY3" s="41" t="s">
        <v>13</v>
      </c>
      <c r="AZ3" s="74"/>
      <c r="BA3" s="74"/>
      <c r="BB3" s="35"/>
      <c r="BC3" s="74"/>
      <c r="BD3" s="76"/>
      <c r="BE3" s="72"/>
    </row>
    <row r="4" spans="1:57" ht="15" customHeight="1" x14ac:dyDescent="0.3">
      <c r="A4" s="8">
        <v>1</v>
      </c>
      <c r="B4" s="4" t="s">
        <v>104</v>
      </c>
      <c r="C4" s="8" t="s">
        <v>34</v>
      </c>
      <c r="D4" s="8" t="s">
        <v>35</v>
      </c>
      <c r="E4" s="8" t="s">
        <v>36</v>
      </c>
      <c r="F4" s="8">
        <v>6960011359</v>
      </c>
      <c r="G4" s="4" t="s">
        <v>103</v>
      </c>
      <c r="H4" s="4" t="s">
        <v>37</v>
      </c>
      <c r="I4" s="5" t="s">
        <v>34</v>
      </c>
      <c r="J4" s="11" t="s">
        <v>35</v>
      </c>
      <c r="K4" s="11" t="s">
        <v>36</v>
      </c>
      <c r="L4" s="8" t="s">
        <v>85</v>
      </c>
      <c r="M4" s="8" t="s">
        <v>112</v>
      </c>
      <c r="N4" s="8" t="s">
        <v>75</v>
      </c>
      <c r="O4" s="8" t="s">
        <v>154</v>
      </c>
      <c r="P4" s="8" t="s">
        <v>29</v>
      </c>
      <c r="Q4" s="8" t="s">
        <v>32</v>
      </c>
      <c r="R4" s="8"/>
      <c r="S4" s="16" t="s">
        <v>64</v>
      </c>
      <c r="T4" s="16" t="s">
        <v>122</v>
      </c>
      <c r="U4" s="6">
        <v>1303526054</v>
      </c>
      <c r="V4" s="1" t="s">
        <v>121</v>
      </c>
      <c r="W4" s="1" t="s">
        <v>169</v>
      </c>
      <c r="X4" s="1" t="s">
        <v>174</v>
      </c>
      <c r="Y4" s="1"/>
      <c r="Z4" s="18"/>
      <c r="AA4" s="8" t="s">
        <v>117</v>
      </c>
      <c r="AB4" s="8">
        <v>1</v>
      </c>
      <c r="AC4" s="2">
        <v>30758</v>
      </c>
      <c r="AD4" s="2">
        <v>1</v>
      </c>
      <c r="AE4" s="2">
        <v>26938</v>
      </c>
      <c r="AF4" s="2">
        <v>1</v>
      </c>
      <c r="AG4" s="2">
        <v>23570</v>
      </c>
      <c r="AH4" s="2">
        <v>1</v>
      </c>
      <c r="AI4" s="2">
        <v>16095</v>
      </c>
      <c r="AJ4" s="2">
        <v>1</v>
      </c>
      <c r="AK4" s="2">
        <v>13559</v>
      </c>
      <c r="AL4" s="2">
        <v>1</v>
      </c>
      <c r="AM4" s="2">
        <v>0</v>
      </c>
      <c r="AN4" s="2">
        <v>1</v>
      </c>
      <c r="AO4" s="2">
        <v>0</v>
      </c>
      <c r="AP4" s="2">
        <v>1</v>
      </c>
      <c r="AQ4" s="2">
        <v>0</v>
      </c>
      <c r="AR4" s="2">
        <v>1</v>
      </c>
      <c r="AS4" s="2">
        <v>1412</v>
      </c>
      <c r="AT4" s="2">
        <v>1</v>
      </c>
      <c r="AU4" s="2">
        <v>16768</v>
      </c>
      <c r="AV4" s="2">
        <v>1</v>
      </c>
      <c r="AW4" s="2">
        <v>22017</v>
      </c>
      <c r="AX4" s="2">
        <v>1</v>
      </c>
      <c r="AY4" s="2">
        <v>31703</v>
      </c>
      <c r="AZ4" s="2">
        <f>AX4+AV4+AT4+AR4+AP4+AN4+AL4+AJ4+AH4+AF4+AD4+AB4</f>
        <v>12</v>
      </c>
      <c r="BA4" s="2">
        <f>AY4+AW4+AU4+AS4+AQ4+AO4+AM4+AK4+AI4+AG4+AE4+AC4</f>
        <v>182820</v>
      </c>
      <c r="BB4" s="3"/>
      <c r="BC4" s="8">
        <v>6</v>
      </c>
      <c r="BD4" s="2">
        <f t="shared" ref="BD4:BD15" si="0">AO4+AQ4+AS4+AU4+AW4+AY4</f>
        <v>71900</v>
      </c>
      <c r="BE4" s="42">
        <f>BA4+BD4</f>
        <v>254720</v>
      </c>
    </row>
    <row r="5" spans="1:57" ht="15" customHeight="1" x14ac:dyDescent="0.3">
      <c r="A5" s="8">
        <v>2</v>
      </c>
      <c r="B5" s="4" t="s">
        <v>104</v>
      </c>
      <c r="C5" s="8" t="s">
        <v>34</v>
      </c>
      <c r="D5" s="8" t="s">
        <v>35</v>
      </c>
      <c r="E5" s="8" t="s">
        <v>36</v>
      </c>
      <c r="F5" s="8">
        <v>6960011359</v>
      </c>
      <c r="G5" s="4" t="s">
        <v>103</v>
      </c>
      <c r="H5" s="4" t="s">
        <v>38</v>
      </c>
      <c r="I5" s="5" t="s">
        <v>125</v>
      </c>
      <c r="J5" s="11" t="s">
        <v>35</v>
      </c>
      <c r="K5" s="11" t="s">
        <v>36</v>
      </c>
      <c r="L5" s="8" t="s">
        <v>85</v>
      </c>
      <c r="M5" s="8" t="s">
        <v>112</v>
      </c>
      <c r="N5" s="8" t="s">
        <v>75</v>
      </c>
      <c r="O5" s="8" t="s">
        <v>154</v>
      </c>
      <c r="P5" s="8" t="s">
        <v>29</v>
      </c>
      <c r="Q5" s="8" t="s">
        <v>32</v>
      </c>
      <c r="R5" s="8"/>
      <c r="S5" s="8">
        <v>23025594</v>
      </c>
      <c r="T5" s="8" t="s">
        <v>124</v>
      </c>
      <c r="U5" s="6">
        <v>1303439042</v>
      </c>
      <c r="V5" s="1" t="s">
        <v>123</v>
      </c>
      <c r="W5" s="1" t="s">
        <v>169</v>
      </c>
      <c r="X5" s="1" t="s">
        <v>174</v>
      </c>
      <c r="Y5" s="1"/>
      <c r="Z5" s="18"/>
      <c r="AA5" s="8" t="s">
        <v>117</v>
      </c>
      <c r="AB5" s="8">
        <v>1</v>
      </c>
      <c r="AC5" s="2">
        <v>17960</v>
      </c>
      <c r="AD5" s="2">
        <v>1</v>
      </c>
      <c r="AE5" s="2">
        <v>24709</v>
      </c>
      <c r="AF5" s="2">
        <v>1</v>
      </c>
      <c r="AG5" s="2">
        <v>21858</v>
      </c>
      <c r="AH5" s="2">
        <v>1</v>
      </c>
      <c r="AI5" s="2">
        <v>2789</v>
      </c>
      <c r="AJ5" s="2">
        <v>1</v>
      </c>
      <c r="AK5" s="2">
        <v>2064</v>
      </c>
      <c r="AL5" s="2">
        <v>1</v>
      </c>
      <c r="AM5" s="2">
        <v>1153</v>
      </c>
      <c r="AN5" s="2">
        <v>1</v>
      </c>
      <c r="AO5" s="2">
        <v>0</v>
      </c>
      <c r="AP5" s="2">
        <v>1</v>
      </c>
      <c r="AQ5" s="2">
        <v>0</v>
      </c>
      <c r="AR5" s="2">
        <v>1</v>
      </c>
      <c r="AS5" s="2">
        <v>3169</v>
      </c>
      <c r="AT5" s="2">
        <v>1</v>
      </c>
      <c r="AU5" s="2">
        <v>11921</v>
      </c>
      <c r="AV5" s="2">
        <v>1</v>
      </c>
      <c r="AW5" s="2">
        <v>17202</v>
      </c>
      <c r="AX5" s="2">
        <v>1</v>
      </c>
      <c r="AY5" s="2">
        <v>27875</v>
      </c>
      <c r="AZ5" s="2">
        <f t="shared" ref="AZ5:AZ24" si="1">AX5+AV5+AT5+AR5+AP5+AN5+AL5+AJ5+AH5+AF5+AD5+AB5</f>
        <v>12</v>
      </c>
      <c r="BA5" s="2">
        <f t="shared" ref="BA5:BA24" si="2">AY5+AW5+AU5+AS5+AQ5+AO5+AM5+AK5+AI5+AG5+AE5+AC5</f>
        <v>130700</v>
      </c>
      <c r="BB5" s="3"/>
      <c r="BC5" s="8">
        <v>6</v>
      </c>
      <c r="BD5" s="2">
        <f t="shared" si="0"/>
        <v>60167</v>
      </c>
      <c r="BE5" s="42">
        <f t="shared" ref="BE5:BE24" si="3">BA5+BD5</f>
        <v>190867</v>
      </c>
    </row>
    <row r="6" spans="1:57" ht="15" customHeight="1" x14ac:dyDescent="0.3">
      <c r="A6" s="8">
        <v>3</v>
      </c>
      <c r="B6" s="4" t="s">
        <v>105</v>
      </c>
      <c r="C6" s="8" t="s">
        <v>39</v>
      </c>
      <c r="D6" s="8" t="s">
        <v>35</v>
      </c>
      <c r="E6" s="8" t="s">
        <v>36</v>
      </c>
      <c r="F6" s="8">
        <v>6960011307</v>
      </c>
      <c r="G6" s="4" t="s">
        <v>78</v>
      </c>
      <c r="H6" s="4" t="s">
        <v>40</v>
      </c>
      <c r="I6" s="5" t="s">
        <v>39</v>
      </c>
      <c r="J6" s="11" t="s">
        <v>35</v>
      </c>
      <c r="K6" s="11" t="s">
        <v>36</v>
      </c>
      <c r="L6" s="8" t="s">
        <v>85</v>
      </c>
      <c r="M6" s="8" t="s">
        <v>112</v>
      </c>
      <c r="N6" s="8" t="s">
        <v>75</v>
      </c>
      <c r="O6" s="8" t="s">
        <v>154</v>
      </c>
      <c r="P6" s="8" t="s">
        <v>28</v>
      </c>
      <c r="Q6" s="8" t="s">
        <v>63</v>
      </c>
      <c r="R6" s="8"/>
      <c r="S6" s="1" t="s">
        <v>77</v>
      </c>
      <c r="T6" s="1" t="s">
        <v>142</v>
      </c>
      <c r="U6" s="6">
        <v>1303484041</v>
      </c>
      <c r="V6" s="1" t="s">
        <v>143</v>
      </c>
      <c r="W6" s="1" t="s">
        <v>169</v>
      </c>
      <c r="X6" s="1" t="s">
        <v>174</v>
      </c>
      <c r="Y6" s="1"/>
      <c r="Z6" s="8"/>
      <c r="AA6" s="8" t="s">
        <v>117</v>
      </c>
      <c r="AB6" s="8">
        <v>1</v>
      </c>
      <c r="AC6" s="2">
        <v>3173</v>
      </c>
      <c r="AD6" s="2">
        <v>0</v>
      </c>
      <c r="AE6" s="2">
        <v>0</v>
      </c>
      <c r="AF6" s="2">
        <v>2</v>
      </c>
      <c r="AG6" s="2">
        <v>17216</v>
      </c>
      <c r="AH6" s="2">
        <v>0</v>
      </c>
      <c r="AI6" s="2">
        <v>0</v>
      </c>
      <c r="AJ6" s="2">
        <v>2</v>
      </c>
      <c r="AK6" s="2">
        <v>10452</v>
      </c>
      <c r="AL6" s="2">
        <v>0</v>
      </c>
      <c r="AM6" s="2">
        <v>0</v>
      </c>
      <c r="AN6" s="2">
        <v>2</v>
      </c>
      <c r="AO6" s="2">
        <v>1888</v>
      </c>
      <c r="AP6" s="2">
        <v>0</v>
      </c>
      <c r="AQ6" s="2">
        <v>0</v>
      </c>
      <c r="AR6" s="2">
        <v>2</v>
      </c>
      <c r="AS6" s="2">
        <v>619</v>
      </c>
      <c r="AT6" s="2">
        <v>0</v>
      </c>
      <c r="AU6" s="2">
        <v>0</v>
      </c>
      <c r="AV6" s="2">
        <v>2</v>
      </c>
      <c r="AW6" s="2">
        <v>4411</v>
      </c>
      <c r="AX6" s="2">
        <v>1</v>
      </c>
      <c r="AY6" s="2">
        <v>12474</v>
      </c>
      <c r="AZ6" s="2">
        <f t="shared" si="1"/>
        <v>12</v>
      </c>
      <c r="BA6" s="2">
        <f t="shared" si="2"/>
        <v>50233</v>
      </c>
      <c r="BB6" s="3"/>
      <c r="BC6" s="8">
        <v>6</v>
      </c>
      <c r="BD6" s="2">
        <f t="shared" si="0"/>
        <v>19392</v>
      </c>
      <c r="BE6" s="42">
        <f t="shared" si="3"/>
        <v>69625</v>
      </c>
    </row>
    <row r="7" spans="1:57" ht="15" customHeight="1" x14ac:dyDescent="0.3">
      <c r="A7" s="8">
        <v>4</v>
      </c>
      <c r="B7" s="4" t="s">
        <v>89</v>
      </c>
      <c r="C7" s="8" t="s">
        <v>52</v>
      </c>
      <c r="D7" s="8" t="s">
        <v>35</v>
      </c>
      <c r="E7" s="8" t="s">
        <v>36</v>
      </c>
      <c r="F7" s="8">
        <v>6961750343</v>
      </c>
      <c r="G7" s="4" t="s">
        <v>99</v>
      </c>
      <c r="H7" s="4" t="s">
        <v>41</v>
      </c>
      <c r="I7" s="5" t="s">
        <v>42</v>
      </c>
      <c r="J7" s="11" t="s">
        <v>35</v>
      </c>
      <c r="K7" s="11" t="s">
        <v>36</v>
      </c>
      <c r="L7" s="8" t="s">
        <v>85</v>
      </c>
      <c r="M7" s="8" t="s">
        <v>112</v>
      </c>
      <c r="N7" s="8" t="s">
        <v>75</v>
      </c>
      <c r="O7" s="8" t="s">
        <v>154</v>
      </c>
      <c r="P7" s="8" t="s">
        <v>29</v>
      </c>
      <c r="Q7" s="8" t="s">
        <v>32</v>
      </c>
      <c r="R7" s="8"/>
      <c r="S7" s="1" t="s">
        <v>84</v>
      </c>
      <c r="T7" s="1" t="s">
        <v>136</v>
      </c>
      <c r="U7" s="6">
        <v>1303526066</v>
      </c>
      <c r="V7" s="1" t="s">
        <v>135</v>
      </c>
      <c r="W7" s="1" t="s">
        <v>169</v>
      </c>
      <c r="X7" s="1" t="s">
        <v>174</v>
      </c>
      <c r="Y7" s="1"/>
      <c r="Z7" s="18"/>
      <c r="AA7" s="8" t="s">
        <v>117</v>
      </c>
      <c r="AB7" s="8">
        <v>1</v>
      </c>
      <c r="AC7" s="2">
        <v>21014</v>
      </c>
      <c r="AD7" s="2">
        <v>1</v>
      </c>
      <c r="AE7" s="2">
        <v>17981</v>
      </c>
      <c r="AF7" s="2">
        <v>1</v>
      </c>
      <c r="AG7" s="2">
        <v>15860</v>
      </c>
      <c r="AH7" s="2">
        <v>1</v>
      </c>
      <c r="AI7" s="2">
        <v>11911</v>
      </c>
      <c r="AJ7" s="2">
        <v>1</v>
      </c>
      <c r="AK7" s="2">
        <v>10815</v>
      </c>
      <c r="AL7" s="2">
        <v>1</v>
      </c>
      <c r="AM7" s="2">
        <v>4053</v>
      </c>
      <c r="AN7" s="2">
        <v>1</v>
      </c>
      <c r="AO7" s="2">
        <v>5048</v>
      </c>
      <c r="AP7" s="2">
        <v>1</v>
      </c>
      <c r="AQ7" s="2">
        <v>5355</v>
      </c>
      <c r="AR7" s="2">
        <v>1</v>
      </c>
      <c r="AS7" s="2">
        <v>5465</v>
      </c>
      <c r="AT7" s="2">
        <v>1</v>
      </c>
      <c r="AU7" s="2">
        <v>12094</v>
      </c>
      <c r="AV7" s="2">
        <v>1</v>
      </c>
      <c r="AW7" s="2">
        <v>15512</v>
      </c>
      <c r="AX7" s="2">
        <v>1</v>
      </c>
      <c r="AY7" s="2">
        <v>19254</v>
      </c>
      <c r="AZ7" s="2">
        <f t="shared" si="1"/>
        <v>12</v>
      </c>
      <c r="BA7" s="2">
        <f t="shared" si="2"/>
        <v>144362</v>
      </c>
      <c r="BB7" s="3"/>
      <c r="BC7" s="8">
        <v>6</v>
      </c>
      <c r="BD7" s="2">
        <f t="shared" si="0"/>
        <v>62728</v>
      </c>
      <c r="BE7" s="42">
        <f t="shared" si="3"/>
        <v>207090</v>
      </c>
    </row>
    <row r="8" spans="1:57" ht="15" customHeight="1" x14ac:dyDescent="0.3">
      <c r="A8" s="8">
        <v>5</v>
      </c>
      <c r="B8" s="4" t="s">
        <v>89</v>
      </c>
      <c r="C8" s="8" t="s">
        <v>52</v>
      </c>
      <c r="D8" s="8" t="s">
        <v>35</v>
      </c>
      <c r="E8" s="8" t="s">
        <v>36</v>
      </c>
      <c r="F8" s="8">
        <v>6961750343</v>
      </c>
      <c r="G8" s="4" t="s">
        <v>99</v>
      </c>
      <c r="H8" s="4" t="s">
        <v>43</v>
      </c>
      <c r="I8" s="5" t="s">
        <v>44</v>
      </c>
      <c r="J8" s="11" t="s">
        <v>35</v>
      </c>
      <c r="K8" s="11" t="s">
        <v>36</v>
      </c>
      <c r="L8" s="8" t="s">
        <v>85</v>
      </c>
      <c r="M8" s="8" t="s">
        <v>112</v>
      </c>
      <c r="N8" s="8" t="s">
        <v>75</v>
      </c>
      <c r="O8" s="8" t="s">
        <v>154</v>
      </c>
      <c r="P8" s="8" t="s">
        <v>27</v>
      </c>
      <c r="Q8" s="8" t="s">
        <v>32</v>
      </c>
      <c r="R8" s="8"/>
      <c r="S8" s="1" t="s">
        <v>65</v>
      </c>
      <c r="T8" s="1" t="s">
        <v>133</v>
      </c>
      <c r="U8" s="6">
        <v>1303440166</v>
      </c>
      <c r="V8" s="1" t="s">
        <v>134</v>
      </c>
      <c r="W8" s="1" t="s">
        <v>169</v>
      </c>
      <c r="X8" s="1" t="s">
        <v>174</v>
      </c>
      <c r="Y8" s="1"/>
      <c r="Z8" s="8"/>
      <c r="AA8" s="8" t="s">
        <v>117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8</v>
      </c>
      <c r="AO8" s="2">
        <v>12089</v>
      </c>
      <c r="AP8" s="2">
        <v>0</v>
      </c>
      <c r="AQ8" s="2">
        <v>0</v>
      </c>
      <c r="AR8" s="2">
        <v>2</v>
      </c>
      <c r="AS8" s="2">
        <v>3204</v>
      </c>
      <c r="AT8" s="2">
        <v>0</v>
      </c>
      <c r="AU8" s="2">
        <v>0</v>
      </c>
      <c r="AV8" s="2">
        <v>2</v>
      </c>
      <c r="AW8" s="2">
        <v>3160</v>
      </c>
      <c r="AX8" s="2">
        <v>0</v>
      </c>
      <c r="AY8" s="2">
        <v>0</v>
      </c>
      <c r="AZ8" s="2">
        <f t="shared" si="1"/>
        <v>12</v>
      </c>
      <c r="BA8" s="2">
        <f t="shared" si="2"/>
        <v>18453</v>
      </c>
      <c r="BB8" s="3"/>
      <c r="BC8" s="8">
        <v>6</v>
      </c>
      <c r="BD8" s="2">
        <f t="shared" si="0"/>
        <v>18453</v>
      </c>
      <c r="BE8" s="42">
        <f t="shared" si="3"/>
        <v>36906</v>
      </c>
    </row>
    <row r="9" spans="1:57" ht="15" customHeight="1" x14ac:dyDescent="0.3">
      <c r="A9" s="8">
        <v>6</v>
      </c>
      <c r="B9" s="7" t="s">
        <v>89</v>
      </c>
      <c r="C9" s="8" t="s">
        <v>52</v>
      </c>
      <c r="D9" s="8" t="s">
        <v>35</v>
      </c>
      <c r="E9" s="8" t="s">
        <v>36</v>
      </c>
      <c r="F9" s="8">
        <v>6961750343</v>
      </c>
      <c r="G9" s="4" t="s">
        <v>108</v>
      </c>
      <c r="H9" s="4" t="s">
        <v>46</v>
      </c>
      <c r="I9" s="5" t="s">
        <v>45</v>
      </c>
      <c r="J9" s="11" t="s">
        <v>35</v>
      </c>
      <c r="K9" s="11" t="s">
        <v>36</v>
      </c>
      <c r="L9" s="8" t="s">
        <v>85</v>
      </c>
      <c r="M9" s="8" t="s">
        <v>112</v>
      </c>
      <c r="N9" s="8" t="s">
        <v>75</v>
      </c>
      <c r="O9" s="8" t="s">
        <v>154</v>
      </c>
      <c r="P9" s="8" t="s">
        <v>28</v>
      </c>
      <c r="Q9" s="8" t="s">
        <v>63</v>
      </c>
      <c r="R9" s="8"/>
      <c r="S9" s="1" t="s">
        <v>66</v>
      </c>
      <c r="T9" s="1" t="s">
        <v>145</v>
      </c>
      <c r="U9" s="6">
        <v>1303526009</v>
      </c>
      <c r="V9" s="43" t="s">
        <v>146</v>
      </c>
      <c r="W9" s="1" t="s">
        <v>169</v>
      </c>
      <c r="X9" s="1" t="s">
        <v>174</v>
      </c>
      <c r="Y9" s="1"/>
      <c r="Z9" s="44"/>
      <c r="AA9" s="8" t="s">
        <v>117</v>
      </c>
      <c r="AB9" s="8">
        <v>1</v>
      </c>
      <c r="AC9" s="2">
        <v>2300</v>
      </c>
      <c r="AD9" s="2">
        <v>0</v>
      </c>
      <c r="AE9" s="2">
        <v>0</v>
      </c>
      <c r="AF9" s="2">
        <v>0</v>
      </c>
      <c r="AG9" s="2">
        <v>0</v>
      </c>
      <c r="AH9" s="2">
        <v>3</v>
      </c>
      <c r="AI9" s="2">
        <v>4150</v>
      </c>
      <c r="AJ9" s="2">
        <v>0</v>
      </c>
      <c r="AK9" s="2">
        <v>0</v>
      </c>
      <c r="AL9" s="2">
        <v>2</v>
      </c>
      <c r="AM9" s="2">
        <v>4232</v>
      </c>
      <c r="AN9" s="2">
        <v>0</v>
      </c>
      <c r="AO9" s="2">
        <v>0</v>
      </c>
      <c r="AP9" s="2">
        <v>2</v>
      </c>
      <c r="AQ9" s="2">
        <v>3081</v>
      </c>
      <c r="AR9" s="2">
        <v>0</v>
      </c>
      <c r="AS9" s="2">
        <v>0</v>
      </c>
      <c r="AT9" s="2">
        <v>0</v>
      </c>
      <c r="AU9" s="2">
        <v>0</v>
      </c>
      <c r="AV9" s="2">
        <v>3</v>
      </c>
      <c r="AW9" s="2">
        <v>6394</v>
      </c>
      <c r="AX9" s="2">
        <v>1</v>
      </c>
      <c r="AY9" s="2">
        <v>2300</v>
      </c>
      <c r="AZ9" s="2">
        <f t="shared" si="1"/>
        <v>12</v>
      </c>
      <c r="BA9" s="2">
        <f t="shared" si="2"/>
        <v>22457</v>
      </c>
      <c r="BB9" s="3"/>
      <c r="BC9" s="8">
        <v>6</v>
      </c>
      <c r="BD9" s="2">
        <f t="shared" si="0"/>
        <v>11775</v>
      </c>
      <c r="BE9" s="42">
        <f t="shared" si="3"/>
        <v>34232</v>
      </c>
    </row>
    <row r="10" spans="1:57" ht="19.8" customHeight="1" x14ac:dyDescent="0.3">
      <c r="A10" s="8">
        <v>7</v>
      </c>
      <c r="B10" s="7" t="s">
        <v>89</v>
      </c>
      <c r="C10" s="8" t="s">
        <v>52</v>
      </c>
      <c r="D10" s="8" t="s">
        <v>35</v>
      </c>
      <c r="E10" s="8" t="s">
        <v>36</v>
      </c>
      <c r="F10" s="8">
        <v>6961750343</v>
      </c>
      <c r="G10" s="4" t="s">
        <v>99</v>
      </c>
      <c r="H10" s="4"/>
      <c r="I10" s="5" t="s">
        <v>47</v>
      </c>
      <c r="J10" s="11" t="s">
        <v>35</v>
      </c>
      <c r="K10" s="11" t="s">
        <v>36</v>
      </c>
      <c r="L10" s="8" t="s">
        <v>85</v>
      </c>
      <c r="M10" s="8" t="s">
        <v>112</v>
      </c>
      <c r="N10" s="8" t="s">
        <v>75</v>
      </c>
      <c r="O10" s="8" t="s">
        <v>154</v>
      </c>
      <c r="P10" s="8" t="s">
        <v>29</v>
      </c>
      <c r="Q10" s="8" t="s">
        <v>63</v>
      </c>
      <c r="R10" s="8"/>
      <c r="S10" s="1" t="s">
        <v>67</v>
      </c>
      <c r="T10" s="1" t="s">
        <v>156</v>
      </c>
      <c r="U10" s="6">
        <v>1303512039</v>
      </c>
      <c r="V10" s="43" t="s">
        <v>155</v>
      </c>
      <c r="W10" s="1" t="s">
        <v>169</v>
      </c>
      <c r="X10" s="1" t="s">
        <v>174</v>
      </c>
      <c r="Y10" s="1"/>
      <c r="Z10" s="45"/>
      <c r="AA10" s="8" t="s">
        <v>117</v>
      </c>
      <c r="AB10" s="8">
        <v>1</v>
      </c>
      <c r="AC10" s="2">
        <v>58424</v>
      </c>
      <c r="AD10" s="2">
        <v>1</v>
      </c>
      <c r="AE10" s="2">
        <v>51733</v>
      </c>
      <c r="AF10" s="2">
        <v>1</v>
      </c>
      <c r="AG10" s="2">
        <v>44900</v>
      </c>
      <c r="AH10" s="2">
        <v>1</v>
      </c>
      <c r="AI10" s="2">
        <v>30195</v>
      </c>
      <c r="AJ10" s="2">
        <v>1</v>
      </c>
      <c r="AK10" s="2">
        <v>16695</v>
      </c>
      <c r="AL10" s="2">
        <v>1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1</v>
      </c>
      <c r="AS10" s="2">
        <v>3169</v>
      </c>
      <c r="AT10" s="2">
        <v>1</v>
      </c>
      <c r="AU10" s="2">
        <v>29459</v>
      </c>
      <c r="AV10" s="2">
        <v>1</v>
      </c>
      <c r="AW10" s="2">
        <v>42000</v>
      </c>
      <c r="AX10" s="2">
        <v>1</v>
      </c>
      <c r="AY10" s="2">
        <v>56693</v>
      </c>
      <c r="AZ10" s="2">
        <f t="shared" si="1"/>
        <v>12</v>
      </c>
      <c r="BA10" s="2">
        <f t="shared" si="2"/>
        <v>333268</v>
      </c>
      <c r="BB10" s="3"/>
      <c r="BC10" s="8">
        <v>6</v>
      </c>
      <c r="BD10" s="2">
        <f t="shared" si="0"/>
        <v>131321</v>
      </c>
      <c r="BE10" s="42">
        <f t="shared" si="3"/>
        <v>464589</v>
      </c>
    </row>
    <row r="11" spans="1:57" ht="15" customHeight="1" x14ac:dyDescent="0.3">
      <c r="A11" s="8">
        <v>8</v>
      </c>
      <c r="B11" s="7" t="s">
        <v>89</v>
      </c>
      <c r="C11" s="8" t="s">
        <v>52</v>
      </c>
      <c r="D11" s="8" t="s">
        <v>35</v>
      </c>
      <c r="E11" s="8" t="s">
        <v>36</v>
      </c>
      <c r="F11" s="8">
        <v>6961750343</v>
      </c>
      <c r="G11" s="4" t="s">
        <v>108</v>
      </c>
      <c r="H11" s="4" t="s">
        <v>46</v>
      </c>
      <c r="I11" s="5" t="s">
        <v>45</v>
      </c>
      <c r="J11" s="11" t="s">
        <v>35</v>
      </c>
      <c r="K11" s="11" t="s">
        <v>36</v>
      </c>
      <c r="L11" s="8" t="s">
        <v>85</v>
      </c>
      <c r="M11" s="8" t="s">
        <v>112</v>
      </c>
      <c r="N11" s="8" t="s">
        <v>75</v>
      </c>
      <c r="O11" s="8" t="s">
        <v>154</v>
      </c>
      <c r="P11" s="8" t="s">
        <v>30</v>
      </c>
      <c r="Q11" s="8" t="s">
        <v>63</v>
      </c>
      <c r="R11" s="8">
        <v>439</v>
      </c>
      <c r="S11" s="8">
        <v>139</v>
      </c>
      <c r="T11" s="8"/>
      <c r="U11" s="6" t="s">
        <v>95</v>
      </c>
      <c r="V11" s="43" t="s">
        <v>144</v>
      </c>
      <c r="W11" s="1" t="s">
        <v>169</v>
      </c>
      <c r="X11" s="1" t="s">
        <v>174</v>
      </c>
      <c r="Y11" s="1"/>
      <c r="Z11" s="21"/>
      <c r="AA11" s="8" t="s">
        <v>117</v>
      </c>
      <c r="AB11" s="8">
        <v>1</v>
      </c>
      <c r="AC11" s="2">
        <v>128868</v>
      </c>
      <c r="AD11" s="2">
        <v>1</v>
      </c>
      <c r="AE11" s="2">
        <v>101486</v>
      </c>
      <c r="AF11" s="2">
        <v>1</v>
      </c>
      <c r="AG11" s="2">
        <v>88093</v>
      </c>
      <c r="AH11" s="2">
        <v>1</v>
      </c>
      <c r="AI11" s="2">
        <v>40638</v>
      </c>
      <c r="AJ11" s="2">
        <v>1</v>
      </c>
      <c r="AK11" s="2">
        <v>14214</v>
      </c>
      <c r="AL11" s="2">
        <v>1</v>
      </c>
      <c r="AM11" s="2">
        <v>0</v>
      </c>
      <c r="AN11" s="2">
        <v>1</v>
      </c>
      <c r="AO11" s="2">
        <v>0</v>
      </c>
      <c r="AP11" s="2">
        <v>1</v>
      </c>
      <c r="AQ11" s="2">
        <v>0</v>
      </c>
      <c r="AR11" s="2">
        <v>1</v>
      </c>
      <c r="AS11" s="2">
        <v>6845</v>
      </c>
      <c r="AT11" s="2">
        <v>1</v>
      </c>
      <c r="AU11" s="2">
        <v>52652</v>
      </c>
      <c r="AV11" s="2">
        <v>1</v>
      </c>
      <c r="AW11" s="2">
        <v>80143</v>
      </c>
      <c r="AX11" s="2">
        <v>1</v>
      </c>
      <c r="AY11" s="2">
        <v>107574</v>
      </c>
      <c r="AZ11" s="2">
        <f t="shared" si="1"/>
        <v>12</v>
      </c>
      <c r="BA11" s="2">
        <f t="shared" si="2"/>
        <v>620513</v>
      </c>
      <c r="BB11" s="3"/>
      <c r="BC11" s="8">
        <v>6</v>
      </c>
      <c r="BD11" s="2">
        <f t="shared" si="0"/>
        <v>247214</v>
      </c>
      <c r="BE11" s="42">
        <f t="shared" si="3"/>
        <v>867727</v>
      </c>
    </row>
    <row r="12" spans="1:57" ht="15" customHeight="1" x14ac:dyDescent="0.3">
      <c r="A12" s="8">
        <v>9</v>
      </c>
      <c r="B12" s="7" t="s">
        <v>89</v>
      </c>
      <c r="C12" s="8" t="s">
        <v>52</v>
      </c>
      <c r="D12" s="8" t="s">
        <v>35</v>
      </c>
      <c r="E12" s="8" t="s">
        <v>36</v>
      </c>
      <c r="F12" s="8">
        <v>6961750343</v>
      </c>
      <c r="G12" s="4" t="s">
        <v>98</v>
      </c>
      <c r="H12" s="4" t="s">
        <v>48</v>
      </c>
      <c r="I12" s="5" t="s">
        <v>76</v>
      </c>
      <c r="J12" s="11" t="s">
        <v>35</v>
      </c>
      <c r="K12" s="11" t="s">
        <v>36</v>
      </c>
      <c r="L12" s="8" t="s">
        <v>85</v>
      </c>
      <c r="M12" s="8" t="s">
        <v>112</v>
      </c>
      <c r="N12" s="8" t="s">
        <v>75</v>
      </c>
      <c r="O12" s="8" t="s">
        <v>154</v>
      </c>
      <c r="P12" s="8" t="s">
        <v>29</v>
      </c>
      <c r="Q12" s="8" t="s">
        <v>63</v>
      </c>
      <c r="R12" s="8"/>
      <c r="S12" s="1" t="s">
        <v>82</v>
      </c>
      <c r="T12" s="1" t="s">
        <v>152</v>
      </c>
      <c r="U12" s="6">
        <v>1303419200</v>
      </c>
      <c r="V12" s="43" t="s">
        <v>153</v>
      </c>
      <c r="W12" s="1" t="s">
        <v>169</v>
      </c>
      <c r="X12" s="1" t="s">
        <v>174</v>
      </c>
      <c r="Y12" s="1"/>
      <c r="Z12" s="44"/>
      <c r="AA12" s="8" t="s">
        <v>117</v>
      </c>
      <c r="AB12" s="8">
        <v>1</v>
      </c>
      <c r="AC12" s="2">
        <v>33691</v>
      </c>
      <c r="AD12" s="2">
        <v>1</v>
      </c>
      <c r="AE12" s="2">
        <v>50562</v>
      </c>
      <c r="AF12" s="2">
        <v>1</v>
      </c>
      <c r="AG12" s="2">
        <v>34041</v>
      </c>
      <c r="AH12" s="2">
        <v>1</v>
      </c>
      <c r="AI12" s="2">
        <v>10757</v>
      </c>
      <c r="AJ12" s="2">
        <v>1</v>
      </c>
      <c r="AK12" s="2">
        <v>19265</v>
      </c>
      <c r="AL12" s="2">
        <v>1</v>
      </c>
      <c r="AM12" s="2">
        <v>1632</v>
      </c>
      <c r="AN12" s="2">
        <v>1</v>
      </c>
      <c r="AO12" s="2">
        <v>504</v>
      </c>
      <c r="AP12" s="2">
        <v>1</v>
      </c>
      <c r="AQ12" s="2">
        <v>1934</v>
      </c>
      <c r="AR12" s="2">
        <v>1</v>
      </c>
      <c r="AS12" s="2">
        <v>1261</v>
      </c>
      <c r="AT12" s="2">
        <v>1</v>
      </c>
      <c r="AU12" s="2">
        <v>14735</v>
      </c>
      <c r="AV12" s="2">
        <v>1</v>
      </c>
      <c r="AW12" s="2">
        <v>21029</v>
      </c>
      <c r="AX12" s="2">
        <v>1</v>
      </c>
      <c r="AY12" s="2">
        <v>40175</v>
      </c>
      <c r="AZ12" s="2">
        <f t="shared" si="1"/>
        <v>12</v>
      </c>
      <c r="BA12" s="2">
        <f t="shared" si="2"/>
        <v>229586</v>
      </c>
      <c r="BB12" s="3"/>
      <c r="BC12" s="8">
        <v>6</v>
      </c>
      <c r="BD12" s="2">
        <f t="shared" si="0"/>
        <v>79638</v>
      </c>
      <c r="BE12" s="42">
        <f t="shared" si="3"/>
        <v>309224</v>
      </c>
    </row>
    <row r="13" spans="1:57" ht="15" customHeight="1" x14ac:dyDescent="0.3">
      <c r="A13" s="8">
        <v>10</v>
      </c>
      <c r="B13" s="7" t="s">
        <v>89</v>
      </c>
      <c r="C13" s="8" t="s">
        <v>52</v>
      </c>
      <c r="D13" s="8" t="s">
        <v>35</v>
      </c>
      <c r="E13" s="8" t="s">
        <v>36</v>
      </c>
      <c r="F13" s="8">
        <v>6961750343</v>
      </c>
      <c r="G13" s="4" t="s">
        <v>94</v>
      </c>
      <c r="H13" s="4" t="s">
        <v>80</v>
      </c>
      <c r="I13" s="5" t="s">
        <v>81</v>
      </c>
      <c r="J13" s="11" t="s">
        <v>35</v>
      </c>
      <c r="K13" s="11" t="s">
        <v>36</v>
      </c>
      <c r="L13" s="8" t="s">
        <v>85</v>
      </c>
      <c r="M13" s="8" t="s">
        <v>112</v>
      </c>
      <c r="N13" s="8" t="s">
        <v>75</v>
      </c>
      <c r="O13" s="8" t="s">
        <v>154</v>
      </c>
      <c r="P13" s="8" t="s">
        <v>30</v>
      </c>
      <c r="Q13" s="8" t="s">
        <v>63</v>
      </c>
      <c r="R13" s="8">
        <v>530</v>
      </c>
      <c r="S13" s="8">
        <v>140713</v>
      </c>
      <c r="T13" s="8"/>
      <c r="U13" s="6" t="s">
        <v>93</v>
      </c>
      <c r="V13" s="43" t="s">
        <v>141</v>
      </c>
      <c r="W13" s="1" t="s">
        <v>169</v>
      </c>
      <c r="X13" s="1" t="s">
        <v>174</v>
      </c>
      <c r="Y13" s="1"/>
      <c r="Z13" s="21"/>
      <c r="AA13" s="8" t="s">
        <v>117</v>
      </c>
      <c r="AB13" s="8">
        <v>1</v>
      </c>
      <c r="AC13" s="2">
        <v>119016</v>
      </c>
      <c r="AD13" s="2">
        <v>1</v>
      </c>
      <c r="AE13" s="2">
        <v>108507</v>
      </c>
      <c r="AF13" s="2">
        <v>1</v>
      </c>
      <c r="AG13" s="2">
        <v>77351</v>
      </c>
      <c r="AH13" s="2">
        <v>1</v>
      </c>
      <c r="AI13" s="2">
        <v>67692</v>
      </c>
      <c r="AJ13" s="2">
        <v>1</v>
      </c>
      <c r="AK13" s="2">
        <v>12502</v>
      </c>
      <c r="AL13" s="2">
        <v>1</v>
      </c>
      <c r="AM13" s="2">
        <v>2465</v>
      </c>
      <c r="AN13" s="2">
        <v>1</v>
      </c>
      <c r="AO13" s="2">
        <v>0</v>
      </c>
      <c r="AP13" s="2">
        <v>1</v>
      </c>
      <c r="AQ13" s="2">
        <v>11</v>
      </c>
      <c r="AR13" s="2">
        <v>1</v>
      </c>
      <c r="AS13" s="2">
        <v>0</v>
      </c>
      <c r="AT13" s="2">
        <v>1</v>
      </c>
      <c r="AU13" s="2">
        <v>52319</v>
      </c>
      <c r="AV13" s="2">
        <v>1</v>
      </c>
      <c r="AW13" s="2">
        <v>89684</v>
      </c>
      <c r="AX13" s="2">
        <v>1</v>
      </c>
      <c r="AY13" s="2">
        <v>111485</v>
      </c>
      <c r="AZ13" s="2">
        <f t="shared" si="1"/>
        <v>12</v>
      </c>
      <c r="BA13" s="2">
        <f t="shared" si="2"/>
        <v>641032</v>
      </c>
      <c r="BB13" s="3"/>
      <c r="BC13" s="8">
        <v>6</v>
      </c>
      <c r="BD13" s="2">
        <f t="shared" si="0"/>
        <v>253499</v>
      </c>
      <c r="BE13" s="42">
        <f t="shared" si="3"/>
        <v>894531</v>
      </c>
    </row>
    <row r="14" spans="1:57" ht="15" customHeight="1" x14ac:dyDescent="0.3">
      <c r="A14" s="8">
        <v>11</v>
      </c>
      <c r="B14" s="7" t="s">
        <v>89</v>
      </c>
      <c r="C14" s="8" t="s">
        <v>52</v>
      </c>
      <c r="D14" s="8" t="s">
        <v>35</v>
      </c>
      <c r="E14" s="8" t="s">
        <v>36</v>
      </c>
      <c r="F14" s="8">
        <v>6961750343</v>
      </c>
      <c r="G14" s="4" t="s">
        <v>94</v>
      </c>
      <c r="H14" s="4" t="s">
        <v>80</v>
      </c>
      <c r="I14" s="5" t="s">
        <v>49</v>
      </c>
      <c r="J14" s="11" t="s">
        <v>35</v>
      </c>
      <c r="K14" s="11" t="s">
        <v>36</v>
      </c>
      <c r="L14" s="8" t="s">
        <v>85</v>
      </c>
      <c r="M14" s="8" t="s">
        <v>112</v>
      </c>
      <c r="N14" s="8" t="s">
        <v>75</v>
      </c>
      <c r="O14" s="8" t="s">
        <v>154</v>
      </c>
      <c r="P14" s="8" t="s">
        <v>26</v>
      </c>
      <c r="Q14" s="8" t="s">
        <v>63</v>
      </c>
      <c r="R14" s="8"/>
      <c r="S14" s="16" t="s">
        <v>68</v>
      </c>
      <c r="T14" s="16"/>
      <c r="U14" s="6">
        <v>1303526028</v>
      </c>
      <c r="V14" s="43" t="s">
        <v>164</v>
      </c>
      <c r="W14" s="6" t="s">
        <v>169</v>
      </c>
      <c r="X14" s="1" t="s">
        <v>174</v>
      </c>
      <c r="Y14" s="6"/>
      <c r="Z14" s="46"/>
      <c r="AA14" s="8" t="s">
        <v>117</v>
      </c>
      <c r="AB14" s="8">
        <v>1</v>
      </c>
      <c r="AC14" s="2">
        <v>109</v>
      </c>
      <c r="AD14" s="2">
        <v>0</v>
      </c>
      <c r="AE14" s="2">
        <v>0</v>
      </c>
      <c r="AF14" s="2">
        <v>2</v>
      </c>
      <c r="AG14" s="2">
        <v>219</v>
      </c>
      <c r="AH14" s="2">
        <v>0</v>
      </c>
      <c r="AI14" s="2">
        <v>0</v>
      </c>
      <c r="AJ14" s="2">
        <v>2</v>
      </c>
      <c r="AK14" s="2">
        <v>219</v>
      </c>
      <c r="AL14" s="2">
        <v>0</v>
      </c>
      <c r="AM14" s="2">
        <v>0</v>
      </c>
      <c r="AN14" s="2">
        <v>2</v>
      </c>
      <c r="AO14" s="2">
        <v>0</v>
      </c>
      <c r="AP14" s="2">
        <v>0</v>
      </c>
      <c r="AQ14" s="2">
        <v>0</v>
      </c>
      <c r="AR14" s="2">
        <v>2</v>
      </c>
      <c r="AS14" s="2">
        <v>0</v>
      </c>
      <c r="AT14" s="2">
        <v>0</v>
      </c>
      <c r="AU14" s="2">
        <v>0</v>
      </c>
      <c r="AV14" s="2">
        <v>2</v>
      </c>
      <c r="AW14" s="2">
        <v>0</v>
      </c>
      <c r="AX14" s="2">
        <v>1</v>
      </c>
      <c r="AY14" s="2">
        <v>109</v>
      </c>
      <c r="AZ14" s="2">
        <f t="shared" si="1"/>
        <v>12</v>
      </c>
      <c r="BA14" s="2">
        <f>AY14+AW14+AU14+AS14+AQ14+AO14+AM14+AK14+AI14+AG14+AE14+AC14</f>
        <v>656</v>
      </c>
      <c r="BB14" s="3"/>
      <c r="BC14" s="8">
        <v>6</v>
      </c>
      <c r="BD14" s="2">
        <f t="shared" si="0"/>
        <v>109</v>
      </c>
      <c r="BE14" s="42">
        <f t="shared" si="3"/>
        <v>765</v>
      </c>
    </row>
    <row r="15" spans="1:57" ht="15" customHeight="1" x14ac:dyDescent="0.2">
      <c r="A15" s="8">
        <v>12</v>
      </c>
      <c r="B15" s="7" t="s">
        <v>89</v>
      </c>
      <c r="C15" s="8" t="s">
        <v>52</v>
      </c>
      <c r="D15" s="8" t="s">
        <v>35</v>
      </c>
      <c r="E15" s="8" t="s">
        <v>36</v>
      </c>
      <c r="F15" s="8">
        <v>6961750343</v>
      </c>
      <c r="G15" s="4" t="s">
        <v>106</v>
      </c>
      <c r="H15" s="4" t="s">
        <v>51</v>
      </c>
      <c r="I15" s="5" t="s">
        <v>50</v>
      </c>
      <c r="J15" s="11" t="s">
        <v>35</v>
      </c>
      <c r="K15" s="11" t="s">
        <v>36</v>
      </c>
      <c r="L15" s="8" t="s">
        <v>85</v>
      </c>
      <c r="M15" s="8" t="s">
        <v>112</v>
      </c>
      <c r="N15" s="8" t="s">
        <v>75</v>
      </c>
      <c r="O15" s="8" t="s">
        <v>154</v>
      </c>
      <c r="P15" s="8" t="s">
        <v>29</v>
      </c>
      <c r="Q15" s="8" t="s">
        <v>63</v>
      </c>
      <c r="R15" s="8"/>
      <c r="S15" s="1" t="s">
        <v>107</v>
      </c>
      <c r="T15" s="1" t="s">
        <v>150</v>
      </c>
      <c r="U15" s="6">
        <v>1303492078</v>
      </c>
      <c r="V15" s="47" t="s">
        <v>151</v>
      </c>
      <c r="W15" s="1" t="s">
        <v>169</v>
      </c>
      <c r="X15" s="1" t="s">
        <v>174</v>
      </c>
      <c r="Y15" s="1"/>
      <c r="Z15" s="48"/>
      <c r="AA15" s="8" t="s">
        <v>117</v>
      </c>
      <c r="AB15" s="8">
        <v>1</v>
      </c>
      <c r="AC15" s="2">
        <v>92161</v>
      </c>
      <c r="AD15" s="2">
        <v>1</v>
      </c>
      <c r="AE15" s="2">
        <v>79904</v>
      </c>
      <c r="AF15" s="2">
        <v>1</v>
      </c>
      <c r="AG15" s="2">
        <v>67061</v>
      </c>
      <c r="AH15" s="2">
        <v>1</v>
      </c>
      <c r="AI15" s="2">
        <v>42033</v>
      </c>
      <c r="AJ15" s="2">
        <v>1</v>
      </c>
      <c r="AK15" s="2">
        <v>31847</v>
      </c>
      <c r="AL15" s="2">
        <v>1</v>
      </c>
      <c r="AM15" s="2">
        <v>2843</v>
      </c>
      <c r="AN15" s="2">
        <v>1</v>
      </c>
      <c r="AO15" s="2">
        <v>2740</v>
      </c>
      <c r="AP15" s="2">
        <v>1</v>
      </c>
      <c r="AQ15" s="2">
        <v>3021</v>
      </c>
      <c r="AR15" s="2">
        <v>1</v>
      </c>
      <c r="AS15" s="2">
        <v>10218</v>
      </c>
      <c r="AT15" s="2">
        <v>1</v>
      </c>
      <c r="AU15" s="2">
        <v>49110</v>
      </c>
      <c r="AV15" s="2">
        <v>1</v>
      </c>
      <c r="AW15" s="2">
        <v>73278</v>
      </c>
      <c r="AX15" s="2">
        <v>1</v>
      </c>
      <c r="AY15" s="2">
        <v>106812</v>
      </c>
      <c r="AZ15" s="2">
        <f t="shared" si="1"/>
        <v>12</v>
      </c>
      <c r="BA15" s="2">
        <f t="shared" si="2"/>
        <v>561028</v>
      </c>
      <c r="BB15" s="3"/>
      <c r="BC15" s="8">
        <v>6</v>
      </c>
      <c r="BD15" s="2">
        <f t="shared" si="0"/>
        <v>245179</v>
      </c>
      <c r="BE15" s="42">
        <f t="shared" si="3"/>
        <v>806207</v>
      </c>
    </row>
    <row r="16" spans="1:57" ht="15" customHeight="1" x14ac:dyDescent="0.3">
      <c r="A16" s="8">
        <v>13</v>
      </c>
      <c r="B16" s="7" t="s">
        <v>89</v>
      </c>
      <c r="C16" s="8" t="s">
        <v>52</v>
      </c>
      <c r="D16" s="8" t="s">
        <v>35</v>
      </c>
      <c r="E16" s="8" t="s">
        <v>36</v>
      </c>
      <c r="F16" s="8">
        <v>6961750343</v>
      </c>
      <c r="G16" s="4" t="s">
        <v>111</v>
      </c>
      <c r="H16" s="4" t="s">
        <v>83</v>
      </c>
      <c r="I16" s="5" t="s">
        <v>53</v>
      </c>
      <c r="J16" s="11" t="s">
        <v>35</v>
      </c>
      <c r="K16" s="11" t="s">
        <v>36</v>
      </c>
      <c r="L16" s="8" t="s">
        <v>85</v>
      </c>
      <c r="M16" s="8" t="s">
        <v>112</v>
      </c>
      <c r="N16" s="8" t="s">
        <v>75</v>
      </c>
      <c r="O16" s="8" t="s">
        <v>154</v>
      </c>
      <c r="P16" s="8" t="s">
        <v>30</v>
      </c>
      <c r="Q16" s="8" t="s">
        <v>63</v>
      </c>
      <c r="R16" s="8">
        <v>439</v>
      </c>
      <c r="S16" s="16" t="s">
        <v>69</v>
      </c>
      <c r="T16" s="16"/>
      <c r="U16" s="6" t="s">
        <v>92</v>
      </c>
      <c r="V16" s="43" t="s">
        <v>149</v>
      </c>
      <c r="W16" s="1" t="s">
        <v>169</v>
      </c>
      <c r="X16" s="1" t="s">
        <v>174</v>
      </c>
      <c r="Y16" s="1"/>
      <c r="Z16" s="44"/>
      <c r="AA16" s="8" t="s">
        <v>117</v>
      </c>
      <c r="AB16" s="8">
        <v>1</v>
      </c>
      <c r="AC16" s="2">
        <v>66102</v>
      </c>
      <c r="AD16" s="2">
        <v>1</v>
      </c>
      <c r="AE16" s="2">
        <v>62475</v>
      </c>
      <c r="AF16" s="2">
        <v>1</v>
      </c>
      <c r="AG16" s="2">
        <v>50156</v>
      </c>
      <c r="AH16" s="2">
        <v>1</v>
      </c>
      <c r="AI16" s="2">
        <v>31374</v>
      </c>
      <c r="AJ16" s="2">
        <v>1</v>
      </c>
      <c r="AK16" s="2">
        <v>9065</v>
      </c>
      <c r="AL16" s="2">
        <v>1</v>
      </c>
      <c r="AM16" s="2">
        <v>0</v>
      </c>
      <c r="AN16" s="2">
        <v>1</v>
      </c>
      <c r="AO16" s="2">
        <v>0</v>
      </c>
      <c r="AP16" s="2">
        <v>1</v>
      </c>
      <c r="AQ16" s="2">
        <v>0</v>
      </c>
      <c r="AR16" s="2">
        <v>1</v>
      </c>
      <c r="AS16" s="2">
        <v>861</v>
      </c>
      <c r="AT16" s="2">
        <v>1</v>
      </c>
      <c r="AU16" s="2">
        <v>20856</v>
      </c>
      <c r="AV16" s="2">
        <v>1</v>
      </c>
      <c r="AW16" s="2">
        <v>55233</v>
      </c>
      <c r="AX16" s="2">
        <v>1</v>
      </c>
      <c r="AY16" s="2">
        <v>73230</v>
      </c>
      <c r="AZ16" s="2">
        <f t="shared" si="1"/>
        <v>12</v>
      </c>
      <c r="BA16" s="2">
        <f t="shared" si="2"/>
        <v>369352</v>
      </c>
      <c r="BB16" s="3"/>
      <c r="BC16" s="8">
        <v>6</v>
      </c>
      <c r="BD16" s="2">
        <f>AO16+AQ16+AS16+AU16+AW16+AY16</f>
        <v>150180</v>
      </c>
      <c r="BE16" s="42">
        <f t="shared" si="3"/>
        <v>519532</v>
      </c>
    </row>
    <row r="17" spans="1:57" ht="15" customHeight="1" x14ac:dyDescent="0.3">
      <c r="A17" s="8">
        <v>14</v>
      </c>
      <c r="B17" s="7" t="s">
        <v>89</v>
      </c>
      <c r="C17" s="8" t="s">
        <v>52</v>
      </c>
      <c r="D17" s="8" t="s">
        <v>35</v>
      </c>
      <c r="E17" s="8" t="s">
        <v>36</v>
      </c>
      <c r="F17" s="8">
        <v>6961750343</v>
      </c>
      <c r="G17" s="4" t="s">
        <v>102</v>
      </c>
      <c r="H17" s="4" t="s">
        <v>55</v>
      </c>
      <c r="I17" s="5" t="s">
        <v>54</v>
      </c>
      <c r="J17" s="11" t="s">
        <v>35</v>
      </c>
      <c r="K17" s="11" t="s">
        <v>36</v>
      </c>
      <c r="L17" s="8" t="s">
        <v>85</v>
      </c>
      <c r="M17" s="8" t="s">
        <v>112</v>
      </c>
      <c r="N17" s="8" t="s">
        <v>75</v>
      </c>
      <c r="O17" s="8" t="s">
        <v>154</v>
      </c>
      <c r="P17" s="8" t="s">
        <v>28</v>
      </c>
      <c r="Q17" s="8" t="s">
        <v>63</v>
      </c>
      <c r="R17" s="8"/>
      <c r="S17" s="1" t="s">
        <v>70</v>
      </c>
      <c r="T17" s="1" t="s">
        <v>139</v>
      </c>
      <c r="U17" s="6">
        <v>1303459069</v>
      </c>
      <c r="V17" s="43" t="s">
        <v>140</v>
      </c>
      <c r="W17" s="1" t="s">
        <v>169</v>
      </c>
      <c r="X17" s="1" t="s">
        <v>174</v>
      </c>
      <c r="Y17" s="1"/>
      <c r="Z17" s="44"/>
      <c r="AA17" s="8" t="s">
        <v>117</v>
      </c>
      <c r="AB17" s="8">
        <v>0</v>
      </c>
      <c r="AC17" s="2">
        <v>0</v>
      </c>
      <c r="AD17" s="2">
        <v>2</v>
      </c>
      <c r="AE17" s="2">
        <v>25793</v>
      </c>
      <c r="AF17" s="2">
        <v>0</v>
      </c>
      <c r="AG17" s="2">
        <v>0</v>
      </c>
      <c r="AH17" s="2">
        <v>2</v>
      </c>
      <c r="AI17" s="2">
        <v>22583</v>
      </c>
      <c r="AJ17" s="2">
        <v>0</v>
      </c>
      <c r="AK17" s="2">
        <v>0</v>
      </c>
      <c r="AL17" s="2">
        <v>2</v>
      </c>
      <c r="AM17" s="2">
        <v>9897</v>
      </c>
      <c r="AN17" s="2">
        <v>0</v>
      </c>
      <c r="AO17" s="2">
        <v>0</v>
      </c>
      <c r="AP17" s="2">
        <v>2</v>
      </c>
      <c r="AQ17" s="2">
        <v>2052</v>
      </c>
      <c r="AR17" s="2">
        <v>0</v>
      </c>
      <c r="AS17" s="2">
        <v>0</v>
      </c>
      <c r="AT17" s="2">
        <v>2</v>
      </c>
      <c r="AU17" s="2">
        <v>3858</v>
      </c>
      <c r="AV17" s="2">
        <v>0</v>
      </c>
      <c r="AW17" s="2">
        <v>0</v>
      </c>
      <c r="AX17" s="2">
        <v>2</v>
      </c>
      <c r="AY17" s="2">
        <v>14665</v>
      </c>
      <c r="AZ17" s="2">
        <f t="shared" si="1"/>
        <v>12</v>
      </c>
      <c r="BA17" s="2">
        <f t="shared" si="2"/>
        <v>78848</v>
      </c>
      <c r="BB17" s="3"/>
      <c r="BC17" s="8">
        <v>6</v>
      </c>
      <c r="BD17" s="2">
        <f t="shared" ref="BD17:BD23" si="4">AO17+AQ17+AS17+AU17+AW17+AY17</f>
        <v>20575</v>
      </c>
      <c r="BE17" s="42">
        <f t="shared" si="3"/>
        <v>99423</v>
      </c>
    </row>
    <row r="18" spans="1:57" ht="15" customHeight="1" x14ac:dyDescent="0.3">
      <c r="A18" s="8">
        <v>15</v>
      </c>
      <c r="B18" s="7" t="s">
        <v>89</v>
      </c>
      <c r="C18" s="8" t="s">
        <v>52</v>
      </c>
      <c r="D18" s="8" t="s">
        <v>35</v>
      </c>
      <c r="E18" s="8" t="s">
        <v>36</v>
      </c>
      <c r="F18" s="8">
        <v>6961750343</v>
      </c>
      <c r="G18" s="4" t="s">
        <v>91</v>
      </c>
      <c r="H18" s="4" t="s">
        <v>57</v>
      </c>
      <c r="I18" s="5" t="s">
        <v>56</v>
      </c>
      <c r="J18" s="11" t="s">
        <v>35</v>
      </c>
      <c r="K18" s="11" t="s">
        <v>36</v>
      </c>
      <c r="L18" s="8" t="s">
        <v>85</v>
      </c>
      <c r="M18" s="8" t="s">
        <v>112</v>
      </c>
      <c r="N18" s="8" t="s">
        <v>75</v>
      </c>
      <c r="O18" s="8" t="s">
        <v>154</v>
      </c>
      <c r="P18" s="8" t="s">
        <v>30</v>
      </c>
      <c r="Q18" s="8" t="s">
        <v>63</v>
      </c>
      <c r="R18" s="8">
        <v>160</v>
      </c>
      <c r="S18" s="8">
        <v>24699445</v>
      </c>
      <c r="T18" s="8"/>
      <c r="U18" s="6" t="s">
        <v>90</v>
      </c>
      <c r="V18" s="1" t="s">
        <v>147</v>
      </c>
      <c r="W18" s="1" t="s">
        <v>169</v>
      </c>
      <c r="X18" s="1" t="s">
        <v>174</v>
      </c>
      <c r="Y18" s="1"/>
      <c r="Z18" s="8"/>
      <c r="AA18" s="8" t="s">
        <v>117</v>
      </c>
      <c r="AB18" s="8">
        <v>1</v>
      </c>
      <c r="AC18" s="2">
        <v>49600</v>
      </c>
      <c r="AD18" s="2">
        <v>1</v>
      </c>
      <c r="AE18" s="2">
        <v>44299</v>
      </c>
      <c r="AF18" s="2">
        <v>1</v>
      </c>
      <c r="AG18" s="2">
        <v>36760</v>
      </c>
      <c r="AH18" s="2">
        <v>1</v>
      </c>
      <c r="AI18" s="2">
        <v>27203</v>
      </c>
      <c r="AJ18" s="2">
        <v>1</v>
      </c>
      <c r="AK18" s="2">
        <v>14739</v>
      </c>
      <c r="AL18" s="2">
        <v>1</v>
      </c>
      <c r="AM18" s="2">
        <v>6340</v>
      </c>
      <c r="AN18" s="2">
        <v>1</v>
      </c>
      <c r="AO18" s="2">
        <v>5893</v>
      </c>
      <c r="AP18" s="2">
        <v>1</v>
      </c>
      <c r="AQ18" s="2">
        <v>5523</v>
      </c>
      <c r="AR18" s="2">
        <v>1</v>
      </c>
      <c r="AS18" s="2">
        <v>10119</v>
      </c>
      <c r="AT18" s="2">
        <v>1</v>
      </c>
      <c r="AU18" s="2">
        <v>25533</v>
      </c>
      <c r="AV18" s="2">
        <v>1</v>
      </c>
      <c r="AW18" s="2">
        <v>36451</v>
      </c>
      <c r="AX18" s="2">
        <v>1</v>
      </c>
      <c r="AY18" s="2">
        <v>51223</v>
      </c>
      <c r="AZ18" s="2">
        <f t="shared" si="1"/>
        <v>12</v>
      </c>
      <c r="BA18" s="2">
        <f t="shared" si="2"/>
        <v>313683</v>
      </c>
      <c r="BB18" s="3"/>
      <c r="BC18" s="8">
        <v>6</v>
      </c>
      <c r="BD18" s="2">
        <f t="shared" si="4"/>
        <v>134742</v>
      </c>
      <c r="BE18" s="42">
        <f t="shared" si="3"/>
        <v>448425</v>
      </c>
    </row>
    <row r="19" spans="1:57" ht="15" customHeight="1" x14ac:dyDescent="0.3">
      <c r="A19" s="8">
        <v>16</v>
      </c>
      <c r="B19" s="7" t="s">
        <v>89</v>
      </c>
      <c r="C19" s="8" t="s">
        <v>52</v>
      </c>
      <c r="D19" s="8" t="s">
        <v>35</v>
      </c>
      <c r="E19" s="8" t="s">
        <v>36</v>
      </c>
      <c r="F19" s="8">
        <v>6961750343</v>
      </c>
      <c r="G19" s="4" t="s">
        <v>101</v>
      </c>
      <c r="H19" s="4" t="s">
        <v>59</v>
      </c>
      <c r="I19" s="5" t="s">
        <v>58</v>
      </c>
      <c r="J19" s="11" t="s">
        <v>35</v>
      </c>
      <c r="K19" s="11" t="s">
        <v>36</v>
      </c>
      <c r="L19" s="8" t="s">
        <v>85</v>
      </c>
      <c r="M19" s="8" t="s">
        <v>112</v>
      </c>
      <c r="N19" s="8" t="s">
        <v>75</v>
      </c>
      <c r="O19" s="8" t="s">
        <v>154</v>
      </c>
      <c r="P19" s="8" t="s">
        <v>27</v>
      </c>
      <c r="Q19" s="8" t="s">
        <v>63</v>
      </c>
      <c r="R19" s="8"/>
      <c r="S19" s="16" t="s">
        <v>71</v>
      </c>
      <c r="T19" s="16"/>
      <c r="U19" s="6">
        <v>1303526070</v>
      </c>
      <c r="V19" s="1" t="s">
        <v>148</v>
      </c>
      <c r="W19" s="1" t="s">
        <v>169</v>
      </c>
      <c r="X19" s="1" t="s">
        <v>174</v>
      </c>
      <c r="Y19" s="1"/>
      <c r="Z19" s="8"/>
      <c r="AA19" s="8" t="s">
        <v>117</v>
      </c>
      <c r="AB19" s="8">
        <v>1</v>
      </c>
      <c r="AC19" s="2">
        <v>894</v>
      </c>
      <c r="AD19" s="2">
        <v>1</v>
      </c>
      <c r="AE19" s="2">
        <v>1481</v>
      </c>
      <c r="AF19" s="2">
        <v>0</v>
      </c>
      <c r="AG19" s="2">
        <v>0</v>
      </c>
      <c r="AH19" s="2">
        <v>2</v>
      </c>
      <c r="AI19" s="2">
        <v>1186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6</v>
      </c>
      <c r="AU19" s="2">
        <v>1799</v>
      </c>
      <c r="AV19" s="2">
        <v>0</v>
      </c>
      <c r="AW19" s="2">
        <v>0</v>
      </c>
      <c r="AX19" s="2">
        <v>2</v>
      </c>
      <c r="AY19" s="2">
        <v>1788</v>
      </c>
      <c r="AZ19" s="2">
        <f t="shared" si="1"/>
        <v>12</v>
      </c>
      <c r="BA19" s="2">
        <f t="shared" si="2"/>
        <v>7148</v>
      </c>
      <c r="BB19" s="3"/>
      <c r="BC19" s="8">
        <v>6</v>
      </c>
      <c r="BD19" s="2">
        <f t="shared" si="4"/>
        <v>3587</v>
      </c>
      <c r="BE19" s="42">
        <f t="shared" si="3"/>
        <v>10735</v>
      </c>
    </row>
    <row r="20" spans="1:57" ht="15" customHeight="1" x14ac:dyDescent="0.3">
      <c r="A20" s="8">
        <v>17</v>
      </c>
      <c r="B20" s="7" t="s">
        <v>89</v>
      </c>
      <c r="C20" s="8" t="s">
        <v>52</v>
      </c>
      <c r="D20" s="8" t="s">
        <v>35</v>
      </c>
      <c r="E20" s="8" t="s">
        <v>36</v>
      </c>
      <c r="F20" s="8">
        <v>6961750343</v>
      </c>
      <c r="G20" s="4" t="s">
        <v>100</v>
      </c>
      <c r="H20" s="4" t="s">
        <v>61</v>
      </c>
      <c r="I20" s="5" t="s">
        <v>60</v>
      </c>
      <c r="J20" s="11" t="s">
        <v>35</v>
      </c>
      <c r="K20" s="11" t="s">
        <v>36</v>
      </c>
      <c r="L20" s="8" t="s">
        <v>85</v>
      </c>
      <c r="M20" s="8" t="s">
        <v>112</v>
      </c>
      <c r="N20" s="8" t="s">
        <v>75</v>
      </c>
      <c r="O20" s="8" t="s">
        <v>154</v>
      </c>
      <c r="P20" s="8" t="s">
        <v>28</v>
      </c>
      <c r="Q20" s="8" t="s">
        <v>63</v>
      </c>
      <c r="R20" s="8"/>
      <c r="S20" s="16" t="s">
        <v>72</v>
      </c>
      <c r="T20" s="16" t="s">
        <v>138</v>
      </c>
      <c r="U20" s="6">
        <v>1303526006</v>
      </c>
      <c r="V20" s="1" t="s">
        <v>137</v>
      </c>
      <c r="W20" s="1" t="s">
        <v>169</v>
      </c>
      <c r="X20" s="1" t="s">
        <v>174</v>
      </c>
      <c r="Y20" s="1"/>
      <c r="Z20" s="8"/>
      <c r="AA20" s="8" t="s">
        <v>117</v>
      </c>
      <c r="AB20" s="8">
        <v>0</v>
      </c>
      <c r="AC20" s="2">
        <v>0</v>
      </c>
      <c r="AD20" s="2">
        <v>2</v>
      </c>
      <c r="AE20" s="2">
        <v>3143</v>
      </c>
      <c r="AF20" s="2">
        <v>0</v>
      </c>
      <c r="AG20" s="2">
        <v>0</v>
      </c>
      <c r="AH20" s="2">
        <v>2</v>
      </c>
      <c r="AI20" s="2">
        <v>3218</v>
      </c>
      <c r="AJ20" s="2">
        <v>0</v>
      </c>
      <c r="AK20" s="2">
        <v>0</v>
      </c>
      <c r="AL20" s="2">
        <v>2</v>
      </c>
      <c r="AM20" s="2">
        <v>2869</v>
      </c>
      <c r="AN20" s="2">
        <v>0</v>
      </c>
      <c r="AO20" s="2">
        <v>0</v>
      </c>
      <c r="AP20" s="2">
        <v>2</v>
      </c>
      <c r="AQ20" s="2">
        <v>2292</v>
      </c>
      <c r="AR20" s="2">
        <v>0</v>
      </c>
      <c r="AS20" s="2">
        <v>0</v>
      </c>
      <c r="AT20" s="2">
        <v>2</v>
      </c>
      <c r="AU20" s="2">
        <v>2136</v>
      </c>
      <c r="AV20" s="2">
        <v>0</v>
      </c>
      <c r="AW20" s="2">
        <v>0</v>
      </c>
      <c r="AX20" s="2">
        <v>2</v>
      </c>
      <c r="AY20" s="2">
        <v>3551</v>
      </c>
      <c r="AZ20" s="2">
        <f t="shared" si="1"/>
        <v>12</v>
      </c>
      <c r="BA20" s="2">
        <f t="shared" si="2"/>
        <v>17209</v>
      </c>
      <c r="BB20" s="3"/>
      <c r="BC20" s="8">
        <v>6</v>
      </c>
      <c r="BD20" s="2">
        <f t="shared" si="4"/>
        <v>7979</v>
      </c>
      <c r="BE20" s="42">
        <f t="shared" si="3"/>
        <v>25188</v>
      </c>
    </row>
    <row r="21" spans="1:57" ht="15" customHeight="1" x14ac:dyDescent="0.3">
      <c r="A21" s="8">
        <v>18</v>
      </c>
      <c r="B21" s="7" t="s">
        <v>89</v>
      </c>
      <c r="C21" s="8" t="s">
        <v>52</v>
      </c>
      <c r="D21" s="8" t="s">
        <v>35</v>
      </c>
      <c r="E21" s="8" t="s">
        <v>36</v>
      </c>
      <c r="F21" s="8">
        <v>6961750343</v>
      </c>
      <c r="G21" s="4" t="s">
        <v>88</v>
      </c>
      <c r="H21" s="9" t="s">
        <v>157</v>
      </c>
      <c r="I21" s="10" t="s">
        <v>126</v>
      </c>
      <c r="J21" s="11" t="s">
        <v>35</v>
      </c>
      <c r="K21" s="11" t="s">
        <v>36</v>
      </c>
      <c r="L21" s="8" t="s">
        <v>85</v>
      </c>
      <c r="M21" s="8" t="s">
        <v>112</v>
      </c>
      <c r="N21" s="8" t="s">
        <v>165</v>
      </c>
      <c r="O21" s="8" t="s">
        <v>172</v>
      </c>
      <c r="P21" s="8" t="s">
        <v>27</v>
      </c>
      <c r="Q21" s="8" t="s">
        <v>63</v>
      </c>
      <c r="R21" s="8"/>
      <c r="S21" s="12" t="s">
        <v>167</v>
      </c>
      <c r="T21" s="1" t="s">
        <v>127</v>
      </c>
      <c r="U21" s="12" t="s">
        <v>168</v>
      </c>
      <c r="V21" s="1" t="s">
        <v>128</v>
      </c>
      <c r="W21" s="1" t="s">
        <v>169</v>
      </c>
      <c r="X21" s="13">
        <v>100</v>
      </c>
      <c r="Y21" s="13" t="s">
        <v>170</v>
      </c>
      <c r="Z21" s="14"/>
      <c r="AA21" s="8" t="s">
        <v>117</v>
      </c>
      <c r="AB21" s="8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8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8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12</v>
      </c>
      <c r="AY21" s="2">
        <v>4524</v>
      </c>
      <c r="AZ21" s="2">
        <f t="shared" si="1"/>
        <v>12</v>
      </c>
      <c r="BA21" s="2">
        <f t="shared" si="2"/>
        <v>4524</v>
      </c>
      <c r="BB21" s="3"/>
      <c r="BC21" s="8">
        <v>6</v>
      </c>
      <c r="BD21" s="2">
        <v>754</v>
      </c>
      <c r="BE21" s="42">
        <f t="shared" si="3"/>
        <v>5278</v>
      </c>
    </row>
    <row r="22" spans="1:57" ht="15" customHeight="1" x14ac:dyDescent="0.3">
      <c r="A22" s="8">
        <v>19</v>
      </c>
      <c r="B22" s="7" t="s">
        <v>89</v>
      </c>
      <c r="C22" s="8" t="s">
        <v>52</v>
      </c>
      <c r="D22" s="8" t="s">
        <v>35</v>
      </c>
      <c r="E22" s="8" t="s">
        <v>36</v>
      </c>
      <c r="F22" s="8">
        <v>6961750343</v>
      </c>
      <c r="G22" s="4" t="s">
        <v>166</v>
      </c>
      <c r="H22" s="4"/>
      <c r="I22" s="5" t="s">
        <v>73</v>
      </c>
      <c r="J22" s="11" t="s">
        <v>35</v>
      </c>
      <c r="K22" s="11" t="s">
        <v>36</v>
      </c>
      <c r="L22" s="8" t="s">
        <v>85</v>
      </c>
      <c r="M22" s="8" t="s">
        <v>112</v>
      </c>
      <c r="N22" s="8" t="s">
        <v>75</v>
      </c>
      <c r="O22" s="8" t="s">
        <v>154</v>
      </c>
      <c r="P22" s="8" t="s">
        <v>27</v>
      </c>
      <c r="Q22" s="8" t="s">
        <v>63</v>
      </c>
      <c r="R22" s="8"/>
      <c r="S22" s="16" t="s">
        <v>74</v>
      </c>
      <c r="T22" s="16" t="s">
        <v>131</v>
      </c>
      <c r="U22" s="6">
        <v>1303419272</v>
      </c>
      <c r="V22" s="1" t="s">
        <v>132</v>
      </c>
      <c r="W22" s="1" t="s">
        <v>169</v>
      </c>
      <c r="X22" s="13">
        <v>100</v>
      </c>
      <c r="Y22" s="1"/>
      <c r="Z22" s="17"/>
      <c r="AA22" s="8" t="s">
        <v>117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8</v>
      </c>
      <c r="AQ22" s="2">
        <v>23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4</v>
      </c>
      <c r="AY22" s="2">
        <v>0</v>
      </c>
      <c r="AZ22" s="2">
        <f t="shared" si="1"/>
        <v>12</v>
      </c>
      <c r="BA22" s="2">
        <f t="shared" si="2"/>
        <v>23</v>
      </c>
      <c r="BB22" s="3"/>
      <c r="BC22" s="8">
        <v>6</v>
      </c>
      <c r="BD22" s="2">
        <f t="shared" si="4"/>
        <v>23</v>
      </c>
      <c r="BE22" s="42">
        <f t="shared" si="3"/>
        <v>46</v>
      </c>
    </row>
    <row r="23" spans="1:57" ht="15" customHeight="1" x14ac:dyDescent="0.3">
      <c r="A23" s="8">
        <v>20</v>
      </c>
      <c r="B23" s="7" t="s">
        <v>89</v>
      </c>
      <c r="C23" s="8" t="s">
        <v>52</v>
      </c>
      <c r="D23" s="8" t="s">
        <v>35</v>
      </c>
      <c r="E23" s="8" t="s">
        <v>36</v>
      </c>
      <c r="F23" s="8">
        <v>6961750343</v>
      </c>
      <c r="G23" s="4" t="s">
        <v>166</v>
      </c>
      <c r="H23" s="4"/>
      <c r="I23" s="10" t="s">
        <v>171</v>
      </c>
      <c r="J23" s="11" t="s">
        <v>35</v>
      </c>
      <c r="K23" s="11" t="s">
        <v>36</v>
      </c>
      <c r="L23" s="8" t="s">
        <v>85</v>
      </c>
      <c r="M23" s="8" t="s">
        <v>112</v>
      </c>
      <c r="N23" s="8" t="s">
        <v>75</v>
      </c>
      <c r="O23" s="8" t="s">
        <v>154</v>
      </c>
      <c r="P23" s="8" t="s">
        <v>29</v>
      </c>
      <c r="Q23" s="8" t="s">
        <v>32</v>
      </c>
      <c r="R23" s="8"/>
      <c r="S23" s="16" t="s">
        <v>109</v>
      </c>
      <c r="T23" s="16" t="s">
        <v>129</v>
      </c>
      <c r="U23" s="6" t="s">
        <v>110</v>
      </c>
      <c r="V23" s="1" t="s">
        <v>130</v>
      </c>
      <c r="W23" s="1" t="s">
        <v>169</v>
      </c>
      <c r="X23" s="13">
        <v>100</v>
      </c>
      <c r="Y23" s="1"/>
      <c r="Z23" s="18"/>
      <c r="AA23" s="8" t="s">
        <v>117</v>
      </c>
      <c r="AB23" s="8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6</v>
      </c>
      <c r="AM23" s="2">
        <v>632</v>
      </c>
      <c r="AN23" s="2">
        <v>0</v>
      </c>
      <c r="AO23" s="2">
        <v>0</v>
      </c>
      <c r="AP23" s="2">
        <v>2</v>
      </c>
      <c r="AQ23" s="2">
        <v>15528</v>
      </c>
      <c r="AR23" s="2">
        <v>1</v>
      </c>
      <c r="AS23" s="2">
        <v>22</v>
      </c>
      <c r="AT23" s="2">
        <v>1</v>
      </c>
      <c r="AU23" s="2">
        <v>80</v>
      </c>
      <c r="AV23" s="2">
        <v>0</v>
      </c>
      <c r="AW23" s="2">
        <v>0</v>
      </c>
      <c r="AX23" s="2">
        <v>2</v>
      </c>
      <c r="AY23" s="2">
        <v>4298</v>
      </c>
      <c r="AZ23" s="2">
        <f t="shared" si="1"/>
        <v>12</v>
      </c>
      <c r="BA23" s="2">
        <f t="shared" si="2"/>
        <v>20560</v>
      </c>
      <c r="BB23" s="3"/>
      <c r="BC23" s="8">
        <v>6</v>
      </c>
      <c r="BD23" s="2">
        <f t="shared" si="4"/>
        <v>19928</v>
      </c>
      <c r="BE23" s="42">
        <f t="shared" si="3"/>
        <v>40488</v>
      </c>
    </row>
    <row r="24" spans="1:57" ht="15" customHeight="1" x14ac:dyDescent="0.2">
      <c r="A24" s="8">
        <v>21</v>
      </c>
      <c r="B24" s="49" t="s">
        <v>89</v>
      </c>
      <c r="C24" s="8" t="s">
        <v>52</v>
      </c>
      <c r="D24" s="8" t="s">
        <v>35</v>
      </c>
      <c r="E24" s="8" t="s">
        <v>36</v>
      </c>
      <c r="F24" s="8">
        <v>6961750343</v>
      </c>
      <c r="G24" s="49" t="s">
        <v>88</v>
      </c>
      <c r="H24" s="49" t="s">
        <v>157</v>
      </c>
      <c r="I24" s="50" t="s">
        <v>62</v>
      </c>
      <c r="J24" s="11" t="s">
        <v>35</v>
      </c>
      <c r="K24" s="11" t="s">
        <v>36</v>
      </c>
      <c r="L24" s="8" t="s">
        <v>85</v>
      </c>
      <c r="M24" s="8" t="s">
        <v>112</v>
      </c>
      <c r="N24" s="8" t="s">
        <v>75</v>
      </c>
      <c r="O24" s="8" t="s">
        <v>154</v>
      </c>
      <c r="P24" s="8" t="s">
        <v>27</v>
      </c>
      <c r="Q24" s="8" t="s">
        <v>63</v>
      </c>
      <c r="R24" s="49"/>
      <c r="S24" s="51" t="s">
        <v>158</v>
      </c>
      <c r="T24" s="52"/>
      <c r="U24" s="53"/>
      <c r="V24" s="1" t="s">
        <v>159</v>
      </c>
      <c r="W24" s="19" t="s">
        <v>169</v>
      </c>
      <c r="X24" s="13">
        <v>100</v>
      </c>
      <c r="Y24" s="6"/>
      <c r="Z24" s="52"/>
      <c r="AA24" s="8" t="s">
        <v>117</v>
      </c>
      <c r="AB24" s="8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2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2">
        <v>12</v>
      </c>
      <c r="AY24" s="2">
        <v>6045</v>
      </c>
      <c r="AZ24" s="2">
        <f t="shared" si="1"/>
        <v>12</v>
      </c>
      <c r="BA24" s="2">
        <f t="shared" si="2"/>
        <v>6045</v>
      </c>
      <c r="BB24" s="54"/>
      <c r="BC24" s="8">
        <v>6</v>
      </c>
      <c r="BD24" s="2">
        <v>3022</v>
      </c>
      <c r="BE24" s="42">
        <f t="shared" si="3"/>
        <v>9067</v>
      </c>
    </row>
    <row r="25" spans="1:57" ht="21.6" customHeight="1" x14ac:dyDescent="0.2">
      <c r="A25" s="55"/>
      <c r="B25" s="56"/>
      <c r="C25" s="57"/>
      <c r="D25" s="57"/>
      <c r="E25" s="57"/>
      <c r="F25" s="57"/>
      <c r="G25" s="56"/>
      <c r="H25" s="56"/>
      <c r="I25" s="58"/>
      <c r="J25" s="56"/>
      <c r="K25" s="56"/>
      <c r="L25" s="56"/>
      <c r="M25" s="56"/>
      <c r="N25" s="56"/>
      <c r="O25" s="56"/>
      <c r="P25" s="56"/>
      <c r="Q25" s="56"/>
      <c r="R25" s="56"/>
      <c r="S25" s="59"/>
      <c r="T25" s="60"/>
      <c r="U25" s="61"/>
      <c r="V25" s="56"/>
      <c r="W25" s="56"/>
      <c r="X25" s="62"/>
      <c r="Y25" s="56"/>
      <c r="Z25" s="60"/>
      <c r="AR25" s="32"/>
      <c r="AY25" s="63" t="s">
        <v>173</v>
      </c>
      <c r="AZ25" s="42">
        <f>SUM(AZ4:AZ24)</f>
        <v>252</v>
      </c>
      <c r="BA25" s="42">
        <f>SUBTOTAL(9,BA4:BA24)</f>
        <v>3752500</v>
      </c>
      <c r="BB25" s="54"/>
      <c r="BC25" s="42">
        <f>SUM(BC4:BC24)</f>
        <v>126</v>
      </c>
      <c r="BD25" s="42">
        <f>SUM(BD4:BD24)</f>
        <v>1542165</v>
      </c>
      <c r="BE25" s="42">
        <f>BA25+BD25</f>
        <v>5294665</v>
      </c>
    </row>
    <row r="26" spans="1:57" ht="27" customHeight="1" x14ac:dyDescent="0.2">
      <c r="A26" s="55"/>
      <c r="B26" s="56"/>
      <c r="C26" s="57"/>
      <c r="D26" s="57"/>
      <c r="E26" s="57"/>
      <c r="F26" s="57"/>
      <c r="G26" s="56"/>
      <c r="H26" s="56"/>
      <c r="I26" s="58"/>
      <c r="J26" s="56"/>
      <c r="K26" s="56"/>
      <c r="L26" s="56"/>
      <c r="M26" s="56"/>
      <c r="N26" s="56"/>
      <c r="O26" s="56"/>
      <c r="P26" s="56"/>
      <c r="Q26" s="56"/>
      <c r="R26" s="56"/>
      <c r="S26" s="59"/>
      <c r="T26" s="60"/>
      <c r="U26" s="61"/>
      <c r="V26" s="56"/>
      <c r="W26" s="56"/>
      <c r="X26" s="62"/>
      <c r="Y26" s="56"/>
      <c r="Z26" s="60"/>
      <c r="AR26" s="32"/>
      <c r="AY26" s="64"/>
      <c r="AZ26" s="64"/>
      <c r="BA26" s="54"/>
      <c r="BB26" s="54"/>
    </row>
    <row r="27" spans="1:57" ht="27" customHeight="1" x14ac:dyDescent="0.2">
      <c r="A27" s="55"/>
      <c r="B27" s="56" t="s">
        <v>195</v>
      </c>
      <c r="C27" s="57"/>
      <c r="D27" s="57"/>
      <c r="E27" s="57"/>
      <c r="F27" s="57"/>
      <c r="G27" s="56"/>
      <c r="H27" s="56"/>
      <c r="I27" s="58"/>
      <c r="J27" s="56"/>
      <c r="K27" s="56"/>
      <c r="L27" s="56"/>
      <c r="M27" s="56"/>
      <c r="N27" s="56"/>
      <c r="O27" s="56"/>
      <c r="P27" s="56"/>
      <c r="Q27" s="56"/>
      <c r="R27" s="56"/>
      <c r="S27" s="59"/>
      <c r="T27" s="60"/>
      <c r="U27" s="61"/>
      <c r="V27" s="56"/>
      <c r="W27" s="56"/>
      <c r="X27" s="62"/>
      <c r="Y27" s="56"/>
      <c r="Z27" s="60"/>
      <c r="AR27" s="32"/>
      <c r="AY27" s="64"/>
      <c r="AZ27" s="64"/>
      <c r="BA27" s="54"/>
      <c r="BB27" s="54"/>
    </row>
    <row r="28" spans="1:57" x14ac:dyDescent="0.3">
      <c r="C28" s="77"/>
      <c r="D28" s="77"/>
      <c r="F28" s="81"/>
      <c r="G28" s="81"/>
      <c r="H28" s="81"/>
      <c r="I28" s="81"/>
    </row>
    <row r="29" spans="1:57" x14ac:dyDescent="0.3">
      <c r="B29" s="35"/>
      <c r="C29" s="57"/>
      <c r="D29" s="57"/>
      <c r="E29" s="57"/>
      <c r="F29" s="57"/>
      <c r="G29" s="67"/>
      <c r="H29" s="67"/>
    </row>
    <row r="30" spans="1:57" s="65" customFormat="1" ht="66.599999999999994" customHeight="1" x14ac:dyDescent="0.3">
      <c r="B30" s="20" t="s">
        <v>175</v>
      </c>
      <c r="C30" s="20" t="s">
        <v>176</v>
      </c>
      <c r="D30" s="20" t="s">
        <v>6</v>
      </c>
      <c r="E30" s="20" t="s">
        <v>177</v>
      </c>
      <c r="F30" s="20" t="s">
        <v>178</v>
      </c>
      <c r="G30" s="18" t="s">
        <v>185</v>
      </c>
      <c r="H30" s="18" t="s">
        <v>179</v>
      </c>
      <c r="I30" s="18" t="s">
        <v>186</v>
      </c>
      <c r="J30" s="18" t="s">
        <v>180</v>
      </c>
      <c r="K30" s="21" t="s">
        <v>187</v>
      </c>
      <c r="L30" s="18" t="s">
        <v>181</v>
      </c>
      <c r="O30" s="15"/>
      <c r="X30" s="68"/>
      <c r="BD30" s="69"/>
      <c r="BE30" s="36"/>
    </row>
    <row r="31" spans="1:57" x14ac:dyDescent="0.3">
      <c r="B31" s="22" t="s">
        <v>188</v>
      </c>
      <c r="C31" s="23">
        <v>4</v>
      </c>
      <c r="D31" s="24">
        <v>1568</v>
      </c>
      <c r="E31" s="24">
        <v>20659968</v>
      </c>
      <c r="F31" s="25" t="s">
        <v>63</v>
      </c>
      <c r="G31" s="26">
        <v>2730215</v>
      </c>
      <c r="H31" s="26">
        <v>4</v>
      </c>
      <c r="I31" s="26"/>
      <c r="J31" s="26"/>
      <c r="K31" s="24">
        <f>G31+I31</f>
        <v>2730215</v>
      </c>
      <c r="L31" s="26">
        <f>ROUND(K31*0.2,0)</f>
        <v>546043</v>
      </c>
    </row>
    <row r="32" spans="1:57" x14ac:dyDescent="0.3">
      <c r="B32" s="22" t="s">
        <v>189</v>
      </c>
      <c r="C32" s="23">
        <v>3</v>
      </c>
      <c r="D32" s="24"/>
      <c r="E32" s="24"/>
      <c r="F32" s="25" t="s">
        <v>63</v>
      </c>
      <c r="G32" s="26">
        <v>1580020</v>
      </c>
      <c r="H32" s="26">
        <v>3</v>
      </c>
      <c r="I32" s="26"/>
      <c r="J32" s="26"/>
      <c r="K32" s="24">
        <f t="shared" ref="K32:K37" si="5">G32+I32</f>
        <v>1580020</v>
      </c>
      <c r="L32" s="26">
        <f t="shared" ref="L32:L37" si="6">ROUND(K32*0.2,0)</f>
        <v>316004</v>
      </c>
    </row>
    <row r="33" spans="2:54" x14ac:dyDescent="0.3">
      <c r="B33" s="22" t="s">
        <v>189</v>
      </c>
      <c r="C33" s="23">
        <v>4</v>
      </c>
      <c r="D33" s="24"/>
      <c r="E33" s="24"/>
      <c r="F33" s="25" t="s">
        <v>193</v>
      </c>
      <c r="G33" s="26">
        <v>693165</v>
      </c>
      <c r="H33" s="26">
        <v>4</v>
      </c>
      <c r="I33" s="26"/>
      <c r="J33" s="26"/>
      <c r="K33" s="24">
        <f t="shared" si="5"/>
        <v>693165</v>
      </c>
      <c r="L33" s="26">
        <f t="shared" si="6"/>
        <v>138633</v>
      </c>
    </row>
    <row r="34" spans="2:54" x14ac:dyDescent="0.3">
      <c r="B34" s="22" t="s">
        <v>190</v>
      </c>
      <c r="C34" s="23">
        <v>4</v>
      </c>
      <c r="D34" s="24"/>
      <c r="E34" s="24"/>
      <c r="F34" s="25" t="s">
        <v>63</v>
      </c>
      <c r="G34" s="26">
        <v>228468</v>
      </c>
      <c r="H34" s="26">
        <v>4</v>
      </c>
      <c r="I34" s="26"/>
      <c r="J34" s="26"/>
      <c r="K34" s="24">
        <f t="shared" si="5"/>
        <v>228468</v>
      </c>
      <c r="L34" s="26">
        <f t="shared" si="6"/>
        <v>45694</v>
      </c>
    </row>
    <row r="35" spans="2:54" x14ac:dyDescent="0.3">
      <c r="B35" s="22" t="s">
        <v>191</v>
      </c>
      <c r="C35" s="23">
        <v>4</v>
      </c>
      <c r="D35" s="24"/>
      <c r="E35" s="24"/>
      <c r="F35" s="25" t="s">
        <v>63</v>
      </c>
      <c r="G35" s="26">
        <v>25126</v>
      </c>
      <c r="H35" s="26">
        <v>4</v>
      </c>
      <c r="I35" s="26"/>
      <c r="J35" s="26"/>
      <c r="K35" s="24">
        <f t="shared" si="5"/>
        <v>25126</v>
      </c>
      <c r="L35" s="26">
        <f t="shared" si="6"/>
        <v>5025</v>
      </c>
      <c r="BA35" s="32"/>
      <c r="BB35" s="32"/>
    </row>
    <row r="36" spans="2:54" x14ac:dyDescent="0.3">
      <c r="B36" s="22" t="s">
        <v>191</v>
      </c>
      <c r="C36" s="23">
        <v>1</v>
      </c>
      <c r="D36" s="24"/>
      <c r="E36" s="24"/>
      <c r="F36" s="25" t="s">
        <v>193</v>
      </c>
      <c r="G36" s="26">
        <v>36906</v>
      </c>
      <c r="H36" s="26">
        <v>1</v>
      </c>
      <c r="I36" s="26"/>
      <c r="J36" s="26"/>
      <c r="K36" s="24">
        <f t="shared" si="5"/>
        <v>36906</v>
      </c>
      <c r="L36" s="26">
        <f t="shared" si="6"/>
        <v>7381</v>
      </c>
    </row>
    <row r="37" spans="2:54" x14ac:dyDescent="0.3">
      <c r="B37" s="22" t="s">
        <v>192</v>
      </c>
      <c r="C37" s="23">
        <v>1</v>
      </c>
      <c r="D37" s="24"/>
      <c r="E37" s="24"/>
      <c r="F37" s="25" t="s">
        <v>63</v>
      </c>
      <c r="G37" s="27">
        <v>765</v>
      </c>
      <c r="H37" s="27">
        <v>1</v>
      </c>
      <c r="I37" s="26"/>
      <c r="J37" s="26"/>
      <c r="K37" s="24">
        <f t="shared" si="5"/>
        <v>765</v>
      </c>
      <c r="L37" s="26">
        <f t="shared" si="6"/>
        <v>153</v>
      </c>
    </row>
    <row r="38" spans="2:54" x14ac:dyDescent="0.3">
      <c r="B38" s="28" t="s">
        <v>182</v>
      </c>
      <c r="C38" s="29">
        <f>SUM(C31:C37)</f>
        <v>21</v>
      </c>
      <c r="D38" s="30">
        <f>SUM(D37)</f>
        <v>0</v>
      </c>
      <c r="E38" s="30">
        <f>SUM(E37)</f>
        <v>0</v>
      </c>
      <c r="F38" s="30"/>
      <c r="G38" s="30">
        <f>SUM(G31:G37)</f>
        <v>5294665</v>
      </c>
      <c r="H38" s="30">
        <f>SUBTOTAL(9,H31:H37)</f>
        <v>21</v>
      </c>
      <c r="I38" s="30">
        <f>SUM(I31:I37)</f>
        <v>0</v>
      </c>
      <c r="J38" s="30">
        <f>SUBTOTAL(9,J31:J37)</f>
        <v>0</v>
      </c>
      <c r="K38" s="30">
        <f>SUM(K31:K37)</f>
        <v>5294665</v>
      </c>
      <c r="L38" s="70">
        <f>SUM(L31:L37)</f>
        <v>1058933</v>
      </c>
    </row>
    <row r="39" spans="2:54" x14ac:dyDescent="0.3">
      <c r="B39" s="36"/>
      <c r="C39" s="33"/>
      <c r="D39" s="33"/>
      <c r="E39" s="33"/>
      <c r="F39" s="33"/>
      <c r="G39" s="36"/>
      <c r="H39" s="36"/>
      <c r="I39" s="71"/>
      <c r="J39" s="71"/>
      <c r="K39" s="33"/>
    </row>
  </sheetData>
  <autoFilter ref="A2:BA34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</autoFilter>
  <mergeCells count="39">
    <mergeCell ref="T2:T3"/>
    <mergeCell ref="V2:V3"/>
    <mergeCell ref="Z2:Z3"/>
    <mergeCell ref="AV2:AW2"/>
    <mergeCell ref="AX2:AY2"/>
    <mergeCell ref="W2:W3"/>
    <mergeCell ref="X2:Y2"/>
    <mergeCell ref="N2:N3"/>
    <mergeCell ref="M2:M3"/>
    <mergeCell ref="A1:BA1"/>
    <mergeCell ref="O2:O3"/>
    <mergeCell ref="A2:A3"/>
    <mergeCell ref="H2:H3"/>
    <mergeCell ref="I2:K2"/>
    <mergeCell ref="B2:F2"/>
    <mergeCell ref="BA2:BA3"/>
    <mergeCell ref="G2:G3"/>
    <mergeCell ref="P2:P3"/>
    <mergeCell ref="S2:S3"/>
    <mergeCell ref="U2:U3"/>
    <mergeCell ref="AA2:AA3"/>
    <mergeCell ref="R2:R3"/>
    <mergeCell ref="Q2:Q3"/>
    <mergeCell ref="BE2:BE3"/>
    <mergeCell ref="BC2:BC3"/>
    <mergeCell ref="BD2:BD3"/>
    <mergeCell ref="C28:D28"/>
    <mergeCell ref="AZ2:AZ3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F28:I28"/>
  </mergeCells>
  <phoneticPr fontId="1" type="noConversion"/>
  <conditionalFormatting sqref="S42:U1048576">
    <cfRule type="duplicateValues" dxfId="1" priority="6"/>
  </conditionalFormatting>
  <conditionalFormatting sqref="U28:Y1048576 U1:Y1 U2:X2 U3:W3 U4:U23 Y4:Y23">
    <cfRule type="duplicateValues" dxfId="0" priority="3"/>
  </conditionalFormatting>
  <dataValidations count="1">
    <dataValidation type="list" allowBlank="1" showInputMessage="1" showErrorMessage="1" sqref="P4:P18 P20:P23" xr:uid="{00000000-0002-0000-0000-000000000000}">
      <formula1>#REF!</formula1>
    </dataValidation>
  </dataValidations>
  <pageMargins left="0" right="0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Aleksandra Alex</cp:lastModifiedBy>
  <cp:lastPrinted>2022-04-01T06:16:52Z</cp:lastPrinted>
  <dcterms:created xsi:type="dcterms:W3CDTF">2015-11-14T08:57:14Z</dcterms:created>
  <dcterms:modified xsi:type="dcterms:W3CDTF">2022-04-05T05:55:47Z</dcterms:modified>
</cp:coreProperties>
</file>