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\\wenus.ilim.poznan.pl\Komisja Przetargowa\1 POSTĘPOWANIA\2024\PRZ 03 GAZ GRUPOWY  03-09.2024\na platformę\"/>
    </mc:Choice>
  </mc:AlternateContent>
  <xr:revisionPtr revIDLastSave="0" documentId="13_ncr:1_{73A7266A-86AE-454D-B408-5A808F25F4EF}" xr6:coauthVersionLast="47" xr6:coauthVersionMax="47" xr10:uidLastSave="{00000000-0000-0000-0000-000000000000}"/>
  <bookViews>
    <workbookView xWindow="-120" yWindow="-120" windowWidth="29040" windowHeight="15840" tabRatio="862" xr2:uid="{00000000-000D-0000-FFFF-FFFF00000000}"/>
  </bookViews>
  <sheets>
    <sheet name="01.03.2024_30.09.2024" sheetId="3" r:id="rId1"/>
  </sheets>
  <definedNames>
    <definedName name="_xlnm._FilterDatabase" localSheetId="0" hidden="1">'01.03.2024_30.09.2024'!$A$8:$CU$45</definedName>
    <definedName name="Excel_BuiltIn__FilterDatabase" localSheetId="0">'01.03.2024_30.09.2024'!#REF!</definedName>
    <definedName name="_xlnm.Print_Area" localSheetId="0">'01.03.2024_30.09.2024'!$A$1:$CS$45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T30" i="3" l="1"/>
  <c r="CU30" i="3"/>
  <c r="AN10" i="3" l="1"/>
  <c r="BF10" i="3" s="1"/>
  <c r="AN11" i="3"/>
  <c r="BF11" i="3" s="1"/>
  <c r="AN12" i="3"/>
  <c r="BF12" i="3" s="1"/>
  <c r="AN13" i="3"/>
  <c r="BF13" i="3" s="1"/>
  <c r="AN14" i="3"/>
  <c r="BF14" i="3" s="1"/>
  <c r="AN15" i="3"/>
  <c r="BF15" i="3" s="1"/>
  <c r="AN16" i="3"/>
  <c r="BF16" i="3" s="1"/>
  <c r="AN17" i="3"/>
  <c r="BF17" i="3" s="1"/>
  <c r="AN18" i="3"/>
  <c r="BF18" i="3" s="1"/>
  <c r="AN19" i="3"/>
  <c r="BF19" i="3" s="1"/>
  <c r="AN20" i="3"/>
  <c r="BF20" i="3" s="1"/>
  <c r="AN21" i="3"/>
  <c r="BF21" i="3" s="1"/>
  <c r="AN22" i="3"/>
  <c r="BF22" i="3" s="1"/>
  <c r="AN23" i="3"/>
  <c r="BF23" i="3" s="1"/>
  <c r="AN24" i="3"/>
  <c r="BF24" i="3" s="1"/>
  <c r="AN25" i="3"/>
  <c r="BF25" i="3" s="1"/>
  <c r="AN26" i="3"/>
  <c r="BF26" i="3" s="1"/>
  <c r="AN27" i="3"/>
  <c r="BF27" i="3" s="1"/>
  <c r="AN28" i="3"/>
  <c r="BF28" i="3" s="1"/>
  <c r="AN29" i="3"/>
  <c r="BF29" i="3" s="1"/>
  <c r="AN30" i="3"/>
  <c r="BF30" i="3" s="1"/>
  <c r="AN31" i="3"/>
  <c r="BF31" i="3" s="1"/>
  <c r="AN32" i="3"/>
  <c r="BF32" i="3" s="1"/>
  <c r="AN33" i="3"/>
  <c r="AN34" i="3"/>
  <c r="BF34" i="3" s="1"/>
  <c r="AN35" i="3"/>
  <c r="BF35" i="3" s="1"/>
  <c r="AN36" i="3"/>
  <c r="BF36" i="3" s="1"/>
  <c r="AN37" i="3"/>
  <c r="BF37" i="3" s="1"/>
  <c r="AN38" i="3"/>
  <c r="BF38" i="3" s="1"/>
  <c r="AN39" i="3"/>
  <c r="BF39" i="3" s="1"/>
  <c r="AN40" i="3"/>
  <c r="BF40" i="3" s="1"/>
  <c r="AN41" i="3"/>
  <c r="BF41" i="3" s="1"/>
  <c r="AN42" i="3"/>
  <c r="BF42" i="3" s="1"/>
  <c r="AN43" i="3"/>
  <c r="BF43" i="3" s="1"/>
  <c r="AN44" i="3"/>
  <c r="BF44" i="3" s="1"/>
  <c r="AN45" i="3"/>
  <c r="AN9" i="3"/>
  <c r="AO9" i="3" s="1"/>
  <c r="BG9" i="3" s="1"/>
  <c r="AK10" i="3"/>
  <c r="BC10" i="3" s="1"/>
  <c r="AK11" i="3"/>
  <c r="BC11" i="3" s="1"/>
  <c r="AK12" i="3"/>
  <c r="AK13" i="3"/>
  <c r="AK14" i="3"/>
  <c r="AK15" i="3"/>
  <c r="AK16" i="3"/>
  <c r="AK17" i="3"/>
  <c r="BC17" i="3" s="1"/>
  <c r="AK18" i="3"/>
  <c r="BC18" i="3" s="1"/>
  <c r="AK19" i="3"/>
  <c r="BC19" i="3" s="1"/>
  <c r="AK20" i="3"/>
  <c r="BC20" i="3" s="1"/>
  <c r="AK21" i="3"/>
  <c r="BC21" i="3" s="1"/>
  <c r="AK22" i="3"/>
  <c r="AK23" i="3"/>
  <c r="AK24" i="3"/>
  <c r="BC24" i="3" s="1"/>
  <c r="AK25" i="3"/>
  <c r="BC25" i="3" s="1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40" i="3"/>
  <c r="AK41" i="3"/>
  <c r="AK42" i="3"/>
  <c r="AK43" i="3"/>
  <c r="AK44" i="3"/>
  <c r="AK45" i="3"/>
  <c r="AK9" i="3"/>
  <c r="AH10" i="3"/>
  <c r="AH11" i="3"/>
  <c r="AH12" i="3"/>
  <c r="AH13" i="3"/>
  <c r="AH14" i="3"/>
  <c r="AH15" i="3"/>
  <c r="AH16" i="3"/>
  <c r="AH17" i="3"/>
  <c r="AH18" i="3"/>
  <c r="AH19" i="3"/>
  <c r="AH20" i="3"/>
  <c r="AH21" i="3"/>
  <c r="AH22" i="3"/>
  <c r="AH23" i="3"/>
  <c r="AH24" i="3"/>
  <c r="AH25" i="3"/>
  <c r="AH26" i="3"/>
  <c r="AH27" i="3"/>
  <c r="AH28" i="3"/>
  <c r="AH29" i="3"/>
  <c r="AH30" i="3"/>
  <c r="AH31" i="3"/>
  <c r="AH32" i="3"/>
  <c r="AH33" i="3"/>
  <c r="AH34" i="3"/>
  <c r="AH35" i="3"/>
  <c r="AH36" i="3"/>
  <c r="AH37" i="3"/>
  <c r="AH38" i="3"/>
  <c r="AH39" i="3"/>
  <c r="AH40" i="3"/>
  <c r="AH41" i="3"/>
  <c r="AH42" i="3"/>
  <c r="AH43" i="3"/>
  <c r="AH44" i="3"/>
  <c r="AH45" i="3"/>
  <c r="AH9" i="3"/>
  <c r="BC12" i="3" l="1"/>
  <c r="AZ9" i="3"/>
  <c r="BC23" i="3"/>
  <c r="AZ45" i="3"/>
  <c r="AZ32" i="3"/>
  <c r="AZ43" i="3"/>
  <c r="AZ42" i="3"/>
  <c r="AZ30" i="3"/>
  <c r="AZ18" i="3"/>
  <c r="BC43" i="3"/>
  <c r="BC31" i="3"/>
  <c r="BC36" i="3"/>
  <c r="AZ22" i="3"/>
  <c r="AZ21" i="3"/>
  <c r="BC34" i="3"/>
  <c r="AZ44" i="3"/>
  <c r="BC33" i="3"/>
  <c r="AZ31" i="3"/>
  <c r="AO33" i="3"/>
  <c r="BF33" i="3"/>
  <c r="BC42" i="3"/>
  <c r="BC29" i="3"/>
  <c r="AZ39" i="3"/>
  <c r="AZ27" i="3"/>
  <c r="AZ15" i="3"/>
  <c r="BC40" i="3"/>
  <c r="BC28" i="3"/>
  <c r="BC16" i="3"/>
  <c r="AZ23" i="3"/>
  <c r="AZ34" i="3"/>
  <c r="BC35" i="3"/>
  <c r="BC9" i="3"/>
  <c r="AZ20" i="3"/>
  <c r="AZ19" i="3"/>
  <c r="BI19" i="3" s="1"/>
  <c r="AO45" i="3"/>
  <c r="BF45" i="3"/>
  <c r="AZ17" i="3"/>
  <c r="AZ28" i="3"/>
  <c r="AZ38" i="3"/>
  <c r="AZ26" i="3"/>
  <c r="AZ14" i="3"/>
  <c r="BC39" i="3"/>
  <c r="BC27" i="3"/>
  <c r="BC15" i="3"/>
  <c r="AZ11" i="3"/>
  <c r="AZ10" i="3"/>
  <c r="AZ33" i="3"/>
  <c r="BC22" i="3"/>
  <c r="BC45" i="3"/>
  <c r="BC44" i="3"/>
  <c r="AZ29" i="3"/>
  <c r="BC30" i="3"/>
  <c r="AZ40" i="3"/>
  <c r="AZ16" i="3"/>
  <c r="AZ37" i="3"/>
  <c r="AZ25" i="3"/>
  <c r="AZ13" i="3"/>
  <c r="BC38" i="3"/>
  <c r="BC26" i="3"/>
  <c r="BC14" i="3"/>
  <c r="AZ35" i="3"/>
  <c r="BC32" i="3"/>
  <c r="AZ41" i="3"/>
  <c r="BC41" i="3"/>
  <c r="AZ36" i="3"/>
  <c r="AZ24" i="3"/>
  <c r="BI24" i="3" s="1"/>
  <c r="AZ12" i="3"/>
  <c r="BI12" i="3" s="1"/>
  <c r="BC37" i="3"/>
  <c r="BC13" i="3"/>
  <c r="BF9" i="3"/>
  <c r="AQ31" i="3"/>
  <c r="AQ35" i="3"/>
  <c r="AQ9" i="3"/>
  <c r="AQ34" i="3"/>
  <c r="AQ10" i="3"/>
  <c r="AQ22" i="3"/>
  <c r="AQ40" i="3"/>
  <c r="AQ28" i="3"/>
  <c r="AQ16" i="3"/>
  <c r="AQ43" i="3"/>
  <c r="AQ19" i="3"/>
  <c r="AQ23" i="3"/>
  <c r="AQ42" i="3"/>
  <c r="AQ30" i="3"/>
  <c r="AQ18" i="3"/>
  <c r="AQ41" i="3"/>
  <c r="AQ29" i="3"/>
  <c r="AQ17" i="3"/>
  <c r="AQ39" i="3"/>
  <c r="AQ27" i="3"/>
  <c r="AQ15" i="3"/>
  <c r="AQ38" i="3"/>
  <c r="AQ12" i="3"/>
  <c r="AQ33" i="3"/>
  <c r="AQ21" i="3"/>
  <c r="AQ45" i="3"/>
  <c r="AQ36" i="3"/>
  <c r="AQ24" i="3"/>
  <c r="AQ44" i="3"/>
  <c r="AQ20" i="3"/>
  <c r="AQ26" i="3"/>
  <c r="AQ14" i="3"/>
  <c r="AQ11" i="3"/>
  <c r="AQ32" i="3"/>
  <c r="AQ37" i="3"/>
  <c r="AQ25" i="3"/>
  <c r="AQ13" i="3"/>
  <c r="AO21" i="3"/>
  <c r="AO44" i="3"/>
  <c r="AO32" i="3"/>
  <c r="AO20" i="3"/>
  <c r="AO43" i="3"/>
  <c r="AO31" i="3"/>
  <c r="AO19" i="3"/>
  <c r="AO42" i="3"/>
  <c r="AO30" i="3"/>
  <c r="AO18" i="3"/>
  <c r="AO41" i="3"/>
  <c r="AO29" i="3"/>
  <c r="AO17" i="3"/>
  <c r="AO40" i="3"/>
  <c r="AO28" i="3"/>
  <c r="AO16" i="3"/>
  <c r="AO39" i="3"/>
  <c r="AO27" i="3"/>
  <c r="AO15" i="3"/>
  <c r="AH46" i="3"/>
  <c r="AO38" i="3"/>
  <c r="AO26" i="3"/>
  <c r="AO14" i="3"/>
  <c r="AK46" i="3"/>
  <c r="AO37" i="3"/>
  <c r="AO25" i="3"/>
  <c r="AO13" i="3"/>
  <c r="AN46" i="3"/>
  <c r="AO36" i="3"/>
  <c r="AO24" i="3"/>
  <c r="AO12" i="3"/>
  <c r="AO35" i="3"/>
  <c r="AO23" i="3"/>
  <c r="AO11" i="3"/>
  <c r="AP9" i="3"/>
  <c r="BH9" i="3" s="1"/>
  <c r="AO34" i="3"/>
  <c r="AO22" i="3"/>
  <c r="AO10" i="3"/>
  <c r="BG10" i="3" s="1"/>
  <c r="CA17" i="3"/>
  <c r="CB17" i="3" s="1"/>
  <c r="BS17" i="3"/>
  <c r="BT17" i="3" s="1"/>
  <c r="AY17" i="3"/>
  <c r="BI31" i="3" l="1"/>
  <c r="BI11" i="3"/>
  <c r="BI40" i="3"/>
  <c r="BI17" i="3"/>
  <c r="BI15" i="3"/>
  <c r="BI30" i="3"/>
  <c r="BI41" i="3"/>
  <c r="BI14" i="3"/>
  <c r="BI34" i="3"/>
  <c r="BI27" i="3"/>
  <c r="BI33" i="3"/>
  <c r="BI42" i="3"/>
  <c r="BI9" i="3"/>
  <c r="BI13" i="3"/>
  <c r="BI29" i="3"/>
  <c r="BI10" i="3"/>
  <c r="BI44" i="3"/>
  <c r="BI43" i="3"/>
  <c r="AP35" i="3"/>
  <c r="BH35" i="3" s="1"/>
  <c r="BG35" i="3"/>
  <c r="BI22" i="3"/>
  <c r="AP19" i="3"/>
  <c r="BH19" i="3" s="1"/>
  <c r="BG19" i="3"/>
  <c r="AP24" i="3"/>
  <c r="BH24" i="3" s="1"/>
  <c r="BG24" i="3"/>
  <c r="AP45" i="3"/>
  <c r="BH45" i="3" s="1"/>
  <c r="BG45" i="3"/>
  <c r="AP28" i="3"/>
  <c r="BH28" i="3" s="1"/>
  <c r="BG28" i="3"/>
  <c r="AP25" i="3"/>
  <c r="BH25" i="3" s="1"/>
  <c r="BG25" i="3"/>
  <c r="AP40" i="3"/>
  <c r="BH40" i="3" s="1"/>
  <c r="BG40" i="3"/>
  <c r="AP44" i="3"/>
  <c r="BH44" i="3" s="1"/>
  <c r="BG44" i="3"/>
  <c r="BI25" i="3"/>
  <c r="BI38" i="3"/>
  <c r="AP15" i="3"/>
  <c r="BH15" i="3" s="1"/>
  <c r="BG15" i="3"/>
  <c r="AP31" i="3"/>
  <c r="BH31" i="3" s="1"/>
  <c r="BG31" i="3"/>
  <c r="AP39" i="3"/>
  <c r="BH39" i="3" s="1"/>
  <c r="BG39" i="3"/>
  <c r="AP16" i="3"/>
  <c r="BH16" i="3" s="1"/>
  <c r="BG16" i="3"/>
  <c r="BI26" i="3"/>
  <c r="BI23" i="3"/>
  <c r="BI39" i="3"/>
  <c r="AP13" i="3"/>
  <c r="BH13" i="3" s="1"/>
  <c r="BG13" i="3"/>
  <c r="AP32" i="3"/>
  <c r="BH32" i="3" s="1"/>
  <c r="BG32" i="3"/>
  <c r="AP22" i="3"/>
  <c r="BH22" i="3" s="1"/>
  <c r="BG22" i="3"/>
  <c r="AP17" i="3"/>
  <c r="BH17" i="3" s="1"/>
  <c r="BG17" i="3"/>
  <c r="AP21" i="3"/>
  <c r="BH21" i="3" s="1"/>
  <c r="BG21" i="3"/>
  <c r="BI20" i="3"/>
  <c r="AP34" i="3"/>
  <c r="BH34" i="3" s="1"/>
  <c r="BG34" i="3"/>
  <c r="AP29" i="3"/>
  <c r="BH29" i="3" s="1"/>
  <c r="BG29" i="3"/>
  <c r="BI35" i="3"/>
  <c r="AP14" i="3"/>
  <c r="BH14" i="3" s="1"/>
  <c r="BG14" i="3"/>
  <c r="BI32" i="3"/>
  <c r="AP11" i="3"/>
  <c r="BH11" i="3" s="1"/>
  <c r="BG11" i="3"/>
  <c r="AP26" i="3"/>
  <c r="BH26" i="3" s="1"/>
  <c r="BG26" i="3"/>
  <c r="AP18" i="3"/>
  <c r="BH18" i="3" s="1"/>
  <c r="BG18" i="3"/>
  <c r="BI16" i="3"/>
  <c r="BI28" i="3"/>
  <c r="AP42" i="3"/>
  <c r="BH42" i="3" s="1"/>
  <c r="BG42" i="3"/>
  <c r="AP12" i="3"/>
  <c r="BH12" i="3" s="1"/>
  <c r="BG12" i="3"/>
  <c r="AP27" i="3"/>
  <c r="BH27" i="3" s="1"/>
  <c r="BG27" i="3"/>
  <c r="AP36" i="3"/>
  <c r="BH36" i="3" s="1"/>
  <c r="BG36" i="3"/>
  <c r="AP43" i="3"/>
  <c r="BH43" i="3" s="1"/>
  <c r="BG43" i="3"/>
  <c r="AP20" i="3"/>
  <c r="BH20" i="3" s="1"/>
  <c r="BG20" i="3"/>
  <c r="AP37" i="3"/>
  <c r="BH37" i="3" s="1"/>
  <c r="BG37" i="3"/>
  <c r="BI36" i="3"/>
  <c r="BI37" i="3"/>
  <c r="AP41" i="3"/>
  <c r="BH41" i="3" s="1"/>
  <c r="BG41" i="3"/>
  <c r="AP23" i="3"/>
  <c r="BH23" i="3" s="1"/>
  <c r="BG23" i="3"/>
  <c r="AP38" i="3"/>
  <c r="BH38" i="3" s="1"/>
  <c r="BG38" i="3"/>
  <c r="AP30" i="3"/>
  <c r="BH30" i="3" s="1"/>
  <c r="BG30" i="3"/>
  <c r="AP33" i="3"/>
  <c r="BH33" i="3" s="1"/>
  <c r="BG33" i="3"/>
  <c r="BI21" i="3"/>
  <c r="BI18" i="3"/>
  <c r="BI45" i="3"/>
  <c r="AO46" i="3"/>
  <c r="AQ46" i="3"/>
  <c r="AP10" i="3"/>
  <c r="BO17" i="3"/>
  <c r="BU17" i="3" s="1"/>
  <c r="AL17" i="3"/>
  <c r="BD17" i="3" s="1"/>
  <c r="AI17" i="3"/>
  <c r="BA17" i="3" s="1"/>
  <c r="CD17" i="3" l="1"/>
  <c r="CF17" i="3" s="1"/>
  <c r="CG17" i="3" s="1"/>
  <c r="AM17" i="3"/>
  <c r="BE17" i="3" s="1"/>
  <c r="BJ17" i="3"/>
  <c r="AP46" i="3"/>
  <c r="BH10" i="3"/>
  <c r="AR17" i="3"/>
  <c r="AJ17" i="3"/>
  <c r="BB17" i="3" s="1"/>
  <c r="BT22" i="3"/>
  <c r="CB37" i="3"/>
  <c r="CB38" i="3"/>
  <c r="CB36" i="3"/>
  <c r="CB34" i="3"/>
  <c r="CB27" i="3"/>
  <c r="CB25" i="3"/>
  <c r="CB24" i="3"/>
  <c r="CB22" i="3"/>
  <c r="CB21" i="3"/>
  <c r="BK17" i="3" l="1"/>
  <c r="AS17" i="3"/>
  <c r="CA26" i="3"/>
  <c r="CB26" i="3" s="1"/>
  <c r="BS26" i="3"/>
  <c r="BT26" i="3" s="1"/>
  <c r="BL17" i="3" l="1"/>
  <c r="BW17" i="3"/>
  <c r="CC17" i="3" s="1"/>
  <c r="CH17" i="3" s="1"/>
  <c r="CA42" i="3"/>
  <c r="CB42" i="3" s="1"/>
  <c r="CA43" i="3"/>
  <c r="CB43" i="3" s="1"/>
  <c r="CA44" i="3"/>
  <c r="CB44" i="3" s="1"/>
  <c r="CA45" i="3"/>
  <c r="CB45" i="3" s="1"/>
  <c r="BS43" i="3"/>
  <c r="BT43" i="3" s="1"/>
  <c r="BS44" i="3"/>
  <c r="BT44" i="3" s="1"/>
  <c r="BS45" i="3"/>
  <c r="BT45" i="3" s="1"/>
  <c r="BS42" i="3"/>
  <c r="BT42" i="3" s="1"/>
  <c r="CA40" i="3"/>
  <c r="CB40" i="3" s="1"/>
  <c r="BS40" i="3"/>
  <c r="BT40" i="3" s="1"/>
  <c r="CA39" i="3"/>
  <c r="CB39" i="3" s="1"/>
  <c r="BS39" i="3"/>
  <c r="BT39" i="3" s="1"/>
  <c r="BS32" i="3"/>
  <c r="BT27" i="3"/>
  <c r="CJ17" i="3" l="1"/>
  <c r="CK17" i="3" s="1"/>
  <c r="BT37" i="3"/>
  <c r="BT38" i="3"/>
  <c r="BT36" i="3"/>
  <c r="BT34" i="3"/>
  <c r="BT25" i="3"/>
  <c r="BT24" i="3"/>
  <c r="BT21" i="3"/>
  <c r="BS41" i="3"/>
  <c r="BS35" i="3"/>
  <c r="BS33" i="3"/>
  <c r="BS28" i="3"/>
  <c r="BS29" i="3"/>
  <c r="BS30" i="3"/>
  <c r="BS31" i="3"/>
  <c r="BS23" i="3"/>
  <c r="BS10" i="3"/>
  <c r="BT10" i="3" s="1"/>
  <c r="BS11" i="3"/>
  <c r="BT11" i="3" s="1"/>
  <c r="BS12" i="3"/>
  <c r="BT12" i="3" s="1"/>
  <c r="BS13" i="3"/>
  <c r="BT13" i="3" s="1"/>
  <c r="BS14" i="3"/>
  <c r="BT14" i="3" s="1"/>
  <c r="BS15" i="3"/>
  <c r="BT15" i="3" s="1"/>
  <c r="BS16" i="3"/>
  <c r="BT16" i="3" s="1"/>
  <c r="BS18" i="3"/>
  <c r="BT18" i="3" s="1"/>
  <c r="BS19" i="3"/>
  <c r="BT19" i="3" s="1"/>
  <c r="BS20" i="3"/>
  <c r="BT20" i="3" s="1"/>
  <c r="BS9" i="3"/>
  <c r="BT9" i="3" s="1"/>
  <c r="AL44" i="3" l="1"/>
  <c r="AY43" i="3"/>
  <c r="AY44" i="3"/>
  <c r="AY45" i="3"/>
  <c r="AL43" i="3"/>
  <c r="BD43" i="3" s="1"/>
  <c r="AM44" i="3" l="1"/>
  <c r="BE44" i="3" s="1"/>
  <c r="BD44" i="3"/>
  <c r="AI45" i="3"/>
  <c r="BA45" i="3" s="1"/>
  <c r="AI44" i="3"/>
  <c r="BA44" i="3" s="1"/>
  <c r="AI43" i="3"/>
  <c r="BA43" i="3" s="1"/>
  <c r="BJ43" i="3" s="1"/>
  <c r="AL45" i="3"/>
  <c r="AM43" i="3"/>
  <c r="BE43" i="3" s="1"/>
  <c r="BJ44" i="3" l="1"/>
  <c r="AM45" i="3"/>
  <c r="BE45" i="3" s="1"/>
  <c r="BD45" i="3"/>
  <c r="BJ45" i="3"/>
  <c r="AR44" i="3"/>
  <c r="AR43" i="3"/>
  <c r="AJ45" i="3"/>
  <c r="BB45" i="3" s="1"/>
  <c r="AR45" i="3"/>
  <c r="BO43" i="3"/>
  <c r="BU43" i="3" s="1"/>
  <c r="CD43" i="3" s="1"/>
  <c r="BO44" i="3"/>
  <c r="BU44" i="3" s="1"/>
  <c r="CD44" i="3" s="1"/>
  <c r="BO45" i="3"/>
  <c r="BU45" i="3" s="1"/>
  <c r="CD45" i="3" s="1"/>
  <c r="AJ44" i="3"/>
  <c r="BB44" i="3" s="1"/>
  <c r="BK44" i="3" s="1"/>
  <c r="AJ43" i="3"/>
  <c r="BB43" i="3" s="1"/>
  <c r="BK43" i="3" s="1"/>
  <c r="BL44" i="3" l="1"/>
  <c r="BL43" i="3"/>
  <c r="BK45" i="3"/>
  <c r="AS43" i="3"/>
  <c r="BW43" i="3" s="1"/>
  <c r="CC43" i="3" s="1"/>
  <c r="CH43" i="3" s="1"/>
  <c r="AS45" i="3"/>
  <c r="BW45" i="3" s="1"/>
  <c r="AS44" i="3"/>
  <c r="BW44" i="3" s="1"/>
  <c r="CC44" i="3" s="1"/>
  <c r="CH44" i="3" s="1"/>
  <c r="CF45" i="3"/>
  <c r="CG45" i="3" s="1"/>
  <c r="CF43" i="3"/>
  <c r="CG43" i="3" s="1"/>
  <c r="BT23" i="3"/>
  <c r="AI20" i="3"/>
  <c r="BA20" i="3" s="1"/>
  <c r="AL20" i="3"/>
  <c r="BD20" i="3" s="1"/>
  <c r="AY20" i="3"/>
  <c r="AI21" i="3"/>
  <c r="BA21" i="3" s="1"/>
  <c r="AL21" i="3"/>
  <c r="BD21" i="3" s="1"/>
  <c r="AY21" i="3"/>
  <c r="CA12" i="3"/>
  <c r="CB12" i="3" s="1"/>
  <c r="CA13" i="3"/>
  <c r="CB13" i="3" s="1"/>
  <c r="CA14" i="3"/>
  <c r="CB14" i="3" s="1"/>
  <c r="CA15" i="3"/>
  <c r="CB15" i="3" s="1"/>
  <c r="CA16" i="3"/>
  <c r="CB16" i="3" s="1"/>
  <c r="CA18" i="3"/>
  <c r="CB18" i="3" s="1"/>
  <c r="CA19" i="3"/>
  <c r="CB19" i="3" s="1"/>
  <c r="CA20" i="3"/>
  <c r="CB20" i="3" s="1"/>
  <c r="CA23" i="3"/>
  <c r="CB23" i="3" s="1"/>
  <c r="CA28" i="3"/>
  <c r="CB28" i="3" s="1"/>
  <c r="CA29" i="3"/>
  <c r="CB29" i="3" s="1"/>
  <c r="CA30" i="3"/>
  <c r="CB30" i="3" s="1"/>
  <c r="CA31" i="3"/>
  <c r="CB31" i="3" s="1"/>
  <c r="CA32" i="3"/>
  <c r="CB32" i="3" s="1"/>
  <c r="CA33" i="3"/>
  <c r="CB33" i="3" s="1"/>
  <c r="CA35" i="3"/>
  <c r="CB35" i="3" s="1"/>
  <c r="BT28" i="3"/>
  <c r="BT29" i="3"/>
  <c r="BT30" i="3"/>
  <c r="BT31" i="3"/>
  <c r="BT32" i="3"/>
  <c r="BT33" i="3"/>
  <c r="BT35" i="3"/>
  <c r="AY38" i="3"/>
  <c r="AY39" i="3"/>
  <c r="AY40" i="3"/>
  <c r="AY41" i="3"/>
  <c r="AY42" i="3"/>
  <c r="AY24" i="3"/>
  <c r="AY25" i="3"/>
  <c r="AY26" i="3"/>
  <c r="AY27" i="3"/>
  <c r="AY28" i="3"/>
  <c r="AY29" i="3"/>
  <c r="AY30" i="3"/>
  <c r="AY31" i="3"/>
  <c r="AY32" i="3"/>
  <c r="AY33" i="3"/>
  <c r="AY34" i="3"/>
  <c r="AY35" i="3"/>
  <c r="AY36" i="3"/>
  <c r="AY37" i="3"/>
  <c r="AY12" i="3"/>
  <c r="AY13" i="3"/>
  <c r="AY14" i="3"/>
  <c r="AY15" i="3"/>
  <c r="AY16" i="3"/>
  <c r="AY18" i="3"/>
  <c r="AY19" i="3"/>
  <c r="AY22" i="3"/>
  <c r="AY23" i="3"/>
  <c r="AL13" i="3"/>
  <c r="BD13" i="3" s="1"/>
  <c r="AL14" i="3"/>
  <c r="BD14" i="3" s="1"/>
  <c r="AL15" i="3"/>
  <c r="AL18" i="3"/>
  <c r="BD18" i="3" s="1"/>
  <c r="AL19" i="3"/>
  <c r="BD19" i="3" s="1"/>
  <c r="AL23" i="3"/>
  <c r="BD23" i="3" s="1"/>
  <c r="AL26" i="3"/>
  <c r="AL28" i="3"/>
  <c r="BD28" i="3" s="1"/>
  <c r="AL29" i="3"/>
  <c r="BD29" i="3" s="1"/>
  <c r="AL30" i="3"/>
  <c r="AL31" i="3"/>
  <c r="BD31" i="3" s="1"/>
  <c r="AL35" i="3"/>
  <c r="BD35" i="3" s="1"/>
  <c r="AL36" i="3"/>
  <c r="BD36" i="3" s="1"/>
  <c r="AL37" i="3"/>
  <c r="BD37" i="3" s="1"/>
  <c r="AL38" i="3"/>
  <c r="AL39" i="3"/>
  <c r="BD39" i="3" s="1"/>
  <c r="AL40" i="3"/>
  <c r="BD40" i="3" s="1"/>
  <c r="AL42" i="3"/>
  <c r="AI13" i="3"/>
  <c r="BA13" i="3" s="1"/>
  <c r="AI16" i="3"/>
  <c r="BA16" i="3" s="1"/>
  <c r="AI18" i="3"/>
  <c r="BA18" i="3" s="1"/>
  <c r="AI19" i="3"/>
  <c r="BA19" i="3" s="1"/>
  <c r="AI22" i="3"/>
  <c r="BA22" i="3" s="1"/>
  <c r="AI23" i="3"/>
  <c r="BA23" i="3" s="1"/>
  <c r="AI26" i="3"/>
  <c r="BA26" i="3" s="1"/>
  <c r="AI30" i="3"/>
  <c r="BA30" i="3" s="1"/>
  <c r="AI33" i="3"/>
  <c r="BA33" i="3" s="1"/>
  <c r="AI34" i="3"/>
  <c r="BA34" i="3" s="1"/>
  <c r="AI38" i="3"/>
  <c r="BA38" i="3" s="1"/>
  <c r="BJ13" i="3" l="1"/>
  <c r="BJ20" i="3"/>
  <c r="AM15" i="3"/>
  <c r="BE15" i="3" s="1"/>
  <c r="BD15" i="3"/>
  <c r="AM26" i="3"/>
  <c r="BE26" i="3" s="1"/>
  <c r="BD26" i="3"/>
  <c r="BJ26" i="3" s="1"/>
  <c r="AM38" i="3"/>
  <c r="BE38" i="3" s="1"/>
  <c r="BD38" i="3"/>
  <c r="BJ38" i="3" s="1"/>
  <c r="AM30" i="3"/>
  <c r="BE30" i="3" s="1"/>
  <c r="BD30" i="3"/>
  <c r="BJ30" i="3" s="1"/>
  <c r="BJ21" i="3"/>
  <c r="AM42" i="3"/>
  <c r="BE42" i="3" s="1"/>
  <c r="BD42" i="3"/>
  <c r="AM18" i="3"/>
  <c r="BE18" i="3" s="1"/>
  <c r="BJ18" i="3"/>
  <c r="BJ23" i="3"/>
  <c r="BJ19" i="3"/>
  <c r="BL45" i="3"/>
  <c r="AR21" i="3"/>
  <c r="AR13" i="3"/>
  <c r="AR30" i="3"/>
  <c r="AR38" i="3"/>
  <c r="AR20" i="3"/>
  <c r="AR26" i="3"/>
  <c r="AR23" i="3"/>
  <c r="AR19" i="3"/>
  <c r="AR18" i="3"/>
  <c r="CJ44" i="3"/>
  <c r="CK44" i="3" s="1"/>
  <c r="CJ43" i="3"/>
  <c r="CK43" i="3" s="1"/>
  <c r="CF44" i="3"/>
  <c r="CG44" i="3" s="1"/>
  <c r="AI42" i="3"/>
  <c r="BA42" i="3" s="1"/>
  <c r="AL34" i="3"/>
  <c r="AL16" i="3"/>
  <c r="AL22" i="3"/>
  <c r="BD22" i="3" s="1"/>
  <c r="BJ22" i="3" s="1"/>
  <c r="AI31" i="3"/>
  <c r="BA31" i="3" s="1"/>
  <c r="BJ31" i="3" s="1"/>
  <c r="AI25" i="3"/>
  <c r="BA25" i="3" s="1"/>
  <c r="AI39" i="3"/>
  <c r="BA39" i="3" s="1"/>
  <c r="BJ39" i="3" s="1"/>
  <c r="AI14" i="3"/>
  <c r="BA14" i="3" s="1"/>
  <c r="BJ14" i="3" s="1"/>
  <c r="AI37" i="3"/>
  <c r="BA37" i="3" s="1"/>
  <c r="BJ37" i="3" s="1"/>
  <c r="AI41" i="3"/>
  <c r="BA41" i="3" s="1"/>
  <c r="AL33" i="3"/>
  <c r="AI24" i="3"/>
  <c r="BA24" i="3" s="1"/>
  <c r="AL25" i="3"/>
  <c r="AI36" i="3"/>
  <c r="BA36" i="3" s="1"/>
  <c r="BJ36" i="3" s="1"/>
  <c r="AL41" i="3"/>
  <c r="AM29" i="3"/>
  <c r="BE29" i="3" s="1"/>
  <c r="AI40" i="3"/>
  <c r="BA40" i="3" s="1"/>
  <c r="BJ40" i="3" s="1"/>
  <c r="AI28" i="3"/>
  <c r="BA28" i="3" s="1"/>
  <c r="BJ28" i="3" s="1"/>
  <c r="AM40" i="3"/>
  <c r="BE40" i="3" s="1"/>
  <c r="AJ33" i="3"/>
  <c r="BB33" i="3" s="1"/>
  <c r="AM37" i="3"/>
  <c r="BE37" i="3" s="1"/>
  <c r="AM36" i="3"/>
  <c r="BE36" i="3" s="1"/>
  <c r="AI35" i="3"/>
  <c r="BA35" i="3" s="1"/>
  <c r="BJ35" i="3" s="1"/>
  <c r="AI32" i="3"/>
  <c r="BA32" i="3" s="1"/>
  <c r="AL32" i="3"/>
  <c r="AI29" i="3"/>
  <c r="BA29" i="3" s="1"/>
  <c r="BJ29" i="3" s="1"/>
  <c r="AM28" i="3"/>
  <c r="BE28" i="3" s="1"/>
  <c r="AL24" i="3"/>
  <c r="BD24" i="3" s="1"/>
  <c r="AJ23" i="3"/>
  <c r="BB23" i="3" s="1"/>
  <c r="AM20" i="3"/>
  <c r="BE20" i="3" s="1"/>
  <c r="AM21" i="3"/>
  <c r="BE21" i="3" s="1"/>
  <c r="AJ21" i="3"/>
  <c r="BB21" i="3" s="1"/>
  <c r="AJ20" i="3"/>
  <c r="BB20" i="3" s="1"/>
  <c r="AJ19" i="3"/>
  <c r="BB19" i="3" s="1"/>
  <c r="AJ16" i="3"/>
  <c r="BB16" i="3" s="1"/>
  <c r="AI15" i="3"/>
  <c r="BA15" i="3" s="1"/>
  <c r="BJ15" i="3" s="1"/>
  <c r="AM13" i="3"/>
  <c r="BE13" i="3" s="1"/>
  <c r="AM39" i="3"/>
  <c r="BE39" i="3" s="1"/>
  <c r="AM35" i="3"/>
  <c r="BE35" i="3" s="1"/>
  <c r="AM31" i="3"/>
  <c r="BE31" i="3" s="1"/>
  <c r="AM23" i="3"/>
  <c r="BE23" i="3" s="1"/>
  <c r="AM19" i="3"/>
  <c r="BE19" i="3" s="1"/>
  <c r="AM14" i="3"/>
  <c r="BE14" i="3" s="1"/>
  <c r="AJ38" i="3"/>
  <c r="BB38" i="3" s="1"/>
  <c r="AJ34" i="3"/>
  <c r="BB34" i="3" s="1"/>
  <c r="AJ30" i="3"/>
  <c r="BB30" i="3" s="1"/>
  <c r="AJ26" i="3"/>
  <c r="BB26" i="3" s="1"/>
  <c r="BK26" i="3" s="1"/>
  <c r="AJ22" i="3"/>
  <c r="BB22" i="3" s="1"/>
  <c r="AJ18" i="3"/>
  <c r="BB18" i="3" s="1"/>
  <c r="AJ13" i="3"/>
  <c r="BB13" i="3" s="1"/>
  <c r="BK13" i="3" l="1"/>
  <c r="BL13" i="3" s="1"/>
  <c r="BK18" i="3"/>
  <c r="BL18" i="3" s="1"/>
  <c r="BK20" i="3"/>
  <c r="BL20" i="3" s="1"/>
  <c r="BJ24" i="3"/>
  <c r="BK30" i="3"/>
  <c r="BL30" i="3" s="1"/>
  <c r="BK19" i="3"/>
  <c r="BL19" i="3" s="1"/>
  <c r="BK38" i="3"/>
  <c r="BL38" i="3" s="1"/>
  <c r="BK21" i="3"/>
  <c r="BL21" i="3" s="1"/>
  <c r="BL26" i="3"/>
  <c r="BJ42" i="3"/>
  <c r="AR34" i="3"/>
  <c r="BD34" i="3"/>
  <c r="BJ34" i="3" s="1"/>
  <c r="AM25" i="3"/>
  <c r="BE25" i="3" s="1"/>
  <c r="BD25" i="3"/>
  <c r="BJ25" i="3" s="1"/>
  <c r="BK23" i="3"/>
  <c r="AM32" i="3"/>
  <c r="BE32" i="3" s="1"/>
  <c r="BD32" i="3"/>
  <c r="BJ32" i="3" s="1"/>
  <c r="AM33" i="3"/>
  <c r="BE33" i="3" s="1"/>
  <c r="BK33" i="3" s="1"/>
  <c r="BD33" i="3"/>
  <c r="BJ33" i="3" s="1"/>
  <c r="AM41" i="3"/>
  <c r="BE41" i="3" s="1"/>
  <c r="BD41" i="3"/>
  <c r="BJ41" i="3" s="1"/>
  <c r="AR16" i="3"/>
  <c r="BD16" i="3"/>
  <c r="BJ16" i="3" s="1"/>
  <c r="AS18" i="3"/>
  <c r="BW18" i="3" s="1"/>
  <c r="AR15" i="3"/>
  <c r="AR35" i="3"/>
  <c r="AS26" i="3"/>
  <c r="BW26" i="3" s="1"/>
  <c r="AS30" i="3"/>
  <c r="BW30" i="3" s="1"/>
  <c r="AR39" i="3"/>
  <c r="AS38" i="3"/>
  <c r="BW38" i="3" s="1"/>
  <c r="AS13" i="3"/>
  <c r="BW13" i="3" s="1"/>
  <c r="AS23" i="3"/>
  <c r="BW23" i="3" s="1"/>
  <c r="AS19" i="3"/>
  <c r="BW19" i="3" s="1"/>
  <c r="AS21" i="3"/>
  <c r="BW21" i="3" s="1"/>
  <c r="AJ41" i="3"/>
  <c r="BB41" i="3" s="1"/>
  <c r="AR41" i="3"/>
  <c r="AJ25" i="3"/>
  <c r="BB25" i="3" s="1"/>
  <c r="AR25" i="3"/>
  <c r="AS20" i="3"/>
  <c r="BW20" i="3" s="1"/>
  <c r="AJ36" i="3"/>
  <c r="BB36" i="3" s="1"/>
  <c r="BK36" i="3" s="1"/>
  <c r="AR36" i="3"/>
  <c r="AR22" i="3"/>
  <c r="AJ28" i="3"/>
  <c r="BB28" i="3" s="1"/>
  <c r="BK28" i="3" s="1"/>
  <c r="AR28" i="3"/>
  <c r="AJ40" i="3"/>
  <c r="BB40" i="3" s="1"/>
  <c r="BK40" i="3" s="1"/>
  <c r="AR40" i="3"/>
  <c r="AJ37" i="3"/>
  <c r="BB37" i="3" s="1"/>
  <c r="BK37" i="3" s="1"/>
  <c r="AR37" i="3"/>
  <c r="AR14" i="3"/>
  <c r="AJ29" i="3"/>
  <c r="BB29" i="3" s="1"/>
  <c r="BK29" i="3" s="1"/>
  <c r="AR29" i="3"/>
  <c r="AR32" i="3"/>
  <c r="AJ24" i="3"/>
  <c r="BB24" i="3" s="1"/>
  <c r="AR24" i="3"/>
  <c r="AR33" i="3"/>
  <c r="AJ31" i="3"/>
  <c r="BB31" i="3" s="1"/>
  <c r="BK31" i="3" s="1"/>
  <c r="AR31" i="3"/>
  <c r="AJ42" i="3"/>
  <c r="BB42" i="3" s="1"/>
  <c r="BK42" i="3" s="1"/>
  <c r="AR42" i="3"/>
  <c r="AI27" i="3"/>
  <c r="BA27" i="3" s="1"/>
  <c r="AL27" i="3"/>
  <c r="BD27" i="3" s="1"/>
  <c r="BO13" i="3"/>
  <c r="BU13" i="3" s="1"/>
  <c r="CD13" i="3" s="1"/>
  <c r="BO28" i="3"/>
  <c r="BU28" i="3" s="1"/>
  <c r="CD28" i="3" s="1"/>
  <c r="BO24" i="3"/>
  <c r="BU24" i="3" s="1"/>
  <c r="CD24" i="3" s="1"/>
  <c r="BO41" i="3"/>
  <c r="BO14" i="3"/>
  <c r="BU14" i="3" s="1"/>
  <c r="CD14" i="3" s="1"/>
  <c r="BO20" i="3"/>
  <c r="BU20" i="3" s="1"/>
  <c r="CD20" i="3" s="1"/>
  <c r="BO23" i="3"/>
  <c r="BU23" i="3" s="1"/>
  <c r="CD23" i="3" s="1"/>
  <c r="BO40" i="3"/>
  <c r="BU40" i="3" s="1"/>
  <c r="CD40" i="3" s="1"/>
  <c r="BO31" i="3"/>
  <c r="BU31" i="3" s="1"/>
  <c r="CD31" i="3" s="1"/>
  <c r="BO16" i="3"/>
  <c r="BU16" i="3" s="1"/>
  <c r="CD16" i="3" s="1"/>
  <c r="BO32" i="3"/>
  <c r="BU32" i="3" s="1"/>
  <c r="CD32" i="3" s="1"/>
  <c r="BO33" i="3"/>
  <c r="BU33" i="3" s="1"/>
  <c r="CD33" i="3" s="1"/>
  <c r="BO25" i="3"/>
  <c r="BU25" i="3" s="1"/>
  <c r="CD25" i="3" s="1"/>
  <c r="BO36" i="3"/>
  <c r="BU36" i="3" s="1"/>
  <c r="CD36" i="3" s="1"/>
  <c r="BO15" i="3"/>
  <c r="BU15" i="3" s="1"/>
  <c r="CD15" i="3" s="1"/>
  <c r="BO26" i="3"/>
  <c r="BU26" i="3" s="1"/>
  <c r="CD26" i="3" s="1"/>
  <c r="BO29" i="3"/>
  <c r="BU29" i="3" s="1"/>
  <c r="CD29" i="3" s="1"/>
  <c r="BO38" i="3"/>
  <c r="BU38" i="3" s="1"/>
  <c r="CD38" i="3" s="1"/>
  <c r="BO18" i="3"/>
  <c r="BU18" i="3" s="1"/>
  <c r="CD18" i="3" s="1"/>
  <c r="BO21" i="3"/>
  <c r="BU21" i="3" s="1"/>
  <c r="CD21" i="3" s="1"/>
  <c r="BO22" i="3"/>
  <c r="BU22" i="3" s="1"/>
  <c r="CD22" i="3" s="1"/>
  <c r="BO30" i="3"/>
  <c r="BU30" i="3" s="1"/>
  <c r="CD30" i="3" s="1"/>
  <c r="BO34" i="3"/>
  <c r="BU34" i="3" s="1"/>
  <c r="CD34" i="3" s="1"/>
  <c r="BO37" i="3"/>
  <c r="BU37" i="3" s="1"/>
  <c r="CD37" i="3" s="1"/>
  <c r="BO35" i="3"/>
  <c r="BU35" i="3" s="1"/>
  <c r="CD35" i="3" s="1"/>
  <c r="BO39" i="3"/>
  <c r="BU39" i="3" s="1"/>
  <c r="CD39" i="3" s="1"/>
  <c r="BO19" i="3"/>
  <c r="BU19" i="3" s="1"/>
  <c r="CD19" i="3" s="1"/>
  <c r="BO42" i="3"/>
  <c r="BU42" i="3" s="1"/>
  <c r="CD42" i="3" s="1"/>
  <c r="AM16" i="3"/>
  <c r="AM22" i="3"/>
  <c r="AM34" i="3"/>
  <c r="AJ39" i="3"/>
  <c r="BB39" i="3" s="1"/>
  <c r="BK39" i="3" s="1"/>
  <c r="AJ14" i="3"/>
  <c r="BB14" i="3" s="1"/>
  <c r="BK14" i="3" s="1"/>
  <c r="AJ35" i="3"/>
  <c r="BB35" i="3" s="1"/>
  <c r="BK35" i="3" s="1"/>
  <c r="AJ32" i="3"/>
  <c r="BB32" i="3" s="1"/>
  <c r="AM24" i="3"/>
  <c r="BE24" i="3" s="1"/>
  <c r="AJ15" i="3"/>
  <c r="BB15" i="3" s="1"/>
  <c r="BK15" i="3" s="1"/>
  <c r="BJ27" i="3" l="1"/>
  <c r="AS33" i="3"/>
  <c r="BW33" i="3" s="1"/>
  <c r="BK32" i="3"/>
  <c r="BK25" i="3"/>
  <c r="BL25" i="3" s="1"/>
  <c r="BK24" i="3"/>
  <c r="BL24" i="3" s="1"/>
  <c r="BL42" i="3"/>
  <c r="BL40" i="3"/>
  <c r="AS34" i="3"/>
  <c r="BW34" i="3" s="1"/>
  <c r="CC34" i="3" s="1"/>
  <c r="BE34" i="3"/>
  <c r="BK34" i="3" s="1"/>
  <c r="BL31" i="3"/>
  <c r="BL23" i="3"/>
  <c r="BL14" i="3"/>
  <c r="BL28" i="3"/>
  <c r="BL36" i="3"/>
  <c r="BL15" i="3"/>
  <c r="BL29" i="3"/>
  <c r="AS22" i="3"/>
  <c r="BW22" i="3" s="1"/>
  <c r="CC22" i="3" s="1"/>
  <c r="BE22" i="3"/>
  <c r="BK22" i="3" s="1"/>
  <c r="AS16" i="3"/>
  <c r="BW16" i="3" s="1"/>
  <c r="CC16" i="3" s="1"/>
  <c r="BE16" i="3"/>
  <c r="BK16" i="3" s="1"/>
  <c r="BL33" i="3"/>
  <c r="BL39" i="3"/>
  <c r="BL32" i="3"/>
  <c r="BL35" i="3"/>
  <c r="BL37" i="3"/>
  <c r="BK41" i="3"/>
  <c r="AS25" i="3"/>
  <c r="BW25" i="3" s="1"/>
  <c r="CC25" i="3" s="1"/>
  <c r="AS37" i="3"/>
  <c r="BW37" i="3" s="1"/>
  <c r="CC37" i="3" s="1"/>
  <c r="CH37" i="3" s="1"/>
  <c r="AS41" i="3"/>
  <c r="BW41" i="3" s="1"/>
  <c r="AS29" i="3"/>
  <c r="BW29" i="3" s="1"/>
  <c r="CC29" i="3" s="1"/>
  <c r="CH29" i="3" s="1"/>
  <c r="AS42" i="3"/>
  <c r="BW42" i="3" s="1"/>
  <c r="CC42" i="3" s="1"/>
  <c r="CH42" i="3" s="1"/>
  <c r="AS40" i="3"/>
  <c r="BW40" i="3" s="1"/>
  <c r="CC40" i="3" s="1"/>
  <c r="CH40" i="3" s="1"/>
  <c r="AS31" i="3"/>
  <c r="BW31" i="3" s="1"/>
  <c r="CC31" i="3" s="1"/>
  <c r="CH31" i="3" s="1"/>
  <c r="AS28" i="3"/>
  <c r="BW28" i="3" s="1"/>
  <c r="CC28" i="3" s="1"/>
  <c r="CH28" i="3" s="1"/>
  <c r="AS32" i="3"/>
  <c r="BW32" i="3" s="1"/>
  <c r="AS35" i="3"/>
  <c r="BW35" i="3" s="1"/>
  <c r="AS14" i="3"/>
  <c r="BW14" i="3" s="1"/>
  <c r="AS39" i="3"/>
  <c r="BW39" i="3" s="1"/>
  <c r="AS15" i="3"/>
  <c r="BW15" i="3" s="1"/>
  <c r="AS36" i="3"/>
  <c r="BW36" i="3" s="1"/>
  <c r="CC36" i="3" s="1"/>
  <c r="CH36" i="3" s="1"/>
  <c r="AS24" i="3"/>
  <c r="AJ27" i="3"/>
  <c r="BB27" i="3" s="1"/>
  <c r="AR27" i="3"/>
  <c r="BO27" i="3"/>
  <c r="BU27" i="3" s="1"/>
  <c r="CD27" i="3" s="1"/>
  <c r="AM27" i="3"/>
  <c r="BE27" i="3" s="1"/>
  <c r="CF23" i="3"/>
  <c r="CG23" i="3" s="1"/>
  <c r="CF14" i="3"/>
  <c r="CG14" i="3" s="1"/>
  <c r="CF24" i="3"/>
  <c r="CG24" i="3" s="1"/>
  <c r="CF13" i="3"/>
  <c r="CG13" i="3" s="1"/>
  <c r="CF42" i="3"/>
  <c r="CG42" i="3" s="1"/>
  <c r="CF35" i="3"/>
  <c r="CG35" i="3" s="1"/>
  <c r="CF34" i="3"/>
  <c r="CG34" i="3" s="1"/>
  <c r="CF22" i="3"/>
  <c r="CG22" i="3" s="1"/>
  <c r="CF18" i="3"/>
  <c r="CF32" i="3"/>
  <c r="CG32" i="3" s="1"/>
  <c r="CF31" i="3"/>
  <c r="CG31" i="3" s="1"/>
  <c r="CF37" i="3"/>
  <c r="CG37" i="3" s="1"/>
  <c r="CF30" i="3"/>
  <c r="CG30" i="3" s="1"/>
  <c r="CF21" i="3"/>
  <c r="CF36" i="3"/>
  <c r="CF33" i="3"/>
  <c r="CG33" i="3" s="1"/>
  <c r="CF16" i="3"/>
  <c r="CG16" i="3" s="1"/>
  <c r="CC26" i="3"/>
  <c r="CH26" i="3" s="1"/>
  <c r="CC21" i="3"/>
  <c r="CH21" i="3" s="1"/>
  <c r="CC30" i="3"/>
  <c r="CH30" i="3" s="1"/>
  <c r="CC13" i="3"/>
  <c r="CH13" i="3" s="1"/>
  <c r="CF29" i="3"/>
  <c r="CG29" i="3" s="1"/>
  <c r="CC19" i="3"/>
  <c r="CH19" i="3" s="1"/>
  <c r="CC38" i="3"/>
  <c r="CH38" i="3" s="1"/>
  <c r="CC20" i="3"/>
  <c r="CH20" i="3" s="1"/>
  <c r="CC18" i="3"/>
  <c r="CH18" i="3" s="1"/>
  <c r="CC23" i="3"/>
  <c r="CH23" i="3" s="1"/>
  <c r="CC33" i="3"/>
  <c r="CH33" i="3" s="1"/>
  <c r="CF19" i="3"/>
  <c r="CG19" i="3" s="1"/>
  <c r="CF38" i="3"/>
  <c r="CG38" i="3" s="1"/>
  <c r="CF26" i="3"/>
  <c r="CG26" i="3" s="1"/>
  <c r="CH25" i="3" l="1"/>
  <c r="CH16" i="3"/>
  <c r="CJ16" i="3" s="1"/>
  <c r="CK16" i="3" s="1"/>
  <c r="BL16" i="3"/>
  <c r="BL41" i="3"/>
  <c r="CH22" i="3"/>
  <c r="CJ22" i="3" s="1"/>
  <c r="CK22" i="3" s="1"/>
  <c r="BL22" i="3"/>
  <c r="BK27" i="3"/>
  <c r="CH34" i="3"/>
  <c r="BL34" i="3"/>
  <c r="BW24" i="3"/>
  <c r="CC24" i="3" s="1"/>
  <c r="CH24" i="3" s="1"/>
  <c r="AS27" i="3"/>
  <c r="CF27" i="3"/>
  <c r="CG27" i="3" s="1"/>
  <c r="CF39" i="3"/>
  <c r="CG39" i="3" s="1"/>
  <c r="CJ23" i="3"/>
  <c r="CK23" i="3" s="1"/>
  <c r="CJ42" i="3"/>
  <c r="CK42" i="3" s="1"/>
  <c r="CJ31" i="3"/>
  <c r="CK31" i="3" s="1"/>
  <c r="CJ37" i="3"/>
  <c r="CK37" i="3" s="1"/>
  <c r="CJ30" i="3"/>
  <c r="CK30" i="3" s="1"/>
  <c r="CJ26" i="3"/>
  <c r="CK26" i="3" s="1"/>
  <c r="CG18" i="3"/>
  <c r="CJ34" i="3"/>
  <c r="CK34" i="3" s="1"/>
  <c r="CJ19" i="3"/>
  <c r="CK19" i="3" s="1"/>
  <c r="CJ33" i="3"/>
  <c r="CK33" i="3" s="1"/>
  <c r="CJ18" i="3"/>
  <c r="CK18" i="3" s="1"/>
  <c r="CJ20" i="3"/>
  <c r="CK20" i="3" s="1"/>
  <c r="CJ38" i="3"/>
  <c r="CK38" i="3" s="1"/>
  <c r="CJ25" i="3"/>
  <c r="CK25" i="3" s="1"/>
  <c r="CJ29" i="3"/>
  <c r="CK29" i="3" s="1"/>
  <c r="CJ21" i="3"/>
  <c r="CK21" i="3" s="1"/>
  <c r="CG21" i="3"/>
  <c r="CG36" i="3"/>
  <c r="CJ28" i="3"/>
  <c r="CK28" i="3" s="1"/>
  <c r="CC45" i="3"/>
  <c r="CH45" i="3" s="1"/>
  <c r="CF15" i="3"/>
  <c r="CG15" i="3" s="1"/>
  <c r="CF20" i="3"/>
  <c r="CG20" i="3" s="1"/>
  <c r="CC15" i="3"/>
  <c r="CH15" i="3" s="1"/>
  <c r="CC35" i="3"/>
  <c r="CH35" i="3" s="1"/>
  <c r="CF28" i="3"/>
  <c r="CG28" i="3" s="1"/>
  <c r="CF25" i="3"/>
  <c r="CG25" i="3" s="1"/>
  <c r="CF40" i="3"/>
  <c r="CG40" i="3" s="1"/>
  <c r="CJ40" i="3"/>
  <c r="CK40" i="3" s="1"/>
  <c r="CC14" i="3"/>
  <c r="CH14" i="3" s="1"/>
  <c r="CC32" i="3"/>
  <c r="CH32" i="3" s="1"/>
  <c r="CC39" i="3"/>
  <c r="CH39" i="3" s="1"/>
  <c r="CJ36" i="3"/>
  <c r="CK36" i="3" s="1"/>
  <c r="CJ13" i="3"/>
  <c r="CK13" i="3" s="1"/>
  <c r="CA10" i="3"/>
  <c r="CB10" i="3" s="1"/>
  <c r="CA11" i="3"/>
  <c r="CB11" i="3" s="1"/>
  <c r="AY10" i="3"/>
  <c r="AY11" i="3"/>
  <c r="BL27" i="3" l="1"/>
  <c r="CJ24" i="3"/>
  <c r="CK24" i="3" s="1"/>
  <c r="BW27" i="3"/>
  <c r="CC27" i="3" s="1"/>
  <c r="CH27" i="3" s="1"/>
  <c r="CJ35" i="3"/>
  <c r="CK35" i="3" s="1"/>
  <c r="CJ15" i="3"/>
  <c r="CK15" i="3" s="1"/>
  <c r="CJ32" i="3"/>
  <c r="CK32" i="3" s="1"/>
  <c r="CJ14" i="3"/>
  <c r="CK14" i="3" s="1"/>
  <c r="CJ45" i="3"/>
  <c r="CK45" i="3" s="1"/>
  <c r="AL10" i="3"/>
  <c r="BD10" i="3" s="1"/>
  <c r="AL11" i="3"/>
  <c r="BD11" i="3" s="1"/>
  <c r="AL12" i="3"/>
  <c r="BD12" i="3" s="1"/>
  <c r="AI10" i="3"/>
  <c r="BA10" i="3" s="1"/>
  <c r="BJ10" i="3" l="1"/>
  <c r="CJ27" i="3"/>
  <c r="CK27" i="3" s="1"/>
  <c r="AR10" i="3"/>
  <c r="CJ39" i="3"/>
  <c r="CK39" i="3" s="1"/>
  <c r="AL9" i="3"/>
  <c r="AI12" i="3"/>
  <c r="BA12" i="3" s="1"/>
  <c r="BJ12" i="3" s="1"/>
  <c r="AI11" i="3"/>
  <c r="BA11" i="3" s="1"/>
  <c r="BJ11" i="3" s="1"/>
  <c r="AI9" i="3"/>
  <c r="BA9" i="3" s="1"/>
  <c r="AL46" i="3" l="1"/>
  <c r="BD9" i="3"/>
  <c r="BJ9" i="3" s="1"/>
  <c r="AR11" i="3"/>
  <c r="AR12" i="3"/>
  <c r="AI46" i="3"/>
  <c r="AR9" i="3"/>
  <c r="BO11" i="3"/>
  <c r="BU11" i="3" s="1"/>
  <c r="CD11" i="3" s="1"/>
  <c r="BO10" i="3"/>
  <c r="BU10" i="3" s="1"/>
  <c r="CD10" i="3" s="1"/>
  <c r="BO9" i="3"/>
  <c r="BO12" i="3"/>
  <c r="BU12" i="3" s="1"/>
  <c r="CD12" i="3" s="1"/>
  <c r="AR46" i="3" l="1"/>
  <c r="CF10" i="3"/>
  <c r="CG10" i="3" s="1"/>
  <c r="AM10" i="3"/>
  <c r="BE10" i="3" s="1"/>
  <c r="AM12" i="3"/>
  <c r="BE12" i="3" s="1"/>
  <c r="AM11" i="3"/>
  <c r="BE11" i="3" s="1"/>
  <c r="AM9" i="3"/>
  <c r="BE9" i="3" s="1"/>
  <c r="AM46" i="3" l="1"/>
  <c r="CF11" i="3"/>
  <c r="CG11" i="3" s="1"/>
  <c r="CF12" i="3"/>
  <c r="CG12" i="3" s="1"/>
  <c r="AJ10" i="3"/>
  <c r="BB10" i="3" s="1"/>
  <c r="BK10" i="3" s="1"/>
  <c r="BT41" i="3"/>
  <c r="BU41" i="3" s="1"/>
  <c r="CD41" i="3" s="1"/>
  <c r="CA41" i="3"/>
  <c r="AY9" i="3"/>
  <c r="CA9" i="3"/>
  <c r="CB9" i="3" s="1"/>
  <c r="BL10" i="3" l="1"/>
  <c r="AS10" i="3"/>
  <c r="BW10" i="3" s="1"/>
  <c r="CB41" i="3"/>
  <c r="CC41" i="3" s="1"/>
  <c r="CF41" i="3"/>
  <c r="CG41" i="3" s="1"/>
  <c r="BU9" i="3"/>
  <c r="CD9" i="3" s="1"/>
  <c r="CH41" i="3" l="1"/>
  <c r="CJ41" i="3" s="1"/>
  <c r="CK41" i="3" s="1"/>
  <c r="CD46" i="3"/>
  <c r="CC10" i="3"/>
  <c r="CH10" i="3" s="1"/>
  <c r="AJ11" i="3"/>
  <c r="BB11" i="3" s="1"/>
  <c r="BK11" i="3" s="1"/>
  <c r="AJ12" i="3"/>
  <c r="BB12" i="3" s="1"/>
  <c r="BK12" i="3" s="1"/>
  <c r="AJ9" i="3"/>
  <c r="BB9" i="3" s="1"/>
  <c r="BK9" i="3" s="1"/>
  <c r="BL12" i="3" l="1"/>
  <c r="BL11" i="3"/>
  <c r="BL9" i="3"/>
  <c r="AS12" i="3"/>
  <c r="BW12" i="3" s="1"/>
  <c r="AS11" i="3"/>
  <c r="BW11" i="3" s="1"/>
  <c r="AJ46" i="3"/>
  <c r="AS9" i="3"/>
  <c r="CJ10" i="3"/>
  <c r="CK10" i="3" s="1"/>
  <c r="CF9" i="3"/>
  <c r="CG9" i="3" s="1"/>
  <c r="CG46" i="3" s="1"/>
  <c r="AS46" i="3" l="1"/>
  <c r="BW9" i="3"/>
  <c r="CC9" i="3" s="1"/>
  <c r="CH9" i="3" s="1"/>
  <c r="CC11" i="3"/>
  <c r="CH11" i="3" s="1"/>
  <c r="CC12" i="3"/>
  <c r="CH12" i="3" s="1"/>
  <c r="CJ12" i="3" l="1"/>
  <c r="CK12" i="3" s="1"/>
  <c r="CJ11" i="3"/>
  <c r="CK11" i="3" s="1"/>
  <c r="CJ9" i="3" l="1"/>
  <c r="CK9" i="3" s="1"/>
  <c r="CK46" i="3" s="1"/>
  <c r="CH46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Aleksandra Remelska</author>
  </authors>
  <commentList>
    <comment ref="R6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gaz do celów opałowych, napędu silników spalinowych, czy do innych celów? Jeżeli do innych celów to jakich?</t>
        </r>
      </text>
    </comment>
  </commentList>
</comments>
</file>

<file path=xl/sharedStrings.xml><?xml version="1.0" encoding="utf-8"?>
<sst xmlns="http://schemas.openxmlformats.org/spreadsheetml/2006/main" count="1139" uniqueCount="443">
  <si>
    <t>DANE PUNKTU POBORU PALIWA GAZOWEGO</t>
  </si>
  <si>
    <t>DANE OBECNIE OBOWIĄZUJĄCEJ UMOWY KOMPLEKSOWEJ</t>
  </si>
  <si>
    <t>LP</t>
  </si>
  <si>
    <t>ULICA</t>
  </si>
  <si>
    <t>NR DOMU</t>
  </si>
  <si>
    <t>NR LOKALU</t>
  </si>
  <si>
    <t>KOD POCZTOWY</t>
  </si>
  <si>
    <t>MIEJSCOWOŚĆ</t>
  </si>
  <si>
    <t>NR IDENT. PUNKTU POBORU/NUMER PPG</t>
  </si>
  <si>
    <t>GRUPA TARYFOWA OSD</t>
  </si>
  <si>
    <t>OBECNY NUMER UMOWY</t>
  </si>
  <si>
    <t>NAZWA OBECNEGO SPRZEDAWCY</t>
  </si>
  <si>
    <t>OKRES UMOWY (CZAS OKREŚLONY / NIEOKREŚLONY)</t>
  </si>
  <si>
    <t>KONIECZNOŚĆ WYPOWIADANIA (TAK/NIE)</t>
  </si>
  <si>
    <t>OKRES WYPOWIEDZENIA</t>
  </si>
  <si>
    <t>PIERWSZA MOŻLIWA DATA ROZPOCZĘCIA DOSTAWY W RAMACH WSPÓLNEGO POSTĘPOWANIA</t>
  </si>
  <si>
    <t>ZMIANA SPRZEDAWCY (PIERWSZA / KOLEJNA)</t>
  </si>
  <si>
    <t>MOC UMOWNA [Kwh/h]</t>
  </si>
  <si>
    <t>RODZAJ PALIWA GAZOWEGO</t>
  </si>
  <si>
    <t>PRZEZNACZENIE PALIWA GAZOWEGO</t>
  </si>
  <si>
    <t>[kWh]</t>
  </si>
  <si>
    <t>ZAMÓWIENIE PODSTAWOWE</t>
  </si>
  <si>
    <t>WOLUMEN ZAMÓWIENIA PODSTAWOWEGO</t>
  </si>
  <si>
    <t>W-5.1</t>
  </si>
  <si>
    <t>E</t>
  </si>
  <si>
    <t>ADRES PUNKTU POBORU</t>
  </si>
  <si>
    <t>DANE NABYWCY</t>
  </si>
  <si>
    <t>NAZWA</t>
  </si>
  <si>
    <t>NIP</t>
  </si>
  <si>
    <t>ogrzewanie pomieszczeń</t>
  </si>
  <si>
    <t>[szt]</t>
  </si>
  <si>
    <t>Polska Spółka Gazownictwa Sp. z o.o. Oddział Zabrze</t>
  </si>
  <si>
    <t>NAZWA OSD</t>
  </si>
  <si>
    <t>ILOŚĆ MIESIĘCY W OKRESIE</t>
  </si>
  <si>
    <t>W-6A.1</t>
  </si>
  <si>
    <t>Wrocław</t>
  </si>
  <si>
    <t>Polska Spółka Gazownictwa Sp. z o.o. Oddział Wrocław</t>
  </si>
  <si>
    <t>Sieć Badawcza Łukasiewicz - PORT Polski Ośrodek Rozwoju Technologii</t>
  </si>
  <si>
    <t>Stabłowicka</t>
  </si>
  <si>
    <t>54-066</t>
  </si>
  <si>
    <t>8018590365500019059957</t>
  </si>
  <si>
    <t>PIERWSZA</t>
  </si>
  <si>
    <t>Kraków</t>
  </si>
  <si>
    <t>DATA OBOWIĄZYWANIA UMOWY</t>
  </si>
  <si>
    <t>Obszar taryfowy</t>
  </si>
  <si>
    <t>OPŁATA DYSTRYBUCYJNA ZMIENNA</t>
  </si>
  <si>
    <t xml:space="preserve">OPŁATA DYSTRYBUCYJNA ZMIENNA - CENA JEDNOSTKOWA </t>
  </si>
  <si>
    <t>OPŁATA DYSTRYBUCYJNA STAŁA - CENA JEDNOSTKOWA</t>
  </si>
  <si>
    <t xml:space="preserve">Licznik miesięcy obowiązywania umowy </t>
  </si>
  <si>
    <t>Licznik godzin obowiązywania umowy</t>
  </si>
  <si>
    <t xml:space="preserve">Moc umowna * ilość godzin w okresie obowiązywania umowy </t>
  </si>
  <si>
    <t xml:space="preserve">WARTOŚĆ NETTO OPŁATY DYSTRYBUCYJNEJ STAŁEJ W OKRESIE </t>
  </si>
  <si>
    <t>[PLN]</t>
  </si>
  <si>
    <t>[kWh/h*h]</t>
  </si>
  <si>
    <t>CENA NETTO DYSTRYBUCJI PALIWA GAZOWEGO</t>
  </si>
  <si>
    <t>OPŁATA DYSTRYBUCYJNA STAŁA</t>
  </si>
  <si>
    <t>WARTOŚĆ ŁĄCZNA NETTO DYSTRYBUCJI PALIWA GAZOWEGO W OKRESIE</t>
  </si>
  <si>
    <t>NETTO</t>
  </si>
  <si>
    <t>VAT</t>
  </si>
  <si>
    <t>BRUTTO</t>
  </si>
  <si>
    <t>%</t>
  </si>
  <si>
    <t>zabrzański</t>
  </si>
  <si>
    <t>WARTOŚĆ NETTO ZAMÓWIENIA PODSTAWOWEGO</t>
  </si>
  <si>
    <t>WARTOŚĆ NETTO ZAM.PODSTAWOWE WRAZ Z PRAWEM OPCJI</t>
  </si>
  <si>
    <t>WARTOŚĆ NETTO OPŁATY DYSTRYBUCYJNEJ ZMIENNEJ W OKRESIE (wolumen  * opłata dystrybucyjna zmienna)</t>
  </si>
  <si>
    <t xml:space="preserve">OPŁATA DYSTRYBUCYJNA ZMIENNA </t>
  </si>
  <si>
    <t>wolumem podstawowy</t>
  </si>
  <si>
    <t>wolumem podstawowy + opcja</t>
  </si>
  <si>
    <t>8018590365500019070365</t>
  </si>
  <si>
    <t>OPŁATA ABONAMENTOWA</t>
  </si>
  <si>
    <t>OPŁATA ABONAMENTOWA NETTO - CENA JEDNOSTKOWA</t>
  </si>
  <si>
    <t>WARTOŚĆ NETTO OPŁATY ABONAMENTOWEJ W OKRESIE</t>
  </si>
  <si>
    <t xml:space="preserve"> [PLN/m-c] *</t>
  </si>
  <si>
    <t>[PLN/kWh]**</t>
  </si>
  <si>
    <t>WARTOŚĆ ŁĄCZNA NETTO ZAKUPU PALIWA GAZOWEGO WRAZ Z PRAWEM OPCJI ORAZ OPŁATĄ ABONAMENTOWĄ W OKRESIE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</si>
  <si>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</si>
  <si>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</si>
  <si>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</si>
  <si>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</si>
  <si>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</si>
  <si>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</si>
  <si>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</si>
  <si>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</si>
  <si>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</si>
  <si>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</si>
  <si>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</si>
  <si>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</si>
  <si>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</si>
  <si>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</si>
  <si>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</si>
  <si>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K16</t>
  </si>
  <si>
    <t>K18</t>
  </si>
  <si>
    <t>K19</t>
  </si>
  <si>
    <t>K24</t>
  </si>
  <si>
    <t>K25</t>
  </si>
  <si>
    <t>K26</t>
  </si>
  <si>
    <t>K27</t>
  </si>
  <si>
    <t>K28</t>
  </si>
  <si>
    <t>K29</t>
  </si>
  <si>
    <t>K30</t>
  </si>
  <si>
    <t>K31</t>
  </si>
  <si>
    <t>K44</t>
  </si>
  <si>
    <t>K45</t>
  </si>
  <si>
    <t>K46</t>
  </si>
  <si>
    <t>K47</t>
  </si>
  <si>
    <t>K48</t>
  </si>
  <si>
    <t>K49</t>
  </si>
  <si>
    <t>K50</t>
  </si>
  <si>
    <t>K51</t>
  </si>
  <si>
    <t>K52</t>
  </si>
  <si>
    <t>K53</t>
  </si>
  <si>
    <t>K54</t>
  </si>
  <si>
    <t>K56</t>
  </si>
  <si>
    <t>K57</t>
  </si>
  <si>
    <t>K58</t>
  </si>
  <si>
    <t>K59</t>
  </si>
  <si>
    <t>K60</t>
  </si>
  <si>
    <t>K61</t>
  </si>
  <si>
    <t>K62</t>
  </si>
  <si>
    <t>K63</t>
  </si>
  <si>
    <t>K64</t>
  </si>
  <si>
    <t>K65</t>
  </si>
  <si>
    <t>K66</t>
  </si>
  <si>
    <t>K67</t>
  </si>
  <si>
    <t>K68</t>
  </si>
  <si>
    <t>K69</t>
  </si>
  <si>
    <t>K70</t>
  </si>
  <si>
    <t>K71</t>
  </si>
  <si>
    <t>K72</t>
  </si>
  <si>
    <t>K73</t>
  </si>
  <si>
    <t>K74</t>
  </si>
  <si>
    <t>K75</t>
  </si>
  <si>
    <t>K76</t>
  </si>
  <si>
    <t>Sieć Badawcza Łukasiewicz - Instytut Ceramiki i Materiałów Budowlanych</t>
  </si>
  <si>
    <t>Cementowa</t>
  </si>
  <si>
    <t>31-983</t>
  </si>
  <si>
    <t>Toszecka</t>
  </si>
  <si>
    <t>-</t>
  </si>
  <si>
    <t>44-100</t>
  </si>
  <si>
    <t>Gliwice</t>
  </si>
  <si>
    <t>8018590365500000000128</t>
  </si>
  <si>
    <t>produkcja</t>
  </si>
  <si>
    <t>PGNiG Obrót Detaliczny sp. z o.o.</t>
  </si>
  <si>
    <t>[PLN/m-c]                      lub                      [PLN/(kWh/h) za h]**</t>
  </si>
  <si>
    <t>wrocławski</t>
  </si>
  <si>
    <t>PGNiG Obrót Detaliczny Sp. z o.o.</t>
  </si>
  <si>
    <t>KOLEJNA</t>
  </si>
  <si>
    <t>40-203</t>
  </si>
  <si>
    <t>Katowice</t>
  </si>
  <si>
    <t xml:space="preserve">Polska Spółka Gazownictwa Sp. z o.o. </t>
  </si>
  <si>
    <t>ogrzewanie</t>
  </si>
  <si>
    <t>Sieć Badawcza Łukasiewicz - Instytut Mikroelektroniki i Fotoniki</t>
  </si>
  <si>
    <t>32/46</t>
  </si>
  <si>
    <t>05-500</t>
  </si>
  <si>
    <t>Piaseczno</t>
  </si>
  <si>
    <t>warszawski</t>
  </si>
  <si>
    <t>Postępu</t>
  </si>
  <si>
    <t>02-676</t>
  </si>
  <si>
    <t>Warszawa</t>
  </si>
  <si>
    <t>produkcja, ogrzewanie pomieszczeń</t>
  </si>
  <si>
    <t>Oświęcimska</t>
  </si>
  <si>
    <t>45-641</t>
  </si>
  <si>
    <t>Opole</t>
  </si>
  <si>
    <t>8018590365500000043958</t>
  </si>
  <si>
    <t>ogrzewanie pomieszczeń i podgrzewanie wody</t>
  </si>
  <si>
    <t>02-486</t>
  </si>
  <si>
    <t>Polska Spółka Gazownictwa Sp. z o.o. Oddział Warszawa</t>
  </si>
  <si>
    <t>8018590365500019211362</t>
  </si>
  <si>
    <t>Sieć Badawcza Łukasiewicz - Instytut Ciężkiej Syntezy Organicznej "BLACHOWNIA"</t>
  </si>
  <si>
    <t>Energetyków</t>
  </si>
  <si>
    <t>47-225</t>
  </si>
  <si>
    <t>Kędzierzyn-Koźle</t>
  </si>
  <si>
    <t>8018590365500013261745</t>
  </si>
  <si>
    <t>ogrzewanie i ciepła woda użytkowa</t>
  </si>
  <si>
    <t>Duchnicka</t>
  </si>
  <si>
    <t>01-796</t>
  </si>
  <si>
    <t>W-3.6</t>
  </si>
  <si>
    <t>≤ 110</t>
  </si>
  <si>
    <t>W-4</t>
  </si>
  <si>
    <t>W-1.1</t>
  </si>
  <si>
    <t>poniżej 110</t>
  </si>
  <si>
    <t>Sieć Badawcza Łukasiewicz - Instytut Przemysłu Organicznego</t>
  </si>
  <si>
    <t>Annopol</t>
  </si>
  <si>
    <t>03-236</t>
  </si>
  <si>
    <t>43-200</t>
  </si>
  <si>
    <t>Pszczyna</t>
  </si>
  <si>
    <t>Sieć Badawcza Łukasiewicz - Instytut Elektrotechniki</t>
  </si>
  <si>
    <t xml:space="preserve">Mieczysława Pożaryskiego </t>
  </si>
  <si>
    <t>04-703</t>
  </si>
  <si>
    <t>Marie Skłodowskiej-Curie</t>
  </si>
  <si>
    <t>55/61</t>
  </si>
  <si>
    <t>50-369</t>
  </si>
  <si>
    <t>palniki laboratoryjne</t>
  </si>
  <si>
    <t>Sieć Badawcza Łukasiewicz - Instytut Inżynierii Materiałów Polimerowych i Barwników</t>
  </si>
  <si>
    <t>87-100</t>
  </si>
  <si>
    <t>Toruń</t>
  </si>
  <si>
    <t>Harcerska</t>
  </si>
  <si>
    <t>05-820</t>
  </si>
  <si>
    <t>Piastów</t>
  </si>
  <si>
    <t>ogrzewanie pomieszczeń, wytwarzanie pary technologicznej</t>
  </si>
  <si>
    <t>Sieć Badawcza Łukasiewicz - Instytut Chemii Przemysłowej imienia Profesora Ignacego Mościckiego</t>
  </si>
  <si>
    <t xml:space="preserve">Ludwika Rydygiera </t>
  </si>
  <si>
    <t>01-793</t>
  </si>
  <si>
    <t>80185 903655000 19280306</t>
  </si>
  <si>
    <t>Staroscińska</t>
  </si>
  <si>
    <t>02-516</t>
  </si>
  <si>
    <t>801859 03655000 19220197</t>
  </si>
  <si>
    <t>ogrzewanie pomieszczeń, podgrzewanie wody</t>
  </si>
  <si>
    <t>TAK</t>
  </si>
  <si>
    <t>Sieć Badawcza Łukasiewicz - Krakowski Instytut Technologiczny</t>
  </si>
  <si>
    <t xml:space="preserve">Zakopiańska </t>
  </si>
  <si>
    <t>30-418</t>
  </si>
  <si>
    <t xml:space="preserve">Wrocławska </t>
  </si>
  <si>
    <t>37a</t>
  </si>
  <si>
    <t>30-011</t>
  </si>
  <si>
    <t>technologiczne</t>
  </si>
  <si>
    <t xml:space="preserve">Oboźna </t>
  </si>
  <si>
    <t>W-2.1</t>
  </si>
  <si>
    <t>socjalne</t>
  </si>
  <si>
    <t>Zakopiańska</t>
  </si>
  <si>
    <t>tarnowski</t>
  </si>
  <si>
    <t>8018590365500000005093</t>
  </si>
  <si>
    <t>do celów opałowych</t>
  </si>
  <si>
    <t>Sieć Badawcza Łukasiewicz - Instytut Technik Innowacyjnych EMAG</t>
  </si>
  <si>
    <t>Leopolda</t>
  </si>
  <si>
    <t>40-189</t>
  </si>
  <si>
    <t>Długa</t>
  </si>
  <si>
    <t>41-506</t>
  </si>
  <si>
    <t>Chorzów</t>
  </si>
  <si>
    <t>8018590365500005543569</t>
  </si>
  <si>
    <t>02-673</t>
  </si>
  <si>
    <t>04-697</t>
  </si>
  <si>
    <t>40-157</t>
  </si>
  <si>
    <t>8018590365500000016136</t>
  </si>
  <si>
    <t>Sieć Badawcza Łukasiewicz - Poznański Instytut Technologiczny</t>
  </si>
  <si>
    <t>61-755</t>
  </si>
  <si>
    <t>Poznań</t>
  </si>
  <si>
    <t>Szyperska</t>
  </si>
  <si>
    <t>15-18</t>
  </si>
  <si>
    <t>Polska Spółka Gazownictwa Sp. z o.o. Oddział Poznań</t>
  </si>
  <si>
    <t>8018590365500019144226</t>
  </si>
  <si>
    <t>poznański</t>
  </si>
  <si>
    <t>Sieć Badawcza Łukasiewicz - Instytut Metali Nieżelaznych</t>
  </si>
  <si>
    <t>40-082</t>
  </si>
  <si>
    <t>RAZEM</t>
  </si>
  <si>
    <t>CENA ZAKUPU ORAZ DYSTRYBUCJI PALIWA GAZOWEGO WRAZ Z ABONAMENTEM W OKRESIE (ZAM.PODSTAWOWE)</t>
  </si>
  <si>
    <t>CENA ZAKUPU ORAZ DYSTRYBUCJI PALIWA GAZOWEGO WRAZ Z ABONAMENTEM W OKRESIE (ZAM.PODSTAWOWE+PRAWO OPCJI)</t>
  </si>
  <si>
    <t>03/2024
wolumen objęty ochroną taryfową</t>
  </si>
  <si>
    <t>03/2024
wolumen nie objęty ochroną taryfową</t>
  </si>
  <si>
    <t>04/2024
wolumen objęty ochroną taryfową</t>
  </si>
  <si>
    <t>04/2024
wolumen nie objęty ochroną taryfową</t>
  </si>
  <si>
    <t>05/2024
wolumen objęty ochroną taryfową</t>
  </si>
  <si>
    <t>05/2024
wolumen nie objęty ochroną taryfową</t>
  </si>
  <si>
    <t>06/2024
wolumen objęty ochroną taryfową</t>
  </si>
  <si>
    <t>06/2024
wolumen nie objęty ochroną taryfową</t>
  </si>
  <si>
    <t>Wolumen Razem</t>
  </si>
  <si>
    <t>PRAWO OPCJI "+20%"</t>
  </si>
  <si>
    <t>ZAMÓWIENIE PODSTAWOWE WRAZ Z PRAWEM OPCJI "+20%"</t>
  </si>
  <si>
    <t xml:space="preserve">WOLUMEN PRAWA OPCJI "+20%" </t>
  </si>
  <si>
    <t>WOLUMEN ZAMÓWIENIA PODSTAWOWEGO WRAZ Z PRAWEM OPCJI "+20%"</t>
  </si>
  <si>
    <t>Polska Spółka Gazownictwa Sp. z o.o.</t>
  </si>
  <si>
    <t xml:space="preserve">Karola Miarki </t>
  </si>
  <si>
    <t>12-14</t>
  </si>
  <si>
    <t>al.. Walentego Roździeńskiego</t>
  </si>
  <si>
    <t>Sieć Badawcza Łukasiewicz - Górnośląski Instytut Technologiczny</t>
  </si>
  <si>
    <t>Jana III Sobieskiego</t>
  </si>
  <si>
    <t xml:space="preserve"> -</t>
  </si>
  <si>
    <t>W-5.1 ZA</t>
  </si>
  <si>
    <t xml:space="preserve">Cementowa </t>
  </si>
  <si>
    <t>Polska Spółka Gazownictwa sp. z o.o.</t>
  </si>
  <si>
    <t>W-5.1 WA</t>
  </si>
  <si>
    <t>Kupiecka</t>
  </si>
  <si>
    <t>03-046</t>
  </si>
  <si>
    <t>8018590365500030036081</t>
  </si>
  <si>
    <t>525 000 76 26</t>
  </si>
  <si>
    <t>Lipowa</t>
  </si>
  <si>
    <t>30-702</t>
  </si>
  <si>
    <t>8018590365500019384547</t>
  </si>
  <si>
    <t>W-5.1 TA</t>
  </si>
  <si>
    <t>NIEOKREŚLONY</t>
  </si>
  <si>
    <t>Al. Lotników</t>
  </si>
  <si>
    <t>02-668</t>
  </si>
  <si>
    <t>Puławska</t>
  </si>
  <si>
    <t>Doświadczalna</t>
  </si>
  <si>
    <t>Polska Spółka Gazownictwa Sp. z o.o. Oddział w Zabrzu</t>
  </si>
  <si>
    <t>8018590365500000029266</t>
  </si>
  <si>
    <t>W-5.1_ZA</t>
  </si>
  <si>
    <t>8018590365500008858301</t>
  </si>
  <si>
    <t>W-3.6_ZA</t>
  </si>
  <si>
    <t>28</t>
  </si>
  <si>
    <t>brak</t>
  </si>
  <si>
    <t>8018590365500038862767</t>
  </si>
  <si>
    <t>W-3.6_WR</t>
  </si>
  <si>
    <t>8018590365500019233296</t>
  </si>
  <si>
    <t>W-6A.1_WA</t>
  </si>
  <si>
    <t>Sieć Badawcza Łukasiewicz - Łódzki Instytut Technologiczny</t>
  </si>
  <si>
    <t>Marii Skłodowskiej-Curie</t>
  </si>
  <si>
    <t>19/27</t>
  </si>
  <si>
    <t>90-570</t>
  </si>
  <si>
    <t>Łódź</t>
  </si>
  <si>
    <t>Śnieżna</t>
  </si>
  <si>
    <t>92-103</t>
  </si>
  <si>
    <t>8018590365500019227554</t>
  </si>
  <si>
    <t>kotłownia gazowa, produkcja pary tech.</t>
  </si>
  <si>
    <t>Zgierska</t>
  </si>
  <si>
    <t>91-462</t>
  </si>
  <si>
    <t>8018590365500019216572</t>
  </si>
  <si>
    <t>kotłownia gazowa,
c.o. + c.w.u.</t>
  </si>
  <si>
    <t>PGNiG</t>
  </si>
  <si>
    <t>Sieć Badawcza Łukasiewicz - Przemysłowy Instytut automatyki i Pomiarów PIAP</t>
  </si>
  <si>
    <t>Al.. Jerozolimskie</t>
  </si>
  <si>
    <t>C.O.   C.W.</t>
  </si>
  <si>
    <t>PGNiG Obrót Detaliczny sp. Z o.o.</t>
  </si>
  <si>
    <t>Sieć Badawcza Łukasiewicz - Warszawski Instytut Technologiczny</t>
  </si>
  <si>
    <t>525-000-85-19</t>
  </si>
  <si>
    <t xml:space="preserve">Racjonalizacji </t>
  </si>
  <si>
    <t>6\8</t>
  </si>
  <si>
    <t>Mrówcza</t>
  </si>
  <si>
    <t>Polska Spółka Gazownictwa Sp. zo.o. Oddział Warszawa</t>
  </si>
  <si>
    <t>193a</t>
  </si>
  <si>
    <t>Polska Spółka Gazownictwa Sp. zo.o. Oddział Zabrze</t>
  </si>
  <si>
    <t>piec hartowniczy</t>
  </si>
  <si>
    <t>piec do azotowania</t>
  </si>
  <si>
    <t>PGNiG Obrót Detaliczny</t>
  </si>
  <si>
    <t>879-017-06-91</t>
  </si>
  <si>
    <t xml:space="preserve">M. Skłodowskiej - Curie </t>
  </si>
  <si>
    <t>Sowińskiego</t>
  </si>
  <si>
    <t xml:space="preserve"> -  </t>
  </si>
  <si>
    <t>W-6A.1_ZA</t>
  </si>
  <si>
    <t xml:space="preserve">Piłsudskiego </t>
  </si>
  <si>
    <t>32-050</t>
  </si>
  <si>
    <t>Skawina</t>
  </si>
  <si>
    <t>Boryszew S.A.</t>
  </si>
  <si>
    <t>Zasilanie 1, nr urz. 210193</t>
  </si>
  <si>
    <t>G-2</t>
  </si>
  <si>
    <t>ogrzewanie, produkcja</t>
  </si>
  <si>
    <t>Estkowskiego</t>
  </si>
  <si>
    <t xml:space="preserve">Starołęcka </t>
  </si>
  <si>
    <t>61-361</t>
  </si>
  <si>
    <t>8018590365500019153891</t>
  </si>
  <si>
    <t>W-5.1_PO</t>
  </si>
  <si>
    <t>NPA/127/2003</t>
  </si>
  <si>
    <t>Boryszew S.A. Oddział Boryszew Energy</t>
  </si>
  <si>
    <t>1 m-c</t>
  </si>
  <si>
    <t>K77</t>
  </si>
  <si>
    <t>K78</t>
  </si>
  <si>
    <t>K79</t>
  </si>
  <si>
    <t>K80</t>
  </si>
  <si>
    <t>K81</t>
  </si>
  <si>
    <t>K82</t>
  </si>
  <si>
    <t>K83</t>
  </si>
  <si>
    <t>K84</t>
  </si>
  <si>
    <t>K85</t>
  </si>
  <si>
    <t>W-5.1_WA</t>
  </si>
  <si>
    <t>Al. Jerozolimskie</t>
  </si>
  <si>
    <r>
      <t xml:space="preserve">Sieć Badawcza Łukasiewicz - Górnośląski Instytut Technologiczny       </t>
    </r>
    <r>
      <rPr>
        <sz val="12"/>
        <rFont val="Verdana"/>
        <family val="2"/>
        <charset val="238"/>
      </rPr>
      <t xml:space="preserve">  </t>
    </r>
    <r>
      <rPr>
        <sz val="12"/>
        <rFont val="Calibri"/>
        <family val="2"/>
        <charset val="238"/>
        <scheme val="minor"/>
      </rPr>
      <t xml:space="preserve">                             </t>
    </r>
  </si>
  <si>
    <t>PRAWO OPCJI "20%"</t>
  </si>
  <si>
    <t xml:space="preserve">WOLUMEN PRAWA OPCJI "20%" </t>
  </si>
  <si>
    <t>WARTOŚĆ NETTO PRAWA OPCJI "20%"</t>
  </si>
  <si>
    <t>Założenia:</t>
  </si>
  <si>
    <t>1) Odpowiedzialność za poprawność wyliczeń ponosi Wykonawca. Formularz cenowy sporządzony w programie excel zawiera formuły wyliczeń. Pomimo zastosowania formuł Zamawiający zaleca aby Wykonawca dokonał sprawdzenia ich poprawności.</t>
  </si>
  <si>
    <t>2) W zakresie stawek za usługi dystrybucji paliwa gazowego, Wykonawca zobowiązany jest stosować stawki zawarte w obowiązującej Taryfie Operatora Systemu Dystrybucyjnego.</t>
  </si>
  <si>
    <t>3) * z dokładnością do dwóch miejsc po przecinku</t>
  </si>
  <si>
    <t>4) ** z dokładnością do pięciu miejsc po przecinku</t>
  </si>
  <si>
    <t>8018590365500019264795</t>
  </si>
  <si>
    <t>8018590365500019250699</t>
  </si>
  <si>
    <t>8018590365500061826873</t>
  </si>
  <si>
    <t>8018590365500063190781</t>
  </si>
  <si>
    <t>8018590365500068234145</t>
  </si>
  <si>
    <t>8018590365500000017898</t>
  </si>
  <si>
    <t>8018590365500000020799</t>
  </si>
  <si>
    <t>W-8.1 ZA</t>
  </si>
  <si>
    <t>W-6A.1 WA</t>
  </si>
  <si>
    <t>8018590365500062682102</t>
  </si>
  <si>
    <t>07/2024
wolumen objęty ochroną taryfową</t>
  </si>
  <si>
    <t>07/2024
wolumen nie objęty ochroną taryfową</t>
  </si>
  <si>
    <t>08/2024
wolumen objęty ochroną taryfową</t>
  </si>
  <si>
    <t>08/2024
wolumen nie objęty ochroną taryfową</t>
  </si>
  <si>
    <t>09/2024
wolumen objęty ochroną taryfową</t>
  </si>
  <si>
    <t>09/2024
wolumen nie objęty ochroną taryfową</t>
  </si>
  <si>
    <t>8018590365500019287541</t>
  </si>
  <si>
    <t>8018590365500076614847</t>
  </si>
  <si>
    <t>8018590365500076508337</t>
  </si>
  <si>
    <t>8018590365500019387135</t>
  </si>
  <si>
    <t>8018590365500076614441</t>
  </si>
  <si>
    <t>8018590365500019279294</t>
  </si>
  <si>
    <t>Al.Korfantego</t>
  </si>
  <si>
    <t>SZACOWANE ZAPOTRZEBOWANIE NA PALIWO GAZOWE W OKRESIE 01.03.2024-30.09.2024 [kWh]</t>
  </si>
  <si>
    <t>7 m-cy</t>
  </si>
  <si>
    <t>Wolumen objęty ochroną taryfową</t>
  </si>
  <si>
    <t>Wolumen nie objęty ochroną taryfową</t>
  </si>
  <si>
    <t>[%]</t>
  </si>
  <si>
    <t>8a</t>
  </si>
  <si>
    <t>8018590365500030441557</t>
  </si>
  <si>
    <t>badania, podgrzewanie pomiesdczeń, podgrzewanie wody</t>
  </si>
  <si>
    <t>K17</t>
  </si>
  <si>
    <t>K20</t>
  </si>
  <si>
    <t>K21</t>
  </si>
  <si>
    <t>K22</t>
  </si>
  <si>
    <t>K23</t>
  </si>
  <si>
    <t>K32</t>
  </si>
  <si>
    <t>K33</t>
  </si>
  <si>
    <t>K34</t>
  </si>
  <si>
    <t>K35</t>
  </si>
  <si>
    <t>K36</t>
  </si>
  <si>
    <t>K37</t>
  </si>
  <si>
    <t>K38</t>
  </si>
  <si>
    <t>K39</t>
  </si>
  <si>
    <t>K40</t>
  </si>
  <si>
    <t>K41</t>
  </si>
  <si>
    <t>K42</t>
  </si>
  <si>
    <t>K43</t>
  </si>
  <si>
    <t>K55</t>
  </si>
  <si>
    <t>Załącznik nr 2a - Formularz cenowy (3-9.2024)</t>
  </si>
  <si>
    <t>6 m-cy</t>
  </si>
  <si>
    <t>wolumen objęty ochroną taryfową 
marzec-czerwiec</t>
  </si>
  <si>
    <t>wolumen nie objęty ochroną taryfową
marzec-czerwiec</t>
  </si>
  <si>
    <t>JEDNOSTKOWA CENA NETTO DLA ZAMÓWIENIA PODSTAWOWEGO I PRAWA OPCJI objętego ochroną taryfową 
marzec-czerwiec</t>
  </si>
  <si>
    <t>JEDNOSTKOWA CENA NETTO DLA ZAMÓWIENIA PODSTAWOWEGO I PRAWA OPCJI nie objętego ochroną taryfową 
marzec-czerwiec</t>
  </si>
  <si>
    <t>WARTOŚĆ ŁĄCZNA NETTO MARZEC-WRZESIEŃ</t>
  </si>
  <si>
    <t>Wartość dla wolumenu objętego ochroną taryfową 
marzec-czerwiec</t>
  </si>
  <si>
    <t>Wartość dla wolumenu nie objętego ochroną taryfową marzec-czerwiec</t>
  </si>
  <si>
    <t>wolumen nie objęty ochroną taryfową 
lipiec-wrzesień</t>
  </si>
  <si>
    <t>JEDNOSTKOWA CENA NETTO DLA ZAMÓWIENIA PODSTAWOWEGO I PRAWA OPCJI  nie objętego ochroną taryfową 
lipiec-wrzesień</t>
  </si>
  <si>
    <t>Wartość dla wolumenu nie objętego ochroną taryfową  lipiec-wrzesień</t>
  </si>
  <si>
    <t>umowa z urzędu od 01.01.2024</t>
  </si>
  <si>
    <t>czas nieokreślony , umowa z urzędu</t>
  </si>
  <si>
    <t xml:space="preserve">b.d. </t>
  </si>
  <si>
    <t>K86</t>
  </si>
  <si>
    <t>K87</t>
  </si>
  <si>
    <t>K88</t>
  </si>
  <si>
    <t>K89</t>
  </si>
  <si>
    <t>K90</t>
  </si>
  <si>
    <t>K91</t>
  </si>
  <si>
    <t>K92</t>
  </si>
  <si>
    <t>K93</t>
  </si>
  <si>
    <t>K94</t>
  </si>
  <si>
    <t>K95</t>
  </si>
  <si>
    <t>K96</t>
  </si>
  <si>
    <t>K97</t>
  </si>
  <si>
    <t>K98</t>
  </si>
  <si>
    <t>K99</t>
  </si>
  <si>
    <t>Podział procentowy wolumenu (marzec-czerwiec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</si>
</sst>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_z_ł_-;\-* #,##0.00\ _z_ł_-;_-* &quot;-&quot;??\ _z_ł_-;_-@_-"/>
    <numFmt numFmtId="165" formatCode="d/mm/yyyy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0\ _z_ł_-;\-* #,##0.00000\ _z_ł_-;_-* &quot;-&quot;??\ _z_ł_-;_-@_-"/>
    <numFmt numFmtId="169" formatCode="_-* #,##0.000000\ _z_ł_-;\-* #,##0.000000\ _z_ł_-;_-* &quot;-&quot;??\ _z_ł_-;_-@_-"/>
    <numFmt numFmtId="170" formatCode="#,##0.00000"/>
    <numFmt numFmtId="171" formatCode="#,##0.000000"/>
    <numFmt numFmtId="172" formatCode="#,##0.00000_ ;\-#,##0.00000\ "/>
  </numFmts>
  <fonts count="28"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8"/>
      <name val="Czcionka tekstu podstawowego"/>
      <family val="2"/>
      <charset val="238"/>
    </font>
    <font>
      <b/>
      <i/>
      <sz val="4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20"/>
      <name val="Calibri"/>
      <family val="2"/>
      <charset val="238"/>
      <scheme val="minor"/>
    </font>
    <font>
      <b/>
      <i/>
      <sz val="16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6"/>
      <name val="Calibri"/>
      <family val="2"/>
      <charset val="238"/>
      <scheme val="minor"/>
    </font>
    <font>
      <b/>
      <sz val="48"/>
      <name val="Calibri"/>
      <family val="2"/>
      <charset val="238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charset val="238"/>
    </font>
    <font>
      <sz val="12"/>
      <name val="Verdana"/>
      <family val="2"/>
      <charset val="238"/>
    </font>
    <font>
      <b/>
      <sz val="18"/>
      <color rgb="FFFF0000"/>
      <name val="Arial"/>
      <family val="2"/>
      <charset val="238"/>
    </font>
    <font>
      <sz val="18"/>
      <name val="Calibri"/>
      <family val="2"/>
      <charset val="238"/>
      <scheme val="minor"/>
    </font>
    <font>
      <sz val="12"/>
      <name val="Calibri"/>
      <family val="2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i/>
      <sz val="18"/>
      <name val="Calibri"/>
      <family val="2"/>
      <charset val="238"/>
      <scheme val="minor"/>
    </font>
    <font>
      <sz val="18"/>
      <color indexed="8"/>
      <name val="Czcionka tekstu podstawowego"/>
      <family val="2"/>
      <charset val="238"/>
    </font>
    <font>
      <sz val="11"/>
      <name val="Czcionka tekstu podstawowego"/>
      <family val="2"/>
      <charset val="238"/>
    </font>
    <font>
      <b/>
      <sz val="18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26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n">
        <color rgb="FF000000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n">
        <color rgb="FF000000"/>
      </bottom>
      <diagonal/>
    </border>
    <border diagonalDown="1"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">
    <xf numFmtId="0" fontId="0" fillId="0" borderId="0"/>
    <xf numFmtId="164" fontId="1" fillId="0" borderId="0" applyFill="0" applyBorder="0" applyAlignment="0" applyProtection="0"/>
    <xf numFmtId="9" fontId="1" fillId="0" borderId="0" applyFill="0" applyBorder="0" applyAlignment="0" applyProtection="0"/>
    <xf numFmtId="164" fontId="12" fillId="0" borderId="0" applyFill="0" applyBorder="0" applyAlignment="0" applyProtection="0"/>
  </cellStyleXfs>
  <cellXfs count="302">
    <xf numFmtId="0" fontId="0" fillId="0" borderId="0" xfId="0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1" fontId="4" fillId="0" borderId="0" xfId="0" applyNumberFormat="1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3" fontId="7" fillId="3" borderId="0" xfId="0" applyNumberFormat="1" applyFont="1" applyFill="1" applyAlignment="1">
      <alignment horizontal="center" vertical="center"/>
    </xf>
    <xf numFmtId="169" fontId="8" fillId="3" borderId="0" xfId="1" applyNumberFormat="1" applyFont="1" applyFill="1" applyBorder="1" applyAlignment="1">
      <alignment horizontal="center" vertical="center"/>
    </xf>
    <xf numFmtId="4" fontId="7" fillId="3" borderId="0" xfId="0" applyNumberFormat="1" applyFont="1" applyFill="1" applyAlignment="1">
      <alignment horizontal="center" vertical="center"/>
    </xf>
    <xf numFmtId="168" fontId="8" fillId="3" borderId="0" xfId="1" applyNumberFormat="1" applyFont="1" applyFill="1" applyBorder="1" applyAlignment="1">
      <alignment horizontal="center" vertical="center"/>
    </xf>
    <xf numFmtId="3" fontId="8" fillId="3" borderId="0" xfId="1" applyNumberFormat="1" applyFont="1" applyFill="1" applyBorder="1" applyAlignment="1">
      <alignment horizontal="center" vertical="center"/>
    </xf>
    <xf numFmtId="168" fontId="8" fillId="0" borderId="0" xfId="1" applyNumberFormat="1" applyFont="1" applyBorder="1" applyAlignment="1">
      <alignment horizontal="center" vertical="center"/>
    </xf>
    <xf numFmtId="168" fontId="5" fillId="3" borderId="0" xfId="1" applyNumberFormat="1" applyFont="1" applyFill="1" applyBorder="1" applyAlignment="1">
      <alignment horizontal="center" vertical="center"/>
    </xf>
    <xf numFmtId="169" fontId="8" fillId="0" borderId="0" xfId="1" applyNumberFormat="1" applyFont="1" applyBorder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3" fontId="8" fillId="0" borderId="0" xfId="1" applyNumberFormat="1" applyFont="1" applyBorder="1" applyAlignment="1">
      <alignment horizontal="center" vertical="center"/>
    </xf>
    <xf numFmtId="2" fontId="4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4" fontId="9" fillId="0" borderId="1" xfId="0" applyNumberFormat="1" applyFont="1" applyBorder="1" applyAlignment="1">
      <alignment horizontal="center" vertical="center" wrapText="1"/>
    </xf>
    <xf numFmtId="2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69" fontId="7" fillId="4" borderId="1" xfId="1" applyNumberFormat="1" applyFont="1" applyFill="1" applyBorder="1" applyAlignment="1">
      <alignment horizontal="center" vertical="center" wrapText="1"/>
    </xf>
    <xf numFmtId="168" fontId="7" fillId="4" borderId="1" xfId="1" applyNumberFormat="1" applyFont="1" applyFill="1" applyBorder="1" applyAlignment="1">
      <alignment horizontal="center" vertical="center" wrapText="1"/>
    </xf>
    <xf numFmtId="3" fontId="7" fillId="4" borderId="1" xfId="1" applyNumberFormat="1" applyFont="1" applyFill="1" applyBorder="1" applyAlignment="1">
      <alignment horizontal="center" vertical="center" wrapText="1"/>
    </xf>
    <xf numFmtId="169" fontId="9" fillId="4" borderId="1" xfId="1" applyNumberFormat="1" applyFont="1" applyFill="1" applyBorder="1" applyAlignment="1">
      <alignment horizontal="center" vertical="center" wrapText="1"/>
    </xf>
    <xf numFmtId="4" fontId="9" fillId="4" borderId="1" xfId="0" applyNumberFormat="1" applyFont="1" applyFill="1" applyBorder="1" applyAlignment="1">
      <alignment horizontal="center" vertical="center" wrapText="1"/>
    </xf>
    <xf numFmtId="168" fontId="9" fillId="4" borderId="1" xfId="1" applyNumberFormat="1" applyFont="1" applyFill="1" applyBorder="1" applyAlignment="1">
      <alignment horizontal="center" vertical="center" wrapText="1"/>
    </xf>
    <xf numFmtId="166" fontId="9" fillId="4" borderId="1" xfId="1" applyNumberFormat="1" applyFont="1" applyFill="1" applyBorder="1" applyAlignment="1">
      <alignment horizontal="center" vertical="center" wrapText="1"/>
    </xf>
    <xf numFmtId="3" fontId="9" fillId="4" borderId="1" xfId="1" applyNumberFormat="1" applyFont="1" applyFill="1" applyBorder="1" applyAlignment="1">
      <alignment horizontal="center" vertical="center" wrapText="1"/>
    </xf>
    <xf numFmtId="168" fontId="7" fillId="5" borderId="1" xfId="1" applyNumberFormat="1" applyFont="1" applyFill="1" applyBorder="1" applyAlignment="1">
      <alignment horizontal="center" vertical="center" wrapText="1"/>
    </xf>
    <xf numFmtId="3" fontId="7" fillId="5" borderId="1" xfId="1" applyNumberFormat="1" applyFont="1" applyFill="1" applyBorder="1" applyAlignment="1">
      <alignment horizontal="center" vertical="center" wrapText="1"/>
    </xf>
    <xf numFmtId="4" fontId="9" fillId="5" borderId="1" xfId="0" applyNumberFormat="1" applyFont="1" applyFill="1" applyBorder="1" applyAlignment="1">
      <alignment horizontal="center" vertical="center" wrapText="1"/>
    </xf>
    <xf numFmtId="168" fontId="9" fillId="5" borderId="1" xfId="1" applyNumberFormat="1" applyFont="1" applyFill="1" applyBorder="1" applyAlignment="1">
      <alignment horizontal="center" vertical="center" wrapText="1"/>
    </xf>
    <xf numFmtId="166" fontId="9" fillId="5" borderId="1" xfId="1" applyNumberFormat="1" applyFont="1" applyFill="1" applyBorder="1" applyAlignment="1">
      <alignment horizontal="center" vertical="center" wrapText="1"/>
    </xf>
    <xf numFmtId="3" fontId="9" fillId="5" borderId="1" xfId="1" applyNumberFormat="1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3" fontId="9" fillId="6" borderId="1" xfId="0" applyNumberFormat="1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3" fontId="9" fillId="7" borderId="1" xfId="0" applyNumberFormat="1" applyFont="1" applyFill="1" applyBorder="1" applyAlignment="1">
      <alignment horizontal="center" vertical="center" wrapText="1"/>
    </xf>
    <xf numFmtId="9" fontId="8" fillId="0" borderId="0" xfId="2" applyFont="1" applyFill="1" applyBorder="1" applyAlignment="1">
      <alignment vertical="center"/>
    </xf>
    <xf numFmtId="9" fontId="8" fillId="7" borderId="1" xfId="2" applyFont="1" applyFill="1" applyBorder="1" applyAlignment="1">
      <alignment horizontal="center" vertical="center" wrapText="1"/>
    </xf>
    <xf numFmtId="9" fontId="8" fillId="6" borderId="1" xfId="2" applyFont="1" applyFill="1" applyBorder="1" applyAlignment="1">
      <alignment horizontal="center" vertical="center" wrapText="1"/>
    </xf>
    <xf numFmtId="9" fontId="8" fillId="0" borderId="0" xfId="2" applyFont="1" applyBorder="1" applyAlignment="1">
      <alignment horizontal="center" vertical="center"/>
    </xf>
    <xf numFmtId="171" fontId="7" fillId="5" borderId="1" xfId="1" applyNumberFormat="1" applyFont="1" applyFill="1" applyBorder="1" applyAlignment="1">
      <alignment horizontal="center" vertical="center" wrapText="1"/>
    </xf>
    <xf numFmtId="171" fontId="9" fillId="5" borderId="1" xfId="1" applyNumberFormat="1" applyFont="1" applyFill="1" applyBorder="1" applyAlignment="1">
      <alignment horizontal="center" vertical="center" wrapText="1"/>
    </xf>
    <xf numFmtId="171" fontId="8" fillId="3" borderId="0" xfId="1" applyNumberFormat="1" applyFont="1" applyFill="1" applyBorder="1" applyAlignment="1">
      <alignment horizontal="center" vertical="center"/>
    </xf>
    <xf numFmtId="171" fontId="8" fillId="0" borderId="0" xfId="1" applyNumberFormat="1" applyFont="1" applyBorder="1" applyAlignment="1">
      <alignment horizontal="center" vertical="center"/>
    </xf>
    <xf numFmtId="3" fontId="9" fillId="8" borderId="3" xfId="0" applyNumberFormat="1" applyFont="1" applyFill="1" applyBorder="1" applyAlignment="1">
      <alignment horizontal="center" vertical="center" wrapText="1"/>
    </xf>
    <xf numFmtId="3" fontId="9" fillId="8" borderId="4" xfId="0" applyNumberFormat="1" applyFont="1" applyFill="1" applyBorder="1" applyAlignment="1">
      <alignment horizontal="center" vertical="center" wrapText="1"/>
    </xf>
    <xf numFmtId="3" fontId="7" fillId="8" borderId="3" xfId="0" applyNumberFormat="1" applyFont="1" applyFill="1" applyBorder="1" applyAlignment="1">
      <alignment horizontal="center" vertical="center" wrapText="1"/>
    </xf>
    <xf numFmtId="3" fontId="7" fillId="8" borderId="4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8" borderId="5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3" fontId="7" fillId="9" borderId="2" xfId="0" applyNumberFormat="1" applyFont="1" applyFill="1" applyBorder="1" applyAlignment="1">
      <alignment horizontal="center" vertical="center" wrapText="1"/>
    </xf>
    <xf numFmtId="166" fontId="7" fillId="4" borderId="1" xfId="1" applyNumberFormat="1" applyFont="1" applyFill="1" applyBorder="1" applyAlignment="1">
      <alignment horizontal="center" vertical="center" wrapText="1"/>
    </xf>
    <xf numFmtId="166" fontId="7" fillId="5" borderId="1" xfId="1" applyNumberFormat="1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4" fontId="7" fillId="11" borderId="1" xfId="0" applyNumberFormat="1" applyFont="1" applyFill="1" applyBorder="1" applyAlignment="1">
      <alignment horizontal="center" vertical="center"/>
    </xf>
    <xf numFmtId="4" fontId="7" fillId="12" borderId="1" xfId="0" applyNumberFormat="1" applyFont="1" applyFill="1" applyBorder="1" applyAlignment="1">
      <alignment horizontal="center" vertical="center"/>
    </xf>
    <xf numFmtId="2" fontId="6" fillId="13" borderId="12" xfId="0" applyNumberFormat="1" applyFont="1" applyFill="1" applyBorder="1" applyAlignment="1">
      <alignment horizontal="center" vertical="center" wrapText="1"/>
    </xf>
    <xf numFmtId="2" fontId="6" fillId="13" borderId="1" xfId="0" applyNumberFormat="1" applyFont="1" applyFill="1" applyBorder="1" applyAlignment="1">
      <alignment horizontal="center" vertical="center" wrapText="1"/>
    </xf>
    <xf numFmtId="2" fontId="6" fillId="13" borderId="13" xfId="0" applyNumberFormat="1" applyFont="1" applyFill="1" applyBorder="1" applyAlignment="1">
      <alignment horizontal="center" vertical="center" wrapText="1"/>
    </xf>
    <xf numFmtId="2" fontId="7" fillId="13" borderId="12" xfId="0" applyNumberFormat="1" applyFont="1" applyFill="1" applyBorder="1" applyAlignment="1">
      <alignment horizontal="center" vertical="center" wrapText="1"/>
    </xf>
    <xf numFmtId="2" fontId="7" fillId="13" borderId="1" xfId="0" applyNumberFormat="1" applyFont="1" applyFill="1" applyBorder="1" applyAlignment="1">
      <alignment horizontal="center" vertical="center" wrapText="1"/>
    </xf>
    <xf numFmtId="2" fontId="7" fillId="13" borderId="13" xfId="0" applyNumberFormat="1" applyFont="1" applyFill="1" applyBorder="1" applyAlignment="1">
      <alignment horizontal="center" vertical="center" wrapText="1"/>
    </xf>
    <xf numFmtId="2" fontId="6" fillId="14" borderId="12" xfId="0" applyNumberFormat="1" applyFont="1" applyFill="1" applyBorder="1" applyAlignment="1">
      <alignment horizontal="center" vertical="center" wrapText="1"/>
    </xf>
    <xf numFmtId="2" fontId="6" fillId="14" borderId="1" xfId="0" applyNumberFormat="1" applyFont="1" applyFill="1" applyBorder="1" applyAlignment="1">
      <alignment horizontal="center" vertical="center" wrapText="1"/>
    </xf>
    <xf numFmtId="2" fontId="6" fillId="14" borderId="13" xfId="0" applyNumberFormat="1" applyFont="1" applyFill="1" applyBorder="1" applyAlignment="1">
      <alignment horizontal="center" vertical="center" wrapText="1"/>
    </xf>
    <xf numFmtId="2" fontId="7" fillId="14" borderId="12" xfId="0" applyNumberFormat="1" applyFont="1" applyFill="1" applyBorder="1" applyAlignment="1">
      <alignment horizontal="center" vertical="center" wrapText="1"/>
    </xf>
    <xf numFmtId="2" fontId="7" fillId="14" borderId="1" xfId="0" applyNumberFormat="1" applyFont="1" applyFill="1" applyBorder="1" applyAlignment="1">
      <alignment horizontal="center" vertical="center" wrapText="1"/>
    </xf>
    <xf numFmtId="2" fontId="7" fillId="14" borderId="13" xfId="0" applyNumberFormat="1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 vertical="center" wrapText="1"/>
    </xf>
    <xf numFmtId="169" fontId="8" fillId="0" borderId="0" xfId="1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7" fillId="5" borderId="1" xfId="0" applyNumberFormat="1" applyFont="1" applyFill="1" applyBorder="1" applyAlignment="1">
      <alignment horizontal="center" vertical="center" wrapText="1"/>
    </xf>
    <xf numFmtId="2" fontId="6" fillId="7" borderId="12" xfId="0" applyNumberFormat="1" applyFont="1" applyFill="1" applyBorder="1" applyAlignment="1">
      <alignment horizontal="center" vertical="center" wrapText="1"/>
    </xf>
    <xf numFmtId="2" fontId="6" fillId="7" borderId="1" xfId="0" applyNumberFormat="1" applyFont="1" applyFill="1" applyBorder="1" applyAlignment="1">
      <alignment horizontal="center" vertical="center" wrapText="1"/>
    </xf>
    <xf numFmtId="2" fontId="6" fillId="7" borderId="13" xfId="0" applyNumberFormat="1" applyFont="1" applyFill="1" applyBorder="1" applyAlignment="1">
      <alignment horizontal="center" vertical="center" wrapText="1"/>
    </xf>
    <xf numFmtId="2" fontId="7" fillId="7" borderId="12" xfId="0" applyNumberFormat="1" applyFont="1" applyFill="1" applyBorder="1" applyAlignment="1">
      <alignment horizontal="center" vertical="center" wrapText="1"/>
    </xf>
    <xf numFmtId="2" fontId="7" fillId="7" borderId="1" xfId="0" applyNumberFormat="1" applyFont="1" applyFill="1" applyBorder="1" applyAlignment="1">
      <alignment horizontal="center" vertical="center" wrapText="1"/>
    </xf>
    <xf numFmtId="2" fontId="7" fillId="7" borderId="13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quotePrefix="1" applyFont="1" applyBorder="1" applyAlignment="1">
      <alignment horizontal="center" vertical="center" wrapText="1"/>
    </xf>
    <xf numFmtId="167" fontId="9" fillId="0" borderId="6" xfId="1" applyNumberFormat="1" applyFont="1" applyFill="1" applyBorder="1" applyAlignment="1">
      <alignment horizontal="center" vertical="center" wrapText="1"/>
    </xf>
    <xf numFmtId="4" fontId="9" fillId="0" borderId="20" xfId="1" applyNumberFormat="1" applyFont="1" applyFill="1" applyBorder="1" applyAlignment="1">
      <alignment horizontal="center" vertical="center"/>
    </xf>
    <xf numFmtId="4" fontId="9" fillId="0" borderId="21" xfId="1" applyNumberFormat="1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167" fontId="15" fillId="0" borderId="6" xfId="1" applyNumberFormat="1" applyFont="1" applyFill="1" applyBorder="1" applyAlignment="1">
      <alignment horizontal="center" vertical="center" wrapText="1"/>
    </xf>
    <xf numFmtId="4" fontId="15" fillId="0" borderId="20" xfId="1" applyNumberFormat="1" applyFont="1" applyFill="1" applyBorder="1" applyAlignment="1">
      <alignment horizontal="center" vertical="center"/>
    </xf>
    <xf numFmtId="4" fontId="15" fillId="0" borderId="21" xfId="1" applyNumberFormat="1" applyFont="1" applyFill="1" applyBorder="1" applyAlignment="1">
      <alignment horizontal="center" vertical="center"/>
    </xf>
    <xf numFmtId="4" fontId="15" fillId="0" borderId="1" xfId="0" applyNumberFormat="1" applyFont="1" applyBorder="1" applyAlignment="1">
      <alignment horizontal="center" vertical="center" wrapText="1"/>
    </xf>
    <xf numFmtId="4" fontId="15" fillId="0" borderId="13" xfId="0" applyNumberFormat="1" applyFont="1" applyBorder="1" applyAlignment="1">
      <alignment horizontal="center" vertical="center" wrapText="1"/>
    </xf>
    <xf numFmtId="0" fontId="15" fillId="5" borderId="11" xfId="0" applyFont="1" applyFill="1" applyBorder="1" applyAlignment="1">
      <alignment horizontal="center" vertical="center" wrapText="1"/>
    </xf>
    <xf numFmtId="3" fontId="15" fillId="5" borderId="1" xfId="1" applyNumberFormat="1" applyFont="1" applyFill="1" applyBorder="1" applyAlignment="1">
      <alignment horizontal="center" vertical="center"/>
    </xf>
    <xf numFmtId="4" fontId="16" fillId="5" borderId="1" xfId="1" applyNumberFormat="1" applyFont="1" applyFill="1" applyBorder="1" applyAlignment="1">
      <alignment horizontal="center" vertical="center"/>
    </xf>
    <xf numFmtId="4" fontId="16" fillId="7" borderId="1" xfId="0" applyNumberFormat="1" applyFont="1" applyFill="1" applyBorder="1" applyAlignment="1">
      <alignment horizontal="center" vertical="center"/>
    </xf>
    <xf numFmtId="4" fontId="16" fillId="6" borderId="1" xfId="0" applyNumberFormat="1" applyFont="1" applyFill="1" applyBorder="1" applyAlignment="1">
      <alignment horizontal="center" vertical="center"/>
    </xf>
    <xf numFmtId="14" fontId="15" fillId="0" borderId="1" xfId="0" applyNumberFormat="1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49" fontId="15" fillId="0" borderId="23" xfId="0" applyNumberFormat="1" applyFont="1" applyBorder="1" applyAlignment="1">
      <alignment horizontal="center" vertical="center" wrapText="1"/>
    </xf>
    <xf numFmtId="167" fontId="15" fillId="0" borderId="24" xfId="1" applyNumberFormat="1" applyFont="1" applyFill="1" applyBorder="1" applyAlignment="1">
      <alignment horizontal="center" vertical="center" wrapText="1"/>
    </xf>
    <xf numFmtId="14" fontId="15" fillId="0" borderId="23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49" fontId="9" fillId="0" borderId="1" xfId="0" quotePrefix="1" applyNumberFormat="1" applyFont="1" applyBorder="1" applyAlignment="1">
      <alignment horizontal="center" vertical="center" wrapText="1"/>
    </xf>
    <xf numFmtId="1" fontId="9" fillId="0" borderId="7" xfId="1" applyNumberFormat="1" applyFont="1" applyFill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170" fontId="9" fillId="0" borderId="12" xfId="0" applyNumberFormat="1" applyFont="1" applyBorder="1" applyAlignment="1">
      <alignment horizontal="center" vertical="center" wrapText="1"/>
    </xf>
    <xf numFmtId="4" fontId="9" fillId="8" borderId="1" xfId="0" applyNumberFormat="1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" fontId="7" fillId="4" borderId="1" xfId="0" applyNumberFormat="1" applyFont="1" applyFill="1" applyBorder="1" applyAlignment="1">
      <alignment horizontal="center" vertical="center"/>
    </xf>
    <xf numFmtId="3" fontId="9" fillId="4" borderId="11" xfId="1" applyNumberFormat="1" applyFont="1" applyFill="1" applyBorder="1" applyAlignment="1">
      <alignment horizontal="center" vertical="center"/>
    </xf>
    <xf numFmtId="3" fontId="9" fillId="4" borderId="1" xfId="1" applyNumberFormat="1" applyFont="1" applyFill="1" applyBorder="1" applyAlignment="1">
      <alignment horizontal="center" vertical="center"/>
    </xf>
    <xf numFmtId="4" fontId="7" fillId="4" borderId="1" xfId="1" applyNumberFormat="1" applyFont="1" applyFill="1" applyBorder="1" applyAlignment="1">
      <alignment horizontal="center" vertical="center"/>
    </xf>
    <xf numFmtId="4" fontId="7" fillId="5" borderId="1" xfId="0" applyNumberFormat="1" applyFont="1" applyFill="1" applyBorder="1" applyAlignment="1">
      <alignment horizontal="center" vertical="center"/>
    </xf>
    <xf numFmtId="3" fontId="9" fillId="5" borderId="1" xfId="1" applyNumberFormat="1" applyFont="1" applyFill="1" applyBorder="1" applyAlignment="1">
      <alignment horizontal="center" vertical="center"/>
    </xf>
    <xf numFmtId="4" fontId="7" fillId="5" borderId="1" xfId="1" applyNumberFormat="1" applyFont="1" applyFill="1" applyBorder="1" applyAlignment="1">
      <alignment horizontal="center" vertical="center"/>
    </xf>
    <xf numFmtId="4" fontId="7" fillId="7" borderId="1" xfId="0" applyNumberFormat="1" applyFont="1" applyFill="1" applyBorder="1" applyAlignment="1">
      <alignment horizontal="center" vertical="center"/>
    </xf>
    <xf numFmtId="9" fontId="8" fillId="7" borderId="1" xfId="2" applyFont="1" applyFill="1" applyBorder="1" applyAlignment="1">
      <alignment horizontal="center" vertical="center"/>
    </xf>
    <xf numFmtId="4" fontId="7" fillId="6" borderId="1" xfId="0" applyNumberFormat="1" applyFont="1" applyFill="1" applyBorder="1" applyAlignment="1">
      <alignment horizontal="center" vertical="center"/>
    </xf>
    <xf numFmtId="9" fontId="8" fillId="6" borderId="1" xfId="2" applyFont="1" applyFill="1" applyBorder="1" applyAlignment="1">
      <alignment horizontal="center" vertical="center"/>
    </xf>
    <xf numFmtId="165" fontId="9" fillId="0" borderId="22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3" fontId="9" fillId="0" borderId="1" xfId="0" quotePrefix="1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3" fontId="9" fillId="5" borderId="11" xfId="1" applyNumberFormat="1" applyFont="1" applyFill="1" applyBorder="1" applyAlignment="1">
      <alignment horizontal="center" vertical="center"/>
    </xf>
    <xf numFmtId="167" fontId="9" fillId="0" borderId="1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" fontId="9" fillId="0" borderId="1" xfId="0" quotePrefix="1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12" fontId="15" fillId="0" borderId="1" xfId="0" applyNumberFormat="1" applyFont="1" applyBorder="1" applyAlignment="1">
      <alignment horizontal="center" vertical="center" wrapText="1"/>
    </xf>
    <xf numFmtId="0" fontId="15" fillId="0" borderId="23" xfId="0" applyFont="1" applyBorder="1" applyAlignment="1">
      <alignment horizontal="left" vertical="center" wrapText="1"/>
    </xf>
    <xf numFmtId="12" fontId="15" fillId="0" borderId="23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 applyProtection="1">
      <alignment horizontal="center" vertical="center" wrapText="1"/>
      <protection locked="0"/>
    </xf>
    <xf numFmtId="4" fontId="9" fillId="0" borderId="20" xfId="3" applyNumberFormat="1" applyFont="1" applyFill="1" applyBorder="1" applyAlignment="1">
      <alignment horizontal="center" vertical="center"/>
    </xf>
    <xf numFmtId="4" fontId="9" fillId="0" borderId="21" xfId="3" applyNumberFormat="1" applyFont="1" applyFill="1" applyBorder="1" applyAlignment="1">
      <alignment horizontal="center" vertical="center"/>
    </xf>
    <xf numFmtId="0" fontId="19" fillId="3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1" fontId="7" fillId="0" borderId="7" xfId="0" applyNumberFormat="1" applyFont="1" applyBorder="1" applyAlignment="1">
      <alignment horizontal="center" vertical="center" wrapText="1"/>
    </xf>
    <xf numFmtId="4" fontId="9" fillId="0" borderId="18" xfId="1" applyNumberFormat="1" applyFont="1" applyFill="1" applyBorder="1" applyAlignment="1">
      <alignment horizontal="center" vertical="center"/>
    </xf>
    <xf numFmtId="4" fontId="9" fillId="0" borderId="19" xfId="1" applyNumberFormat="1" applyFont="1" applyFill="1" applyBorder="1" applyAlignment="1">
      <alignment horizontal="center" vertical="center"/>
    </xf>
    <xf numFmtId="4" fontId="6" fillId="13" borderId="12" xfId="0" applyNumberFormat="1" applyFont="1" applyFill="1" applyBorder="1" applyAlignment="1">
      <alignment horizontal="center" vertical="center"/>
    </xf>
    <xf numFmtId="4" fontId="6" fillId="13" borderId="1" xfId="0" applyNumberFormat="1" applyFont="1" applyFill="1" applyBorder="1" applyAlignment="1">
      <alignment horizontal="center" vertical="center"/>
    </xf>
    <xf numFmtId="4" fontId="6" fillId="13" borderId="13" xfId="0" applyNumberFormat="1" applyFont="1" applyFill="1" applyBorder="1" applyAlignment="1">
      <alignment horizontal="center" vertical="center"/>
    </xf>
    <xf numFmtId="4" fontId="6" fillId="15" borderId="12" xfId="0" applyNumberFormat="1" applyFont="1" applyFill="1" applyBorder="1" applyAlignment="1">
      <alignment horizontal="center" vertical="center"/>
    </xf>
    <xf numFmtId="4" fontId="6" fillId="15" borderId="1" xfId="0" applyNumberFormat="1" applyFont="1" applyFill="1" applyBorder="1" applyAlignment="1">
      <alignment horizontal="center" vertical="center"/>
    </xf>
    <xf numFmtId="4" fontId="6" fillId="15" borderId="13" xfId="0" applyNumberFormat="1" applyFont="1" applyFill="1" applyBorder="1" applyAlignment="1">
      <alignment horizontal="center" vertical="center"/>
    </xf>
    <xf numFmtId="4" fontId="13" fillId="10" borderId="1" xfId="0" applyNumberFormat="1" applyFont="1" applyFill="1" applyBorder="1" applyAlignment="1">
      <alignment horizontal="center" vertical="center"/>
    </xf>
    <xf numFmtId="4" fontId="13" fillId="10" borderId="13" xfId="0" applyNumberFormat="1" applyFont="1" applyFill="1" applyBorder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4" fontId="9" fillId="0" borderId="18" xfId="1" applyNumberFormat="1" applyFont="1" applyFill="1" applyBorder="1" applyAlignment="1">
      <alignment horizontal="center" vertical="center" wrapText="1"/>
    </xf>
    <xf numFmtId="4" fontId="9" fillId="0" borderId="19" xfId="1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2" fontId="16" fillId="6" borderId="34" xfId="0" applyNumberFormat="1" applyFont="1" applyFill="1" applyBorder="1" applyAlignment="1">
      <alignment horizontal="center" vertical="center" wrapText="1"/>
    </xf>
    <xf numFmtId="2" fontId="16" fillId="6" borderId="1" xfId="0" applyNumberFormat="1" applyFont="1" applyFill="1" applyBorder="1" applyAlignment="1">
      <alignment horizontal="center" vertical="center" wrapText="1"/>
    </xf>
    <xf numFmtId="10" fontId="15" fillId="6" borderId="12" xfId="0" applyNumberFormat="1" applyFont="1" applyFill="1" applyBorder="1" applyAlignment="1">
      <alignment horizontal="center" vertical="center" wrapText="1"/>
    </xf>
    <xf numFmtId="10" fontId="15" fillId="6" borderId="1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3" fontId="16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4" fontId="15" fillId="0" borderId="35" xfId="1" applyNumberFormat="1" applyFont="1" applyFill="1" applyBorder="1" applyAlignment="1">
      <alignment horizontal="center" vertical="center"/>
    </xf>
    <xf numFmtId="4" fontId="15" fillId="0" borderId="36" xfId="1" applyNumberFormat="1" applyFont="1" applyFill="1" applyBorder="1" applyAlignment="1">
      <alignment horizontal="center" vertical="center"/>
    </xf>
    <xf numFmtId="3" fontId="9" fillId="0" borderId="23" xfId="0" applyNumberFormat="1" applyFont="1" applyBorder="1" applyAlignment="1">
      <alignment horizontal="center" vertical="center" wrapText="1"/>
    </xf>
    <xf numFmtId="4" fontId="9" fillId="0" borderId="37" xfId="1" applyNumberFormat="1" applyFont="1" applyFill="1" applyBorder="1" applyAlignment="1">
      <alignment horizontal="center" vertical="center"/>
    </xf>
    <xf numFmtId="4" fontId="9" fillId="0" borderId="38" xfId="1" applyNumberFormat="1" applyFont="1" applyFill="1" applyBorder="1" applyAlignment="1">
      <alignment horizontal="center" vertical="center"/>
    </xf>
    <xf numFmtId="2" fontId="6" fillId="17" borderId="12" xfId="0" applyNumberFormat="1" applyFont="1" applyFill="1" applyBorder="1" applyAlignment="1">
      <alignment horizontal="center" vertical="center" wrapText="1"/>
    </xf>
    <xf numFmtId="2" fontId="6" fillId="17" borderId="1" xfId="0" applyNumberFormat="1" applyFont="1" applyFill="1" applyBorder="1" applyAlignment="1">
      <alignment horizontal="center" vertical="center" wrapText="1"/>
    </xf>
    <xf numFmtId="2" fontId="6" fillId="17" borderId="13" xfId="0" applyNumberFormat="1" applyFont="1" applyFill="1" applyBorder="1" applyAlignment="1">
      <alignment horizontal="center" vertical="center" wrapText="1"/>
    </xf>
    <xf numFmtId="2" fontId="7" fillId="17" borderId="12" xfId="0" applyNumberFormat="1" applyFont="1" applyFill="1" applyBorder="1" applyAlignment="1">
      <alignment horizontal="center" vertical="center" wrapText="1"/>
    </xf>
    <xf numFmtId="2" fontId="7" fillId="17" borderId="1" xfId="0" applyNumberFormat="1" applyFont="1" applyFill="1" applyBorder="1" applyAlignment="1">
      <alignment horizontal="center" vertical="center" wrapText="1"/>
    </xf>
    <xf numFmtId="2" fontId="7" fillId="17" borderId="13" xfId="0" applyNumberFormat="1" applyFont="1" applyFill="1" applyBorder="1" applyAlignment="1">
      <alignment horizontal="center" vertical="center" wrapText="1"/>
    </xf>
    <xf numFmtId="4" fontId="9" fillId="0" borderId="6" xfId="0" applyNumberFormat="1" applyFont="1" applyBorder="1" applyAlignment="1">
      <alignment horizontal="center" vertical="center" wrapText="1"/>
    </xf>
    <xf numFmtId="4" fontId="15" fillId="0" borderId="6" xfId="0" applyNumberFormat="1" applyFont="1" applyBorder="1" applyAlignment="1">
      <alignment horizontal="center" vertical="center" wrapText="1"/>
    </xf>
    <xf numFmtId="4" fontId="9" fillId="0" borderId="8" xfId="0" applyNumberFormat="1" applyFont="1" applyBorder="1" applyAlignment="1">
      <alignment horizontal="center" vertical="center" wrapText="1"/>
    </xf>
    <xf numFmtId="4" fontId="6" fillId="15" borderId="6" xfId="0" applyNumberFormat="1" applyFont="1" applyFill="1" applyBorder="1" applyAlignment="1">
      <alignment horizontal="center" vertical="center"/>
    </xf>
    <xf numFmtId="4" fontId="13" fillId="10" borderId="8" xfId="0" applyNumberFormat="1" applyFont="1" applyFill="1" applyBorder="1" applyAlignment="1">
      <alignment horizontal="center" vertical="center"/>
    </xf>
    <xf numFmtId="3" fontId="7" fillId="13" borderId="8" xfId="0" applyNumberFormat="1" applyFont="1" applyFill="1" applyBorder="1" applyAlignment="1">
      <alignment horizontal="center" vertical="center" wrapText="1"/>
    </xf>
    <xf numFmtId="3" fontId="7" fillId="17" borderId="8" xfId="0" applyNumberFormat="1" applyFont="1" applyFill="1" applyBorder="1" applyAlignment="1">
      <alignment horizontal="center" vertical="center" wrapText="1"/>
    </xf>
    <xf numFmtId="3" fontId="7" fillId="14" borderId="8" xfId="0" applyNumberFormat="1" applyFont="1" applyFill="1" applyBorder="1" applyAlignment="1">
      <alignment horizontal="center" vertical="center" wrapText="1"/>
    </xf>
    <xf numFmtId="170" fontId="9" fillId="0" borderId="1" xfId="0" applyNumberFormat="1" applyFont="1" applyBorder="1" applyAlignment="1">
      <alignment horizontal="center" vertical="center" wrapText="1"/>
    </xf>
    <xf numFmtId="4" fontId="9" fillId="13" borderId="1" xfId="0" applyNumberFormat="1" applyFont="1" applyFill="1" applyBorder="1" applyAlignment="1">
      <alignment horizontal="center" vertical="center" wrapText="1"/>
    </xf>
    <xf numFmtId="4" fontId="9" fillId="17" borderId="1" xfId="0" applyNumberFormat="1" applyFont="1" applyFill="1" applyBorder="1" applyAlignment="1">
      <alignment horizontal="center" vertical="center" wrapText="1"/>
    </xf>
    <xf numFmtId="4" fontId="9" fillId="14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4" fontId="9" fillId="8" borderId="6" xfId="0" applyNumberFormat="1" applyFont="1" applyFill="1" applyBorder="1" applyAlignment="1">
      <alignment horizontal="center" vertical="center" wrapText="1"/>
    </xf>
    <xf numFmtId="4" fontId="15" fillId="8" borderId="6" xfId="0" applyNumberFormat="1" applyFont="1" applyFill="1" applyBorder="1" applyAlignment="1">
      <alignment horizontal="center" vertical="center" wrapText="1"/>
    </xf>
    <xf numFmtId="2" fontId="7" fillId="17" borderId="8" xfId="0" applyNumberFormat="1" applyFont="1" applyFill="1" applyBorder="1" applyAlignment="1">
      <alignment horizontal="center" vertical="center" wrapText="1"/>
    </xf>
    <xf numFmtId="4" fontId="9" fillId="17" borderId="8" xfId="0" applyNumberFormat="1" applyFont="1" applyFill="1" applyBorder="1" applyAlignment="1">
      <alignment horizontal="center" vertical="center" wrapText="1"/>
    </xf>
    <xf numFmtId="2" fontId="7" fillId="13" borderId="40" xfId="0" applyNumberFormat="1" applyFont="1" applyFill="1" applyBorder="1" applyAlignment="1">
      <alignment horizontal="center" vertical="center" wrapText="1"/>
    </xf>
    <xf numFmtId="2" fontId="7" fillId="13" borderId="41" xfId="0" applyNumberFormat="1" applyFont="1" applyFill="1" applyBorder="1" applyAlignment="1">
      <alignment horizontal="center" vertical="center" wrapText="1"/>
    </xf>
    <xf numFmtId="4" fontId="9" fillId="13" borderId="40" xfId="0" applyNumberFormat="1" applyFont="1" applyFill="1" applyBorder="1" applyAlignment="1">
      <alignment horizontal="center" vertical="center" wrapText="1"/>
    </xf>
    <xf numFmtId="4" fontId="9" fillId="13" borderId="41" xfId="0" applyNumberFormat="1" applyFont="1" applyFill="1" applyBorder="1" applyAlignment="1">
      <alignment horizontal="center" vertical="center" wrapText="1"/>
    </xf>
    <xf numFmtId="2" fontId="7" fillId="17" borderId="6" xfId="0" applyNumberFormat="1" applyFont="1" applyFill="1" applyBorder="1" applyAlignment="1">
      <alignment horizontal="center" vertical="center" wrapText="1"/>
    </xf>
    <xf numFmtId="4" fontId="9" fillId="17" borderId="6" xfId="0" applyNumberFormat="1" applyFont="1" applyFill="1" applyBorder="1" applyAlignment="1">
      <alignment horizontal="center" vertical="center" wrapText="1"/>
    </xf>
    <xf numFmtId="2" fontId="7" fillId="0" borderId="8" xfId="0" applyNumberFormat="1" applyFont="1" applyBorder="1" applyAlignment="1">
      <alignment horizontal="center" vertical="center" wrapText="1"/>
    </xf>
    <xf numFmtId="2" fontId="7" fillId="14" borderId="40" xfId="0" applyNumberFormat="1" applyFont="1" applyFill="1" applyBorder="1" applyAlignment="1">
      <alignment horizontal="center" vertical="center" wrapText="1"/>
    </xf>
    <xf numFmtId="2" fontId="7" fillId="14" borderId="41" xfId="0" applyNumberFormat="1" applyFont="1" applyFill="1" applyBorder="1" applyAlignment="1">
      <alignment horizontal="center" vertical="center" wrapText="1"/>
    </xf>
    <xf numFmtId="4" fontId="9" fillId="14" borderId="40" xfId="0" applyNumberFormat="1" applyFont="1" applyFill="1" applyBorder="1" applyAlignment="1">
      <alignment horizontal="center" vertical="center" wrapText="1"/>
    </xf>
    <xf numFmtId="4" fontId="9" fillId="14" borderId="41" xfId="0" applyNumberFormat="1" applyFont="1" applyFill="1" applyBorder="1" applyAlignment="1">
      <alignment horizontal="center" vertical="center" wrapText="1"/>
    </xf>
    <xf numFmtId="170" fontId="9" fillId="0" borderId="42" xfId="0" applyNumberFormat="1" applyFont="1" applyBorder="1" applyAlignment="1">
      <alignment horizontal="center" vertical="center" wrapText="1"/>
    </xf>
    <xf numFmtId="170" fontId="9" fillId="0" borderId="11" xfId="0" applyNumberFormat="1" applyFont="1" applyBorder="1" applyAlignment="1">
      <alignment horizontal="center" vertical="center" wrapText="1"/>
    </xf>
    <xf numFmtId="4" fontId="9" fillId="0" borderId="40" xfId="0" applyNumberFormat="1" applyFont="1" applyBorder="1" applyAlignment="1">
      <alignment horizontal="center" vertical="center" wrapText="1"/>
    </xf>
    <xf numFmtId="4" fontId="9" fillId="0" borderId="41" xfId="0" applyNumberFormat="1" applyFont="1" applyBorder="1" applyAlignment="1">
      <alignment horizontal="center" vertical="center" wrapText="1"/>
    </xf>
    <xf numFmtId="4" fontId="7" fillId="0" borderId="8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172" fontId="9" fillId="4" borderId="1" xfId="1" applyNumberFormat="1" applyFont="1" applyFill="1" applyBorder="1" applyAlignment="1">
      <alignment horizontal="center" vertical="center"/>
    </xf>
    <xf numFmtId="170" fontId="9" fillId="4" borderId="1" xfId="1" applyNumberFormat="1" applyFont="1" applyFill="1" applyBorder="1" applyAlignment="1">
      <alignment horizontal="center" vertical="center"/>
    </xf>
    <xf numFmtId="170" fontId="9" fillId="5" borderId="1" xfId="1" applyNumberFormat="1" applyFont="1" applyFill="1" applyBorder="1" applyAlignment="1">
      <alignment horizontal="center" vertical="center"/>
    </xf>
    <xf numFmtId="170" fontId="15" fillId="5" borderId="1" xfId="1" applyNumberFormat="1" applyFont="1" applyFill="1" applyBorder="1" applyAlignment="1">
      <alignment horizontal="center" vertical="center"/>
    </xf>
    <xf numFmtId="2" fontId="22" fillId="6" borderId="32" xfId="0" applyNumberFormat="1" applyFont="1" applyFill="1" applyBorder="1" applyAlignment="1">
      <alignment horizontal="center" vertical="center" wrapText="1"/>
    </xf>
    <xf numFmtId="0" fontId="23" fillId="6" borderId="33" xfId="0" applyFont="1" applyFill="1" applyBorder="1" applyAlignment="1">
      <alignment horizontal="center" vertical="center" wrapText="1"/>
    </xf>
    <xf numFmtId="2" fontId="22" fillId="6" borderId="14" xfId="0" applyNumberFormat="1" applyFont="1" applyFill="1" applyBorder="1" applyAlignment="1">
      <alignment horizontal="center" vertical="center" wrapText="1"/>
    </xf>
    <xf numFmtId="0" fontId="23" fillId="6" borderId="1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8" borderId="9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 wrapText="1"/>
    </xf>
    <xf numFmtId="2" fontId="24" fillId="13" borderId="34" xfId="0" applyNumberFormat="1" applyFont="1" applyFill="1" applyBorder="1" applyAlignment="1">
      <alignment horizontal="center" vertical="center" wrapText="1"/>
    </xf>
    <xf numFmtId="0" fontId="25" fillId="13" borderId="7" xfId="0" applyFont="1" applyFill="1" applyBorder="1" applyAlignment="1">
      <alignment horizontal="center" vertical="center" wrapText="1"/>
    </xf>
    <xf numFmtId="0" fontId="25" fillId="13" borderId="39" xfId="0" applyFont="1" applyFill="1" applyBorder="1" applyAlignment="1">
      <alignment horizontal="center" vertical="center" wrapText="1"/>
    </xf>
    <xf numFmtId="2" fontId="24" fillId="17" borderId="7" xfId="0" applyNumberFormat="1" applyFont="1" applyFill="1" applyBorder="1" applyAlignment="1">
      <alignment horizontal="center" vertical="center" wrapText="1"/>
    </xf>
    <xf numFmtId="0" fontId="25" fillId="17" borderId="7" xfId="0" applyFont="1" applyFill="1" applyBorder="1" applyAlignment="1">
      <alignment horizontal="center" vertical="center" wrapText="1"/>
    </xf>
    <xf numFmtId="2" fontId="24" fillId="14" borderId="34" xfId="0" applyNumberFormat="1" applyFont="1" applyFill="1" applyBorder="1" applyAlignment="1">
      <alignment horizontal="center" vertical="center" wrapText="1"/>
    </xf>
    <xf numFmtId="0" fontId="25" fillId="14" borderId="7" xfId="0" applyFont="1" applyFill="1" applyBorder="1" applyAlignment="1">
      <alignment horizontal="center" vertical="center" wrapText="1"/>
    </xf>
    <xf numFmtId="0" fontId="25" fillId="14" borderId="39" xfId="0" applyFont="1" applyFill="1" applyBorder="1" applyAlignment="1">
      <alignment horizontal="center" vertical="center" wrapText="1"/>
    </xf>
    <xf numFmtId="3" fontId="7" fillId="17" borderId="8" xfId="0" applyNumberFormat="1" applyFont="1" applyFill="1" applyBorder="1" applyAlignment="1">
      <alignment horizontal="center" vertical="center" wrapText="1"/>
    </xf>
    <xf numFmtId="3" fontId="7" fillId="14" borderId="8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" fontId="7" fillId="0" borderId="6" xfId="0" applyNumberFormat="1" applyFont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4" fontId="7" fillId="5" borderId="1" xfId="0" applyNumberFormat="1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10" borderId="6" xfId="0" applyFont="1" applyFill="1" applyBorder="1" applyAlignment="1">
      <alignment horizontal="center" vertical="center" wrapText="1"/>
    </xf>
    <xf numFmtId="0" fontId="0" fillId="10" borderId="7" xfId="0" applyFill="1" applyBorder="1" applyAlignment="1">
      <alignment horizontal="center" vertical="center" wrapText="1"/>
    </xf>
    <xf numFmtId="0" fontId="0" fillId="10" borderId="8" xfId="0" applyFill="1" applyBorder="1" applyAlignment="1">
      <alignment horizontal="center" vertical="center" wrapText="1"/>
    </xf>
    <xf numFmtId="3" fontId="7" fillId="13" borderId="8" xfId="0" applyNumberFormat="1" applyFont="1" applyFill="1" applyBorder="1" applyAlignment="1">
      <alignment horizontal="center" vertical="center" wrapText="1"/>
    </xf>
    <xf numFmtId="0" fontId="10" fillId="14" borderId="6" xfId="0" applyFont="1" applyFill="1" applyBorder="1" applyAlignment="1">
      <alignment horizontal="center" vertical="center" wrapText="1"/>
    </xf>
    <xf numFmtId="0" fontId="0" fillId="14" borderId="7" xfId="0" applyFill="1" applyBorder="1" applyAlignment="1">
      <alignment horizontal="center" vertical="center" wrapText="1"/>
    </xf>
    <xf numFmtId="0" fontId="0" fillId="14" borderId="8" xfId="0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9" fontId="8" fillId="0" borderId="0" xfId="1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6" fillId="9" borderId="5" xfId="0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13" borderId="6" xfId="0" applyFont="1" applyFill="1" applyBorder="1" applyAlignment="1">
      <alignment horizontal="center" vertical="center" wrapText="1"/>
    </xf>
    <xf numFmtId="0" fontId="0" fillId="13" borderId="7" xfId="0" applyFill="1" applyBorder="1" applyAlignment="1">
      <alignment horizontal="center" vertical="center" wrapText="1"/>
    </xf>
    <xf numFmtId="0" fontId="0" fillId="13" borderId="8" xfId="0" applyFill="1" applyBorder="1" applyAlignment="1">
      <alignment horizontal="center" vertical="center" wrapText="1"/>
    </xf>
    <xf numFmtId="0" fontId="10" fillId="17" borderId="6" xfId="0" applyFont="1" applyFill="1" applyBorder="1" applyAlignment="1">
      <alignment horizontal="center" vertical="center" wrapText="1"/>
    </xf>
    <xf numFmtId="0" fontId="0" fillId="17" borderId="7" xfId="0" applyFill="1" applyBorder="1" applyAlignment="1">
      <alignment horizontal="center" vertical="center" wrapText="1"/>
    </xf>
    <xf numFmtId="0" fontId="0" fillId="17" borderId="8" xfId="0" applyFill="1" applyBorder="1" applyAlignment="1">
      <alignment horizontal="center" vertical="center" wrapText="1"/>
    </xf>
    <xf numFmtId="2" fontId="24" fillId="0" borderId="7" xfId="0" applyNumberFormat="1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7" fillId="16" borderId="31" xfId="0" applyFont="1" applyFill="1" applyBorder="1" applyAlignment="1">
      <alignment horizontal="center" vertical="center" wrapText="1"/>
    </xf>
    <xf numFmtId="0" fontId="27" fillId="16" borderId="17" xfId="0" applyFont="1" applyFill="1" applyBorder="1" applyAlignment="1">
      <alignment horizontal="center" vertical="center" wrapText="1"/>
    </xf>
  </cellXfs>
  <cellStyles count="4">
    <cellStyle name="Dziesiętny" xfId="1" builtinId="3"/>
    <cellStyle name="Dziesiętny 2" xfId="3" xr:uid="{9510B04C-33F0-4264-9256-9EA9EB41CF3A}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3"/>
  </sheetPr>
  <dimension ref="A1:GO529"/>
  <sheetViews>
    <sheetView tabSelected="1" zoomScale="70" zoomScaleNormal="70" zoomScaleSheetLayoutView="80" workbookViewId="0">
      <pane xSplit="3" ySplit="8" topLeftCell="CH9" activePane="bottomRight" state="frozen"/>
      <selection pane="topRight" activeCell="D1" sqref="D1"/>
      <selection pane="bottomLeft" activeCell="A9" sqref="A9"/>
      <selection pane="bottomRight" activeCell="S2" sqref="S2"/>
    </sheetView>
  </sheetViews>
  <sheetFormatPr defaultColWidth="9" defaultRowHeight="12.75" customHeight="1"/>
  <cols>
    <col min="1" max="1" width="9" style="188"/>
    <col min="2" max="2" width="25.625" style="16" customWidth="1"/>
    <col min="3" max="3" width="17.5" style="2" customWidth="1"/>
    <col min="4" max="4" width="21.25" style="1" customWidth="1"/>
    <col min="5" max="5" width="12.375" style="1" customWidth="1"/>
    <col min="6" max="6" width="12.125" style="1" customWidth="1"/>
    <col min="7" max="7" width="19.25" style="1" customWidth="1"/>
    <col min="8" max="8" width="19.375" style="1" customWidth="1"/>
    <col min="9" max="9" width="7.125" style="1" customWidth="1"/>
    <col min="10" max="10" width="7.875" style="1" customWidth="1"/>
    <col min="11" max="11" width="11.875" style="1" customWidth="1"/>
    <col min="12" max="12" width="14.125" style="2" customWidth="1"/>
    <col min="13" max="13" width="21.375" style="2" customWidth="1"/>
    <col min="14" max="14" width="25.75" style="1" bestFit="1" customWidth="1"/>
    <col min="15" max="15" width="15.875" style="1" customWidth="1"/>
    <col min="16" max="16" width="13.25" style="1" customWidth="1"/>
    <col min="17" max="17" width="12.75" style="1" customWidth="1"/>
    <col min="18" max="18" width="20.875" style="1" customWidth="1"/>
    <col min="19" max="19" width="13.25" style="1" customWidth="1"/>
    <col min="20" max="32" width="11.75" style="1" customWidth="1"/>
    <col min="33" max="33" width="14.5" style="7" customWidth="1"/>
    <col min="34" max="34" width="19.25" style="28" customWidth="1"/>
    <col min="35" max="35" width="24.375" style="28" customWidth="1"/>
    <col min="36" max="44" width="22.5" style="28" customWidth="1"/>
    <col min="45" max="45" width="24.125" style="28" customWidth="1"/>
    <col min="46" max="49" width="22.5" style="6" customWidth="1"/>
    <col min="50" max="50" width="22.5" style="11" customWidth="1"/>
    <col min="51" max="51" width="22.5" style="6" customWidth="1"/>
    <col min="52" max="64" width="22.5" style="28" customWidth="1"/>
    <col min="65" max="65" width="19.25" style="6" customWidth="1"/>
    <col min="66" max="66" width="19.25" style="24" customWidth="1"/>
    <col min="67" max="67" width="19.25" style="25" customWidth="1"/>
    <col min="68" max="70" width="19.25" style="22" customWidth="1"/>
    <col min="71" max="71" width="19.25" style="26" customWidth="1"/>
    <col min="72" max="73" width="19.25" style="25" customWidth="1"/>
    <col min="74" max="74" width="19.25" style="59" customWidth="1"/>
    <col min="75" max="75" width="19.25" style="25" customWidth="1"/>
    <col min="76" max="78" width="19.25" style="22" customWidth="1"/>
    <col min="79" max="79" width="19.25" style="26" customWidth="1"/>
    <col min="80" max="80" width="19.25" style="25" customWidth="1"/>
    <col min="81" max="81" width="19.625" style="25" customWidth="1"/>
    <col min="82" max="82" width="19.25" style="25" customWidth="1"/>
    <col min="83" max="83" width="9.625" style="25" customWidth="1"/>
    <col min="84" max="84" width="14.625" style="25" customWidth="1"/>
    <col min="85" max="85" width="19.625" style="25" customWidth="1"/>
    <col min="86" max="86" width="19.25" style="6" customWidth="1"/>
    <col min="87" max="87" width="9.625" style="55" customWidth="1"/>
    <col min="88" max="88" width="14.625" style="6" customWidth="1"/>
    <col min="89" max="89" width="19.75" style="6" customWidth="1"/>
    <col min="90" max="90" width="14.625" style="1" customWidth="1"/>
    <col min="91" max="91" width="18.5" style="2" customWidth="1"/>
    <col min="92" max="92" width="16.5" style="2" customWidth="1"/>
    <col min="93" max="93" width="23" style="1" customWidth="1"/>
    <col min="94" max="94" width="14" style="1" customWidth="1"/>
    <col min="95" max="95" width="20.625" style="1" customWidth="1"/>
    <col min="96" max="96" width="15" style="1" customWidth="1"/>
    <col min="97" max="97" width="14.375" style="1" customWidth="1"/>
    <col min="98" max="98" width="21.375" style="8" customWidth="1"/>
    <col min="99" max="99" width="26.625" style="8" customWidth="1"/>
    <col min="100" max="197" width="9" style="8"/>
    <col min="198" max="16384" width="9" style="1"/>
  </cols>
  <sheetData>
    <row r="1" spans="1:197" ht="18" customHeight="1">
      <c r="A1" s="286" t="s">
        <v>413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4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12"/>
      <c r="AU1" s="12"/>
      <c r="AV1" s="12"/>
      <c r="AW1" s="12"/>
      <c r="AX1" s="12"/>
      <c r="AY1" s="12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12"/>
      <c r="CM1" s="12"/>
      <c r="CN1" s="12"/>
      <c r="CO1" s="12"/>
      <c r="CP1" s="12"/>
      <c r="CQ1" s="12"/>
      <c r="CR1" s="12"/>
      <c r="CS1" s="12"/>
    </row>
    <row r="2" spans="1:197" ht="18" customHeight="1">
      <c r="A2" s="286"/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4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12"/>
      <c r="AU2" s="12"/>
      <c r="AV2" s="12"/>
      <c r="AW2" s="12"/>
      <c r="AX2" s="12"/>
      <c r="AY2" s="12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12"/>
      <c r="CM2" s="12"/>
      <c r="CN2" s="12"/>
      <c r="CO2" s="12"/>
      <c r="CP2" s="12"/>
      <c r="CQ2" s="12"/>
      <c r="CR2" s="12"/>
      <c r="CS2" s="12"/>
    </row>
    <row r="3" spans="1:197" ht="18" customHeight="1">
      <c r="A3" s="286"/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4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12"/>
      <c r="AU3" s="12"/>
      <c r="AV3" s="12"/>
      <c r="AW3" s="12"/>
      <c r="AX3" s="12"/>
      <c r="AY3" s="12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9"/>
      <c r="BN3" s="283" t="s">
        <v>66</v>
      </c>
      <c r="BO3" s="283"/>
      <c r="BP3" s="283"/>
      <c r="BQ3" s="283"/>
      <c r="BR3" s="283"/>
      <c r="BS3" s="283"/>
      <c r="BT3" s="283"/>
      <c r="BU3" s="283"/>
      <c r="BV3" s="283" t="s">
        <v>67</v>
      </c>
      <c r="BW3" s="283"/>
      <c r="BX3" s="283"/>
      <c r="BY3" s="283"/>
      <c r="BZ3" s="283"/>
      <c r="CA3" s="283"/>
      <c r="CB3" s="283"/>
      <c r="CC3" s="283"/>
      <c r="CD3" s="86"/>
      <c r="CE3" s="86"/>
      <c r="CF3" s="86"/>
      <c r="CG3" s="86"/>
      <c r="CH3" s="29"/>
      <c r="CI3" s="52"/>
      <c r="CJ3" s="29"/>
      <c r="CK3" s="29"/>
      <c r="CL3" s="12"/>
      <c r="CM3" s="12"/>
      <c r="CN3" s="12"/>
      <c r="CO3" s="12"/>
      <c r="CP3" s="12"/>
      <c r="CQ3" s="12"/>
      <c r="CR3" s="12"/>
      <c r="CS3" s="12"/>
    </row>
    <row r="4" spans="1:197" ht="44.1" customHeight="1" thickBot="1">
      <c r="A4" s="184"/>
      <c r="B4" s="15"/>
      <c r="C4" s="13"/>
      <c r="D4" s="13"/>
      <c r="E4" s="13"/>
      <c r="F4" s="13"/>
      <c r="G4" s="13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64"/>
      <c r="AH4" s="291" t="s">
        <v>415</v>
      </c>
      <c r="AI4" s="292"/>
      <c r="AJ4" s="293"/>
      <c r="AK4" s="294" t="s">
        <v>416</v>
      </c>
      <c r="AL4" s="295"/>
      <c r="AM4" s="296"/>
      <c r="AN4" s="278" t="s">
        <v>422</v>
      </c>
      <c r="AO4" s="279"/>
      <c r="AP4" s="280"/>
      <c r="AQ4" s="274" t="s">
        <v>255</v>
      </c>
      <c r="AR4" s="275"/>
      <c r="AS4" s="276"/>
      <c r="AT4" s="64"/>
      <c r="AU4" s="64"/>
      <c r="AV4" s="64"/>
      <c r="AW4" s="64"/>
      <c r="AX4" s="64"/>
      <c r="AY4" s="64"/>
      <c r="AZ4" s="251" t="s">
        <v>420</v>
      </c>
      <c r="BA4" s="252"/>
      <c r="BB4" s="253"/>
      <c r="BC4" s="254" t="s">
        <v>421</v>
      </c>
      <c r="BD4" s="255"/>
      <c r="BE4" s="255"/>
      <c r="BF4" s="256" t="s">
        <v>424</v>
      </c>
      <c r="BG4" s="257"/>
      <c r="BH4" s="258"/>
      <c r="BI4" s="297" t="s">
        <v>419</v>
      </c>
      <c r="BJ4" s="298"/>
      <c r="BK4" s="299"/>
      <c r="BL4" s="31"/>
      <c r="BM4" s="284" t="s">
        <v>54</v>
      </c>
      <c r="BN4" s="284"/>
      <c r="BO4" s="284"/>
      <c r="BP4" s="284"/>
      <c r="BQ4" s="284"/>
      <c r="BR4" s="284"/>
      <c r="BS4" s="284"/>
      <c r="BT4" s="284"/>
      <c r="BU4" s="284"/>
      <c r="BV4" s="284"/>
      <c r="BW4" s="284"/>
      <c r="BX4" s="284"/>
      <c r="BY4" s="284"/>
      <c r="BZ4" s="284"/>
      <c r="CA4" s="284"/>
      <c r="CB4" s="284"/>
      <c r="CC4" s="284"/>
      <c r="CD4" s="87"/>
      <c r="CE4" s="87"/>
      <c r="CF4" s="87"/>
      <c r="CG4" s="87"/>
      <c r="CH4" s="32"/>
      <c r="CI4" s="32"/>
      <c r="CJ4" s="32"/>
      <c r="CK4" s="32"/>
      <c r="CL4" s="33"/>
      <c r="CM4" s="33"/>
      <c r="CN4" s="33"/>
      <c r="CO4" s="33"/>
      <c r="CP4" s="33"/>
      <c r="CQ4" s="33"/>
      <c r="CR4" s="33"/>
      <c r="CS4" s="33"/>
      <c r="CT4" s="300" t="s">
        <v>442</v>
      </c>
      <c r="CU4" s="301"/>
    </row>
    <row r="5" spans="1:197" s="3" customFormat="1" ht="111.75" customHeight="1" thickBot="1">
      <c r="A5" s="185"/>
      <c r="B5" s="290" t="s">
        <v>26</v>
      </c>
      <c r="C5" s="290"/>
      <c r="D5" s="290"/>
      <c r="E5" s="290"/>
      <c r="F5" s="290"/>
      <c r="G5" s="290"/>
      <c r="H5" s="290" t="s">
        <v>25</v>
      </c>
      <c r="I5" s="290"/>
      <c r="J5" s="290"/>
      <c r="K5" s="290"/>
      <c r="L5" s="290"/>
      <c r="M5" s="290" t="s">
        <v>0</v>
      </c>
      <c r="N5" s="290"/>
      <c r="O5" s="290"/>
      <c r="P5" s="290"/>
      <c r="Q5" s="290"/>
      <c r="R5" s="246"/>
      <c r="S5" s="263" t="s">
        <v>387</v>
      </c>
      <c r="T5" s="264"/>
      <c r="U5" s="264"/>
      <c r="V5" s="264"/>
      <c r="W5" s="264"/>
      <c r="X5" s="264"/>
      <c r="Y5" s="264"/>
      <c r="Z5" s="264"/>
      <c r="AA5" s="265"/>
      <c r="AB5" s="265"/>
      <c r="AC5" s="265"/>
      <c r="AD5" s="265"/>
      <c r="AE5" s="265"/>
      <c r="AF5" s="266"/>
      <c r="AG5" s="262" t="s">
        <v>33</v>
      </c>
      <c r="AH5" s="73" t="s">
        <v>21</v>
      </c>
      <c r="AI5" s="74" t="s">
        <v>256</v>
      </c>
      <c r="AJ5" s="75" t="s">
        <v>257</v>
      </c>
      <c r="AK5" s="195" t="s">
        <v>21</v>
      </c>
      <c r="AL5" s="196" t="s">
        <v>256</v>
      </c>
      <c r="AM5" s="197" t="s">
        <v>257</v>
      </c>
      <c r="AN5" s="79" t="s">
        <v>21</v>
      </c>
      <c r="AO5" s="80" t="s">
        <v>256</v>
      </c>
      <c r="AP5" s="81" t="s">
        <v>257</v>
      </c>
      <c r="AQ5" s="89" t="s">
        <v>21</v>
      </c>
      <c r="AR5" s="90" t="s">
        <v>356</v>
      </c>
      <c r="AS5" s="91" t="s">
        <v>257</v>
      </c>
      <c r="AT5" s="277" t="s">
        <v>417</v>
      </c>
      <c r="AU5" s="259" t="s">
        <v>418</v>
      </c>
      <c r="AV5" s="260" t="s">
        <v>423</v>
      </c>
      <c r="AW5" s="287" t="s">
        <v>69</v>
      </c>
      <c r="AX5" s="288"/>
      <c r="AY5" s="289"/>
      <c r="AZ5" s="218" t="s">
        <v>21</v>
      </c>
      <c r="BA5" s="77" t="s">
        <v>356</v>
      </c>
      <c r="BB5" s="219" t="s">
        <v>257</v>
      </c>
      <c r="BC5" s="216" t="s">
        <v>21</v>
      </c>
      <c r="BD5" s="199" t="s">
        <v>356</v>
      </c>
      <c r="BE5" s="222" t="s">
        <v>257</v>
      </c>
      <c r="BF5" s="225" t="s">
        <v>21</v>
      </c>
      <c r="BG5" s="83" t="s">
        <v>356</v>
      </c>
      <c r="BH5" s="226" t="s">
        <v>257</v>
      </c>
      <c r="BI5" s="224" t="s">
        <v>21</v>
      </c>
      <c r="BJ5" s="213" t="s">
        <v>356</v>
      </c>
      <c r="BK5" s="213" t="s">
        <v>257</v>
      </c>
      <c r="BL5" s="249" t="s">
        <v>74</v>
      </c>
      <c r="BM5" s="285" t="s">
        <v>44</v>
      </c>
      <c r="BN5" s="281" t="s">
        <v>65</v>
      </c>
      <c r="BO5" s="281"/>
      <c r="BP5" s="281" t="s">
        <v>55</v>
      </c>
      <c r="BQ5" s="281"/>
      <c r="BR5" s="281"/>
      <c r="BS5" s="281"/>
      <c r="BT5" s="281"/>
      <c r="BU5" s="244" t="s">
        <v>56</v>
      </c>
      <c r="BV5" s="245" t="s">
        <v>45</v>
      </c>
      <c r="BW5" s="245"/>
      <c r="BX5" s="245" t="s">
        <v>55</v>
      </c>
      <c r="BY5" s="245"/>
      <c r="BZ5" s="245"/>
      <c r="CA5" s="245"/>
      <c r="CB5" s="245"/>
      <c r="CC5" s="271" t="s">
        <v>56</v>
      </c>
      <c r="CD5" s="272" t="s">
        <v>245</v>
      </c>
      <c r="CE5" s="272"/>
      <c r="CF5" s="272"/>
      <c r="CG5" s="272"/>
      <c r="CH5" s="273" t="s">
        <v>246</v>
      </c>
      <c r="CI5" s="273"/>
      <c r="CJ5" s="273"/>
      <c r="CK5" s="273"/>
      <c r="CL5" s="246" t="s">
        <v>1</v>
      </c>
      <c r="CM5" s="247"/>
      <c r="CN5" s="247"/>
      <c r="CO5" s="247"/>
      <c r="CP5" s="247"/>
      <c r="CQ5" s="247"/>
      <c r="CR5" s="247"/>
      <c r="CS5" s="248"/>
      <c r="CT5" s="239" t="s">
        <v>389</v>
      </c>
      <c r="CU5" s="241" t="s">
        <v>390</v>
      </c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</row>
    <row r="6" spans="1:197" s="4" customFormat="1" ht="126.75" thickBot="1">
      <c r="A6" s="261" t="s">
        <v>2</v>
      </c>
      <c r="B6" s="243" t="s">
        <v>27</v>
      </c>
      <c r="C6" s="243" t="s">
        <v>28</v>
      </c>
      <c r="D6" s="243" t="s">
        <v>3</v>
      </c>
      <c r="E6" s="243" t="s">
        <v>4</v>
      </c>
      <c r="F6" s="243" t="s">
        <v>6</v>
      </c>
      <c r="G6" s="243" t="s">
        <v>7</v>
      </c>
      <c r="H6" s="243" t="s">
        <v>3</v>
      </c>
      <c r="I6" s="243" t="s">
        <v>4</v>
      </c>
      <c r="J6" s="243" t="s">
        <v>5</v>
      </c>
      <c r="K6" s="243" t="s">
        <v>6</v>
      </c>
      <c r="L6" s="243" t="s">
        <v>7</v>
      </c>
      <c r="M6" s="243" t="s">
        <v>32</v>
      </c>
      <c r="N6" s="243" t="s">
        <v>8</v>
      </c>
      <c r="O6" s="243" t="s">
        <v>9</v>
      </c>
      <c r="P6" s="243" t="s">
        <v>17</v>
      </c>
      <c r="Q6" s="243" t="s">
        <v>18</v>
      </c>
      <c r="R6" s="282" t="s">
        <v>19</v>
      </c>
      <c r="S6" s="267"/>
      <c r="T6" s="268"/>
      <c r="U6" s="268"/>
      <c r="V6" s="268"/>
      <c r="W6" s="268"/>
      <c r="X6" s="268"/>
      <c r="Y6" s="268"/>
      <c r="Z6" s="268"/>
      <c r="AA6" s="269"/>
      <c r="AB6" s="269"/>
      <c r="AC6" s="269"/>
      <c r="AD6" s="269"/>
      <c r="AE6" s="269"/>
      <c r="AF6" s="270"/>
      <c r="AG6" s="262"/>
      <c r="AH6" s="76" t="s">
        <v>22</v>
      </c>
      <c r="AI6" s="77" t="s">
        <v>258</v>
      </c>
      <c r="AJ6" s="78" t="s">
        <v>259</v>
      </c>
      <c r="AK6" s="198" t="s">
        <v>22</v>
      </c>
      <c r="AL6" s="199" t="s">
        <v>258</v>
      </c>
      <c r="AM6" s="200" t="s">
        <v>259</v>
      </c>
      <c r="AN6" s="82" t="s">
        <v>22</v>
      </c>
      <c r="AO6" s="83" t="s">
        <v>258</v>
      </c>
      <c r="AP6" s="84" t="s">
        <v>259</v>
      </c>
      <c r="AQ6" s="92" t="s">
        <v>22</v>
      </c>
      <c r="AR6" s="93" t="s">
        <v>357</v>
      </c>
      <c r="AS6" s="94" t="s">
        <v>259</v>
      </c>
      <c r="AT6" s="277"/>
      <c r="AU6" s="259"/>
      <c r="AV6" s="260"/>
      <c r="AW6" s="60" t="s">
        <v>70</v>
      </c>
      <c r="AX6" s="65" t="s">
        <v>33</v>
      </c>
      <c r="AY6" s="61" t="s">
        <v>71</v>
      </c>
      <c r="AZ6" s="218" t="s">
        <v>62</v>
      </c>
      <c r="BA6" s="77" t="s">
        <v>358</v>
      </c>
      <c r="BB6" s="219" t="s">
        <v>63</v>
      </c>
      <c r="BC6" s="216" t="s">
        <v>62</v>
      </c>
      <c r="BD6" s="199" t="s">
        <v>358</v>
      </c>
      <c r="BE6" s="222" t="s">
        <v>63</v>
      </c>
      <c r="BF6" s="225" t="s">
        <v>62</v>
      </c>
      <c r="BG6" s="83" t="s">
        <v>358</v>
      </c>
      <c r="BH6" s="226" t="s">
        <v>63</v>
      </c>
      <c r="BI6" s="224" t="s">
        <v>62</v>
      </c>
      <c r="BJ6" s="213" t="s">
        <v>358</v>
      </c>
      <c r="BK6" s="213" t="s">
        <v>63</v>
      </c>
      <c r="BL6" s="250"/>
      <c r="BM6" s="285"/>
      <c r="BN6" s="34" t="s">
        <v>46</v>
      </c>
      <c r="BO6" s="85" t="s">
        <v>64</v>
      </c>
      <c r="BP6" s="35" t="s">
        <v>47</v>
      </c>
      <c r="BQ6" s="68" t="s">
        <v>48</v>
      </c>
      <c r="BR6" s="68" t="s">
        <v>49</v>
      </c>
      <c r="BS6" s="36" t="s">
        <v>50</v>
      </c>
      <c r="BT6" s="85" t="s">
        <v>51</v>
      </c>
      <c r="BU6" s="244"/>
      <c r="BV6" s="56" t="s">
        <v>46</v>
      </c>
      <c r="BW6" s="88" t="s">
        <v>64</v>
      </c>
      <c r="BX6" s="42" t="s">
        <v>47</v>
      </c>
      <c r="BY6" s="69" t="s">
        <v>48</v>
      </c>
      <c r="BZ6" s="69" t="s">
        <v>49</v>
      </c>
      <c r="CA6" s="43" t="s">
        <v>50</v>
      </c>
      <c r="CB6" s="88" t="s">
        <v>51</v>
      </c>
      <c r="CC6" s="271"/>
      <c r="CD6" s="50" t="s">
        <v>57</v>
      </c>
      <c r="CE6" s="53" t="s">
        <v>58</v>
      </c>
      <c r="CF6" s="50" t="s">
        <v>58</v>
      </c>
      <c r="CG6" s="50" t="s">
        <v>59</v>
      </c>
      <c r="CH6" s="48" t="s">
        <v>57</v>
      </c>
      <c r="CI6" s="54" t="s">
        <v>58</v>
      </c>
      <c r="CJ6" s="48" t="s">
        <v>58</v>
      </c>
      <c r="CK6" s="48" t="s">
        <v>59</v>
      </c>
      <c r="CL6" s="243" t="s">
        <v>10</v>
      </c>
      <c r="CM6" s="243" t="s">
        <v>11</v>
      </c>
      <c r="CN6" s="243" t="s">
        <v>43</v>
      </c>
      <c r="CO6" s="243" t="s">
        <v>12</v>
      </c>
      <c r="CP6" s="243" t="s">
        <v>13</v>
      </c>
      <c r="CQ6" s="243" t="s">
        <v>14</v>
      </c>
      <c r="CR6" s="243" t="s">
        <v>15</v>
      </c>
      <c r="CS6" s="243" t="s">
        <v>16</v>
      </c>
      <c r="CT6" s="240"/>
      <c r="CU6" s="242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</row>
    <row r="7" spans="1:197" s="5" customFormat="1" ht="79.5" thickBot="1">
      <c r="A7" s="261"/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82"/>
      <c r="S7" s="162" t="s">
        <v>247</v>
      </c>
      <c r="T7" s="163" t="s">
        <v>248</v>
      </c>
      <c r="U7" s="162" t="s">
        <v>249</v>
      </c>
      <c r="V7" s="163" t="s">
        <v>250</v>
      </c>
      <c r="W7" s="162" t="s">
        <v>251</v>
      </c>
      <c r="X7" s="163" t="s">
        <v>252</v>
      </c>
      <c r="Y7" s="162" t="s">
        <v>253</v>
      </c>
      <c r="Z7" s="163" t="s">
        <v>254</v>
      </c>
      <c r="AA7" s="162" t="s">
        <v>374</v>
      </c>
      <c r="AB7" s="163" t="s">
        <v>375</v>
      </c>
      <c r="AC7" s="162" t="s">
        <v>376</v>
      </c>
      <c r="AD7" s="163" t="s">
        <v>377</v>
      </c>
      <c r="AE7" s="162" t="s">
        <v>378</v>
      </c>
      <c r="AF7" s="163" t="s">
        <v>379</v>
      </c>
      <c r="AG7" s="164" t="s">
        <v>30</v>
      </c>
      <c r="AH7" s="76" t="s">
        <v>20</v>
      </c>
      <c r="AI7" s="77" t="s">
        <v>20</v>
      </c>
      <c r="AJ7" s="78" t="s">
        <v>20</v>
      </c>
      <c r="AK7" s="198" t="s">
        <v>20</v>
      </c>
      <c r="AL7" s="199" t="s">
        <v>20</v>
      </c>
      <c r="AM7" s="200" t="s">
        <v>20</v>
      </c>
      <c r="AN7" s="82" t="s">
        <v>20</v>
      </c>
      <c r="AO7" s="83" t="s">
        <v>20</v>
      </c>
      <c r="AP7" s="84" t="s">
        <v>20</v>
      </c>
      <c r="AQ7" s="92" t="s">
        <v>20</v>
      </c>
      <c r="AR7" s="93" t="s">
        <v>20</v>
      </c>
      <c r="AS7" s="94" t="s">
        <v>20</v>
      </c>
      <c r="AT7" s="206" t="s">
        <v>73</v>
      </c>
      <c r="AU7" s="207" t="s">
        <v>73</v>
      </c>
      <c r="AV7" s="208" t="s">
        <v>73</v>
      </c>
      <c r="AW7" s="62" t="s">
        <v>72</v>
      </c>
      <c r="AX7" s="66" t="s">
        <v>30</v>
      </c>
      <c r="AY7" s="63" t="s">
        <v>52</v>
      </c>
      <c r="AZ7" s="220" t="s">
        <v>52</v>
      </c>
      <c r="BA7" s="210" t="s">
        <v>52</v>
      </c>
      <c r="BB7" s="221" t="s">
        <v>52</v>
      </c>
      <c r="BC7" s="217" t="s">
        <v>52</v>
      </c>
      <c r="BD7" s="211" t="s">
        <v>52</v>
      </c>
      <c r="BE7" s="223" t="s">
        <v>52</v>
      </c>
      <c r="BF7" s="227" t="s">
        <v>52</v>
      </c>
      <c r="BG7" s="212" t="s">
        <v>52</v>
      </c>
      <c r="BH7" s="228" t="s">
        <v>52</v>
      </c>
      <c r="BI7" s="203" t="s">
        <v>52</v>
      </c>
      <c r="BJ7" s="30" t="s">
        <v>52</v>
      </c>
      <c r="BK7" s="30" t="s">
        <v>52</v>
      </c>
      <c r="BL7" s="67" t="s">
        <v>52</v>
      </c>
      <c r="BM7" s="285"/>
      <c r="BN7" s="37" t="s">
        <v>73</v>
      </c>
      <c r="BO7" s="38" t="s">
        <v>52</v>
      </c>
      <c r="BP7" s="39" t="s">
        <v>143</v>
      </c>
      <c r="BQ7" s="40" t="s">
        <v>30</v>
      </c>
      <c r="BR7" s="40" t="s">
        <v>30</v>
      </c>
      <c r="BS7" s="41" t="s">
        <v>53</v>
      </c>
      <c r="BT7" s="38" t="s">
        <v>52</v>
      </c>
      <c r="BU7" s="38" t="s">
        <v>52</v>
      </c>
      <c r="BV7" s="57" t="s">
        <v>73</v>
      </c>
      <c r="BW7" s="44" t="s">
        <v>52</v>
      </c>
      <c r="BX7" s="45" t="s">
        <v>143</v>
      </c>
      <c r="BY7" s="46" t="s">
        <v>30</v>
      </c>
      <c r="BZ7" s="46" t="s">
        <v>30</v>
      </c>
      <c r="CA7" s="47" t="s">
        <v>53</v>
      </c>
      <c r="CB7" s="44" t="s">
        <v>52</v>
      </c>
      <c r="CC7" s="44" t="s">
        <v>52</v>
      </c>
      <c r="CD7" s="51" t="s">
        <v>52</v>
      </c>
      <c r="CE7" s="53" t="s">
        <v>60</v>
      </c>
      <c r="CF7" s="51" t="s">
        <v>52</v>
      </c>
      <c r="CG7" s="51" t="s">
        <v>52</v>
      </c>
      <c r="CH7" s="49" t="s">
        <v>52</v>
      </c>
      <c r="CI7" s="54" t="s">
        <v>60</v>
      </c>
      <c r="CJ7" s="49" t="s">
        <v>52</v>
      </c>
      <c r="CK7" s="49" t="s">
        <v>52</v>
      </c>
      <c r="CL7" s="243"/>
      <c r="CM7" s="243"/>
      <c r="CN7" s="243"/>
      <c r="CO7" s="243"/>
      <c r="CP7" s="243"/>
      <c r="CQ7" s="243"/>
      <c r="CR7" s="243"/>
      <c r="CS7" s="243"/>
      <c r="CT7" s="180" t="s">
        <v>391</v>
      </c>
      <c r="CU7" s="181" t="s">
        <v>391</v>
      </c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</row>
    <row r="8" spans="1:197" s="11" customFormat="1" ht="30" customHeight="1">
      <c r="A8" s="186" t="s">
        <v>75</v>
      </c>
      <c r="B8" s="186" t="s">
        <v>76</v>
      </c>
      <c r="C8" s="186" t="s">
        <v>77</v>
      </c>
      <c r="D8" s="186" t="s">
        <v>78</v>
      </c>
      <c r="E8" s="186" t="s">
        <v>79</v>
      </c>
      <c r="F8" s="186" t="s">
        <v>80</v>
      </c>
      <c r="G8" s="186" t="s">
        <v>81</v>
      </c>
      <c r="H8" s="186" t="s">
        <v>82</v>
      </c>
      <c r="I8" s="186" t="s">
        <v>83</v>
      </c>
      <c r="J8" s="186" t="s">
        <v>84</v>
      </c>
      <c r="K8" s="186" t="s">
        <v>85</v>
      </c>
      <c r="L8" s="186" t="s">
        <v>86</v>
      </c>
      <c r="M8" s="186" t="s">
        <v>87</v>
      </c>
      <c r="N8" s="186" t="s">
        <v>88</v>
      </c>
      <c r="O8" s="186" t="s">
        <v>89</v>
      </c>
      <c r="P8" s="186" t="s">
        <v>90</v>
      </c>
      <c r="Q8" s="186" t="s">
        <v>395</v>
      </c>
      <c r="R8" s="186" t="s">
        <v>91</v>
      </c>
      <c r="S8" s="186" t="s">
        <v>92</v>
      </c>
      <c r="T8" s="186" t="s">
        <v>396</v>
      </c>
      <c r="U8" s="186" t="s">
        <v>397</v>
      </c>
      <c r="V8" s="186" t="s">
        <v>398</v>
      </c>
      <c r="W8" s="186" t="s">
        <v>399</v>
      </c>
      <c r="X8" s="186" t="s">
        <v>93</v>
      </c>
      <c r="Y8" s="186" t="s">
        <v>94</v>
      </c>
      <c r="Z8" s="186" t="s">
        <v>95</v>
      </c>
      <c r="AA8" s="186" t="s">
        <v>96</v>
      </c>
      <c r="AB8" s="186" t="s">
        <v>97</v>
      </c>
      <c r="AC8" s="186" t="s">
        <v>98</v>
      </c>
      <c r="AD8" s="186" t="s">
        <v>99</v>
      </c>
      <c r="AE8" s="186" t="s">
        <v>100</v>
      </c>
      <c r="AF8" s="186" t="s">
        <v>400</v>
      </c>
      <c r="AG8" s="186" t="s">
        <v>401</v>
      </c>
      <c r="AH8" s="186" t="s">
        <v>402</v>
      </c>
      <c r="AI8" s="186" t="s">
        <v>403</v>
      </c>
      <c r="AJ8" s="186" t="s">
        <v>404</v>
      </c>
      <c r="AK8" s="186" t="s">
        <v>405</v>
      </c>
      <c r="AL8" s="186" t="s">
        <v>406</v>
      </c>
      <c r="AM8" s="186" t="s">
        <v>407</v>
      </c>
      <c r="AN8" s="186" t="s">
        <v>408</v>
      </c>
      <c r="AO8" s="186" t="s">
        <v>409</v>
      </c>
      <c r="AP8" s="186" t="s">
        <v>410</v>
      </c>
      <c r="AQ8" s="186" t="s">
        <v>411</v>
      </c>
      <c r="AR8" s="186" t="s">
        <v>101</v>
      </c>
      <c r="AS8" s="186" t="s">
        <v>102</v>
      </c>
      <c r="AT8" s="186" t="s">
        <v>103</v>
      </c>
      <c r="AU8" s="186" t="s">
        <v>104</v>
      </c>
      <c r="AV8" s="186" t="s">
        <v>105</v>
      </c>
      <c r="AW8" s="186" t="s">
        <v>106</v>
      </c>
      <c r="AX8" s="186" t="s">
        <v>107</v>
      </c>
      <c r="AY8" s="186" t="s">
        <v>108</v>
      </c>
      <c r="AZ8" s="186" t="s">
        <v>109</v>
      </c>
      <c r="BA8" s="186" t="s">
        <v>110</v>
      </c>
      <c r="BB8" s="186" t="s">
        <v>111</v>
      </c>
      <c r="BC8" s="186" t="s">
        <v>412</v>
      </c>
      <c r="BD8" s="186" t="s">
        <v>112</v>
      </c>
      <c r="BE8" s="186" t="s">
        <v>113</v>
      </c>
      <c r="BF8" s="186" t="s">
        <v>114</v>
      </c>
      <c r="BG8" s="186" t="s">
        <v>115</v>
      </c>
      <c r="BH8" s="186" t="s">
        <v>116</v>
      </c>
      <c r="BI8" s="186" t="s">
        <v>117</v>
      </c>
      <c r="BJ8" s="186" t="s">
        <v>118</v>
      </c>
      <c r="BK8" s="186" t="s">
        <v>119</v>
      </c>
      <c r="BL8" s="186" t="s">
        <v>120</v>
      </c>
      <c r="BM8" s="186" t="s">
        <v>121</v>
      </c>
      <c r="BN8" s="186" t="s">
        <v>122</v>
      </c>
      <c r="BO8" s="186" t="s">
        <v>123</v>
      </c>
      <c r="BP8" s="186" t="s">
        <v>124</v>
      </c>
      <c r="BQ8" s="186" t="s">
        <v>125</v>
      </c>
      <c r="BR8" s="186" t="s">
        <v>126</v>
      </c>
      <c r="BS8" s="186" t="s">
        <v>127</v>
      </c>
      <c r="BT8" s="186" t="s">
        <v>128</v>
      </c>
      <c r="BU8" s="186" t="s">
        <v>129</v>
      </c>
      <c r="BV8" s="186" t="s">
        <v>130</v>
      </c>
      <c r="BW8" s="186" t="s">
        <v>131</v>
      </c>
      <c r="BX8" s="186" t="s">
        <v>132</v>
      </c>
      <c r="BY8" s="186" t="s">
        <v>344</v>
      </c>
      <c r="BZ8" s="186" t="s">
        <v>345</v>
      </c>
      <c r="CA8" s="186" t="s">
        <v>346</v>
      </c>
      <c r="CB8" s="186" t="s">
        <v>347</v>
      </c>
      <c r="CC8" s="186" t="s">
        <v>348</v>
      </c>
      <c r="CD8" s="186" t="s">
        <v>349</v>
      </c>
      <c r="CE8" s="186" t="s">
        <v>350</v>
      </c>
      <c r="CF8" s="186" t="s">
        <v>351</v>
      </c>
      <c r="CG8" s="186" t="s">
        <v>352</v>
      </c>
      <c r="CH8" s="186" t="s">
        <v>428</v>
      </c>
      <c r="CI8" s="186" t="s">
        <v>429</v>
      </c>
      <c r="CJ8" s="186" t="s">
        <v>430</v>
      </c>
      <c r="CK8" s="186" t="s">
        <v>431</v>
      </c>
      <c r="CL8" s="186" t="s">
        <v>432</v>
      </c>
      <c r="CM8" s="186" t="s">
        <v>433</v>
      </c>
      <c r="CN8" s="186" t="s">
        <v>434</v>
      </c>
      <c r="CO8" s="186" t="s">
        <v>435</v>
      </c>
      <c r="CP8" s="186" t="s">
        <v>436</v>
      </c>
      <c r="CQ8" s="186" t="s">
        <v>437</v>
      </c>
      <c r="CR8" s="186" t="s">
        <v>438</v>
      </c>
      <c r="CS8" s="186" t="s">
        <v>439</v>
      </c>
      <c r="CT8" s="186" t="s">
        <v>440</v>
      </c>
      <c r="CU8" s="186" t="s">
        <v>441</v>
      </c>
    </row>
    <row r="9" spans="1:197" ht="65.099999999999994" customHeight="1">
      <c r="A9" s="103">
        <v>1</v>
      </c>
      <c r="B9" s="120" t="s">
        <v>223</v>
      </c>
      <c r="C9" s="96">
        <v>6340125399</v>
      </c>
      <c r="D9" s="96" t="s">
        <v>224</v>
      </c>
      <c r="E9" s="96">
        <v>31</v>
      </c>
      <c r="F9" s="96" t="s">
        <v>225</v>
      </c>
      <c r="G9" s="96" t="s">
        <v>148</v>
      </c>
      <c r="H9" s="96" t="s">
        <v>226</v>
      </c>
      <c r="I9" s="96">
        <v>1</v>
      </c>
      <c r="J9" s="96" t="s">
        <v>137</v>
      </c>
      <c r="K9" s="96" t="s">
        <v>227</v>
      </c>
      <c r="L9" s="96" t="s">
        <v>228</v>
      </c>
      <c r="M9" s="96" t="s">
        <v>260</v>
      </c>
      <c r="N9" s="121" t="s">
        <v>229</v>
      </c>
      <c r="O9" s="96" t="s">
        <v>23</v>
      </c>
      <c r="P9" s="178">
        <v>111</v>
      </c>
      <c r="Q9" s="96" t="s">
        <v>24</v>
      </c>
      <c r="R9" s="99" t="s">
        <v>29</v>
      </c>
      <c r="S9" s="165">
        <v>0</v>
      </c>
      <c r="T9" s="166">
        <v>23000</v>
      </c>
      <c r="U9" s="165">
        <v>0</v>
      </c>
      <c r="V9" s="166">
        <v>15000</v>
      </c>
      <c r="W9" s="165">
        <v>0</v>
      </c>
      <c r="X9" s="166">
        <v>3000</v>
      </c>
      <c r="Y9" s="165">
        <v>0</v>
      </c>
      <c r="Z9" s="166">
        <v>0</v>
      </c>
      <c r="AA9" s="100">
        <v>0</v>
      </c>
      <c r="AB9" s="101">
        <v>0</v>
      </c>
      <c r="AC9" s="100">
        <v>0</v>
      </c>
      <c r="AD9" s="101">
        <v>0</v>
      </c>
      <c r="AE9" s="100">
        <v>0</v>
      </c>
      <c r="AF9" s="101">
        <v>3000</v>
      </c>
      <c r="AG9" s="122" t="s">
        <v>388</v>
      </c>
      <c r="AH9" s="123">
        <f>S9+U9+W9+Y9</f>
        <v>0</v>
      </c>
      <c r="AI9" s="30">
        <f>AH9*20%</f>
        <v>0</v>
      </c>
      <c r="AJ9" s="124">
        <f>(AH9+AI9)</f>
        <v>0</v>
      </c>
      <c r="AK9" s="123">
        <f>T9+V9+X9+Z9</f>
        <v>41000</v>
      </c>
      <c r="AL9" s="30">
        <f>AK9*20%</f>
        <v>8200</v>
      </c>
      <c r="AM9" s="201">
        <f>AK9+AL9</f>
        <v>49200</v>
      </c>
      <c r="AN9" s="123">
        <f>AA9+AB9+AC9+AD9+AE9+AF9</f>
        <v>3000</v>
      </c>
      <c r="AO9" s="30">
        <f>AN9*20%</f>
        <v>600</v>
      </c>
      <c r="AP9" s="124">
        <f>AN9+AO9</f>
        <v>3600</v>
      </c>
      <c r="AQ9" s="203">
        <f>AH9+AK9+AN9</f>
        <v>44000</v>
      </c>
      <c r="AR9" s="30">
        <f>AI9+AL9+AO9</f>
        <v>8800</v>
      </c>
      <c r="AS9" s="124">
        <f>AJ9+AM9+AP9</f>
        <v>52800</v>
      </c>
      <c r="AT9" s="229"/>
      <c r="AU9" s="209"/>
      <c r="AV9" s="209"/>
      <c r="AW9" s="126"/>
      <c r="AX9" s="127">
        <v>7</v>
      </c>
      <c r="AY9" s="214">
        <f>AW9*AX9</f>
        <v>0</v>
      </c>
      <c r="AZ9" s="231">
        <f>(AH9*AT9)</f>
        <v>0</v>
      </c>
      <c r="BA9" s="30">
        <f>AI9*AT9</f>
        <v>0</v>
      </c>
      <c r="BB9" s="232">
        <f>AJ9*AT9</f>
        <v>0</v>
      </c>
      <c r="BC9" s="203">
        <f>(AK9*AU9)</f>
        <v>0</v>
      </c>
      <c r="BD9" s="30">
        <f>AL9*AU9</f>
        <v>0</v>
      </c>
      <c r="BE9" s="201">
        <f>AM9*AU9</f>
        <v>0</v>
      </c>
      <c r="BF9" s="231">
        <f>AN9*AV9</f>
        <v>0</v>
      </c>
      <c r="BG9" s="30">
        <f>AO9*AV9</f>
        <v>0</v>
      </c>
      <c r="BH9" s="232">
        <f>AP9*AV9</f>
        <v>0</v>
      </c>
      <c r="BI9" s="233">
        <f>AZ9+BC9+BF9</f>
        <v>0</v>
      </c>
      <c r="BJ9" s="234">
        <f>BA9+BD9+BG9</f>
        <v>0</v>
      </c>
      <c r="BK9" s="234">
        <f>BB9+BE9+BH9</f>
        <v>0</v>
      </c>
      <c r="BL9" s="126">
        <f>BK9+AY9</f>
        <v>0</v>
      </c>
      <c r="BM9" s="128" t="s">
        <v>61</v>
      </c>
      <c r="BN9" s="235"/>
      <c r="BO9" s="129">
        <f>AQ9*BN9</f>
        <v>0</v>
      </c>
      <c r="BP9" s="236"/>
      <c r="BQ9" s="130"/>
      <c r="BR9" s="131">
        <v>5136</v>
      </c>
      <c r="BS9" s="131">
        <f t="shared" ref="BS9:BS20" si="0">P9*BR9</f>
        <v>570096</v>
      </c>
      <c r="BT9" s="132">
        <f>BS9*BP9</f>
        <v>0</v>
      </c>
      <c r="BU9" s="132">
        <f t="shared" ref="BU9:BU45" si="1">BO9+BT9</f>
        <v>0</v>
      </c>
      <c r="BV9" s="237"/>
      <c r="BW9" s="133">
        <f>AS9*BV9</f>
        <v>0</v>
      </c>
      <c r="BX9" s="237"/>
      <c r="BY9" s="70"/>
      <c r="BZ9" s="134">
        <v>5136</v>
      </c>
      <c r="CA9" s="134">
        <f t="shared" ref="CA9:CA20" si="2">P9*BZ9</f>
        <v>570096</v>
      </c>
      <c r="CB9" s="135">
        <f>CA9*BX9</f>
        <v>0</v>
      </c>
      <c r="CC9" s="135">
        <f t="shared" ref="CC9:CC45" si="3">BW9+CB9</f>
        <v>0</v>
      </c>
      <c r="CD9" s="136">
        <f>BI9+BU9+AY9</f>
        <v>0</v>
      </c>
      <c r="CE9" s="137"/>
      <c r="CF9" s="136">
        <f>CD9*CE9</f>
        <v>0</v>
      </c>
      <c r="CG9" s="136">
        <f>CD9+CF9</f>
        <v>0</v>
      </c>
      <c r="CH9" s="138">
        <f>BK9+CC9+AY9</f>
        <v>0</v>
      </c>
      <c r="CI9" s="139"/>
      <c r="CJ9" s="138">
        <f>CH9*CI9</f>
        <v>0</v>
      </c>
      <c r="CK9" s="138">
        <f>CH9+CJ9</f>
        <v>0</v>
      </c>
      <c r="CL9" s="96" t="s">
        <v>425</v>
      </c>
      <c r="CM9" s="96" t="s">
        <v>145</v>
      </c>
      <c r="CN9" s="115" t="s">
        <v>426</v>
      </c>
      <c r="CO9" s="102" t="s">
        <v>279</v>
      </c>
      <c r="CP9" s="96" t="s">
        <v>208</v>
      </c>
      <c r="CQ9" s="102" t="s">
        <v>427</v>
      </c>
      <c r="CR9" s="115">
        <v>45352</v>
      </c>
      <c r="CS9" s="140" t="s">
        <v>146</v>
      </c>
      <c r="CT9" s="182">
        <v>0</v>
      </c>
      <c r="CU9" s="183">
        <v>1</v>
      </c>
    </row>
    <row r="10" spans="1:197" ht="65.099999999999994" customHeight="1">
      <c r="A10" s="103">
        <v>2</v>
      </c>
      <c r="B10" s="141" t="s">
        <v>200</v>
      </c>
      <c r="C10" s="96">
        <v>5252836114</v>
      </c>
      <c r="D10" s="142" t="s">
        <v>201</v>
      </c>
      <c r="E10" s="142">
        <v>8</v>
      </c>
      <c r="F10" s="142" t="s">
        <v>202</v>
      </c>
      <c r="G10" s="142" t="s">
        <v>158</v>
      </c>
      <c r="H10" s="142" t="s">
        <v>201</v>
      </c>
      <c r="I10" s="142">
        <v>8</v>
      </c>
      <c r="J10" s="143" t="s">
        <v>137</v>
      </c>
      <c r="K10" s="142" t="s">
        <v>202</v>
      </c>
      <c r="L10" s="142" t="s">
        <v>158</v>
      </c>
      <c r="M10" s="142" t="s">
        <v>166</v>
      </c>
      <c r="N10" s="144" t="s">
        <v>203</v>
      </c>
      <c r="O10" s="142" t="s">
        <v>23</v>
      </c>
      <c r="P10" s="179">
        <v>439</v>
      </c>
      <c r="Q10" s="142" t="s">
        <v>24</v>
      </c>
      <c r="R10" s="96" t="s">
        <v>199</v>
      </c>
      <c r="S10" s="100">
        <v>96255</v>
      </c>
      <c r="T10" s="101">
        <v>0</v>
      </c>
      <c r="U10" s="100">
        <v>64167</v>
      </c>
      <c r="V10" s="101">
        <v>0</v>
      </c>
      <c r="W10" s="100">
        <v>8336</v>
      </c>
      <c r="X10" s="101">
        <v>0</v>
      </c>
      <c r="Y10" s="100">
        <v>23101</v>
      </c>
      <c r="Z10" s="101">
        <v>0</v>
      </c>
      <c r="AA10" s="100">
        <v>21147</v>
      </c>
      <c r="AB10" s="101">
        <v>0</v>
      </c>
      <c r="AC10" s="100">
        <v>9196</v>
      </c>
      <c r="AD10" s="101">
        <v>0</v>
      </c>
      <c r="AE10" s="100">
        <v>50144</v>
      </c>
      <c r="AF10" s="101">
        <v>0</v>
      </c>
      <c r="AG10" s="122" t="s">
        <v>388</v>
      </c>
      <c r="AH10" s="123">
        <f t="shared" ref="AH10:AH45" si="4">S10+U10+W10+Y10</f>
        <v>191859</v>
      </c>
      <c r="AI10" s="30">
        <f t="shared" ref="AI10:AI12" si="5">AH10*20%</f>
        <v>38371.800000000003</v>
      </c>
      <c r="AJ10" s="124">
        <f t="shared" ref="AJ10:AJ12" si="6">(AH10+AI10)</f>
        <v>230230.8</v>
      </c>
      <c r="AK10" s="123">
        <f t="shared" ref="AK10:AK45" si="7">T10+V10+X10+Z10</f>
        <v>0</v>
      </c>
      <c r="AL10" s="30">
        <f t="shared" ref="AL10:AL12" si="8">AK10*20%</f>
        <v>0</v>
      </c>
      <c r="AM10" s="201">
        <f t="shared" ref="AM10:AM12" si="9">AK10+AL10</f>
        <v>0</v>
      </c>
      <c r="AN10" s="123">
        <f t="shared" ref="AN10:AN45" si="10">AA10+AB10+AC10+AD10+AE10+AF10</f>
        <v>80487</v>
      </c>
      <c r="AO10" s="30">
        <f t="shared" ref="AO10:AO45" si="11">AN10*20%</f>
        <v>16097.400000000001</v>
      </c>
      <c r="AP10" s="124">
        <f t="shared" ref="AP10:AP45" si="12">AN10+AO10</f>
        <v>96584.4</v>
      </c>
      <c r="AQ10" s="203">
        <f t="shared" ref="AQ10:AQ45" si="13">AH10+AK10+AN10</f>
        <v>272346</v>
      </c>
      <c r="AR10" s="30">
        <f t="shared" ref="AR10:AR45" si="14">AI10+AL10+AO10</f>
        <v>54469.200000000004</v>
      </c>
      <c r="AS10" s="124">
        <f t="shared" ref="AS10:AS45" si="15">AJ10+AM10+AP10</f>
        <v>326815.19999999995</v>
      </c>
      <c r="AT10" s="125"/>
      <c r="AU10" s="230"/>
      <c r="AV10" s="209"/>
      <c r="AW10" s="126"/>
      <c r="AX10" s="127">
        <v>7</v>
      </c>
      <c r="AY10" s="214">
        <f t="shared" ref="AY10:AY45" si="16">AW10*AX10</f>
        <v>0</v>
      </c>
      <c r="AZ10" s="231">
        <f t="shared" ref="AZ10:AZ45" si="17">(AH10*AT10)</f>
        <v>0</v>
      </c>
      <c r="BA10" s="30">
        <f t="shared" ref="BA10:BA45" si="18">AI10*AT10</f>
        <v>0</v>
      </c>
      <c r="BB10" s="232">
        <f t="shared" ref="BB10:BB45" si="19">AJ10*AT10</f>
        <v>0</v>
      </c>
      <c r="BC10" s="203">
        <f t="shared" ref="BC10:BC45" si="20">(AK10*AU10)</f>
        <v>0</v>
      </c>
      <c r="BD10" s="30">
        <f t="shared" ref="BD10:BD45" si="21">AL10*AU10</f>
        <v>0</v>
      </c>
      <c r="BE10" s="201">
        <f t="shared" ref="BE10:BE45" si="22">AM10*AU10</f>
        <v>0</v>
      </c>
      <c r="BF10" s="231">
        <f t="shared" ref="BF10:BF45" si="23">AN10*AV10</f>
        <v>0</v>
      </c>
      <c r="BG10" s="30">
        <f t="shared" ref="BG10:BG45" si="24">AO10*AV10</f>
        <v>0</v>
      </c>
      <c r="BH10" s="232">
        <f t="shared" ref="BH10:BH45" si="25">AP10*AV10</f>
        <v>0</v>
      </c>
      <c r="BI10" s="233">
        <f t="shared" ref="BI10:BI45" si="26">AZ10+BC10+BF10</f>
        <v>0</v>
      </c>
      <c r="BJ10" s="234">
        <f t="shared" ref="BJ10:BJ45" si="27">BA10+BD10+BG10</f>
        <v>0</v>
      </c>
      <c r="BK10" s="234">
        <f t="shared" ref="BK10:BK45" si="28">BB10+BE10+BH10</f>
        <v>0</v>
      </c>
      <c r="BL10" s="126">
        <f t="shared" ref="BL10:BL45" si="29">BK10+AY10</f>
        <v>0</v>
      </c>
      <c r="BM10" s="128" t="s">
        <v>155</v>
      </c>
      <c r="BN10" s="235"/>
      <c r="BO10" s="129">
        <f t="shared" ref="BO10:BO45" si="30">AQ10*BN10</f>
        <v>0</v>
      </c>
      <c r="BP10" s="236"/>
      <c r="BQ10" s="130"/>
      <c r="BR10" s="131">
        <v>5136</v>
      </c>
      <c r="BS10" s="131">
        <f t="shared" si="0"/>
        <v>2254704</v>
      </c>
      <c r="BT10" s="132">
        <f t="shared" ref="BT10:BT20" si="31">BS10*BP10</f>
        <v>0</v>
      </c>
      <c r="BU10" s="132">
        <f t="shared" si="1"/>
        <v>0</v>
      </c>
      <c r="BV10" s="237"/>
      <c r="BW10" s="133">
        <f t="shared" ref="BW10:BW45" si="32">AS10*BV10</f>
        <v>0</v>
      </c>
      <c r="BX10" s="237"/>
      <c r="BY10" s="70"/>
      <c r="BZ10" s="134">
        <v>5136</v>
      </c>
      <c r="CA10" s="134">
        <f t="shared" si="2"/>
        <v>2254704</v>
      </c>
      <c r="CB10" s="135">
        <f t="shared" ref="CB10:CB44" si="33">CA10*BX10</f>
        <v>0</v>
      </c>
      <c r="CC10" s="135">
        <f t="shared" si="3"/>
        <v>0</v>
      </c>
      <c r="CD10" s="136">
        <f t="shared" ref="CD10:CD45" si="34">BI10+BU10+AY10</f>
        <v>0</v>
      </c>
      <c r="CE10" s="137"/>
      <c r="CF10" s="136">
        <f t="shared" ref="CF10:CF45" si="35">CD10*CE10</f>
        <v>0</v>
      </c>
      <c r="CG10" s="136">
        <f t="shared" ref="CG10:CG45" si="36">CD10+CF10</f>
        <v>0</v>
      </c>
      <c r="CH10" s="138">
        <f t="shared" ref="CH10:CH45" si="37">BK10+CC10+AY10</f>
        <v>0</v>
      </c>
      <c r="CI10" s="139"/>
      <c r="CJ10" s="138">
        <f t="shared" ref="CJ10:CJ45" si="38">CH10*CI10</f>
        <v>0</v>
      </c>
      <c r="CK10" s="138">
        <f t="shared" ref="CK10:CK45" si="39">CH10+CJ10</f>
        <v>0</v>
      </c>
      <c r="CL10" s="96" t="s">
        <v>425</v>
      </c>
      <c r="CM10" s="145" t="s">
        <v>145</v>
      </c>
      <c r="CN10" s="115" t="s">
        <v>426</v>
      </c>
      <c r="CO10" s="102" t="s">
        <v>279</v>
      </c>
      <c r="CP10" s="96" t="s">
        <v>208</v>
      </c>
      <c r="CQ10" s="102" t="s">
        <v>427</v>
      </c>
      <c r="CR10" s="115">
        <v>45352</v>
      </c>
      <c r="CS10" s="140" t="s">
        <v>146</v>
      </c>
      <c r="CT10" s="182">
        <v>1</v>
      </c>
      <c r="CU10" s="183">
        <v>0</v>
      </c>
    </row>
    <row r="11" spans="1:197" ht="65.099999999999994" customHeight="1">
      <c r="A11" s="103">
        <v>3</v>
      </c>
      <c r="B11" s="95" t="s">
        <v>200</v>
      </c>
      <c r="C11" s="96">
        <v>5252836114</v>
      </c>
      <c r="D11" s="96" t="s">
        <v>201</v>
      </c>
      <c r="E11" s="96">
        <v>8</v>
      </c>
      <c r="F11" s="96" t="s">
        <v>202</v>
      </c>
      <c r="G11" s="96" t="s">
        <v>158</v>
      </c>
      <c r="H11" s="96" t="s">
        <v>204</v>
      </c>
      <c r="I11" s="96">
        <v>5</v>
      </c>
      <c r="J11" s="146" t="s">
        <v>137</v>
      </c>
      <c r="K11" s="96" t="s">
        <v>205</v>
      </c>
      <c r="L11" s="96" t="s">
        <v>158</v>
      </c>
      <c r="M11" s="96" t="s">
        <v>166</v>
      </c>
      <c r="N11" s="144" t="s">
        <v>206</v>
      </c>
      <c r="O11" s="96" t="s">
        <v>23</v>
      </c>
      <c r="P11" s="103">
        <v>494</v>
      </c>
      <c r="Q11" s="96" t="s">
        <v>24</v>
      </c>
      <c r="R11" s="96" t="s">
        <v>207</v>
      </c>
      <c r="S11" s="100">
        <v>109676</v>
      </c>
      <c r="T11" s="101">
        <v>0</v>
      </c>
      <c r="U11" s="100">
        <v>76266</v>
      </c>
      <c r="V11" s="101">
        <v>0</v>
      </c>
      <c r="W11" s="100">
        <v>28077</v>
      </c>
      <c r="X11" s="101">
        <v>0</v>
      </c>
      <c r="Y11" s="100">
        <v>18107</v>
      </c>
      <c r="Z11" s="101">
        <v>0</v>
      </c>
      <c r="AA11" s="100">
        <v>20470</v>
      </c>
      <c r="AB11" s="101">
        <v>0</v>
      </c>
      <c r="AC11" s="100">
        <v>23494</v>
      </c>
      <c r="AD11" s="101">
        <v>0</v>
      </c>
      <c r="AE11" s="100">
        <v>47381</v>
      </c>
      <c r="AF11" s="101">
        <v>0</v>
      </c>
      <c r="AG11" s="122" t="s">
        <v>388</v>
      </c>
      <c r="AH11" s="123">
        <f t="shared" si="4"/>
        <v>232126</v>
      </c>
      <c r="AI11" s="30">
        <f t="shared" si="5"/>
        <v>46425.200000000004</v>
      </c>
      <c r="AJ11" s="124">
        <f t="shared" si="6"/>
        <v>278551.2</v>
      </c>
      <c r="AK11" s="123">
        <f t="shared" si="7"/>
        <v>0</v>
      </c>
      <c r="AL11" s="30">
        <f t="shared" si="8"/>
        <v>0</v>
      </c>
      <c r="AM11" s="201">
        <f t="shared" si="9"/>
        <v>0</v>
      </c>
      <c r="AN11" s="123">
        <f t="shared" si="10"/>
        <v>91345</v>
      </c>
      <c r="AO11" s="30">
        <f t="shared" si="11"/>
        <v>18269</v>
      </c>
      <c r="AP11" s="124">
        <f t="shared" si="12"/>
        <v>109614</v>
      </c>
      <c r="AQ11" s="203">
        <f t="shared" si="13"/>
        <v>323471</v>
      </c>
      <c r="AR11" s="30">
        <f t="shared" si="14"/>
        <v>64694.200000000004</v>
      </c>
      <c r="AS11" s="124">
        <f t="shared" si="15"/>
        <v>388165.2</v>
      </c>
      <c r="AT11" s="125"/>
      <c r="AU11" s="230"/>
      <c r="AV11" s="209"/>
      <c r="AW11" s="126"/>
      <c r="AX11" s="127">
        <v>7</v>
      </c>
      <c r="AY11" s="214">
        <f t="shared" si="16"/>
        <v>0</v>
      </c>
      <c r="AZ11" s="231">
        <f t="shared" si="17"/>
        <v>0</v>
      </c>
      <c r="BA11" s="30">
        <f t="shared" si="18"/>
        <v>0</v>
      </c>
      <c r="BB11" s="232">
        <f t="shared" si="19"/>
        <v>0</v>
      </c>
      <c r="BC11" s="203">
        <f t="shared" si="20"/>
        <v>0</v>
      </c>
      <c r="BD11" s="30">
        <f t="shared" si="21"/>
        <v>0</v>
      </c>
      <c r="BE11" s="201">
        <f t="shared" si="22"/>
        <v>0</v>
      </c>
      <c r="BF11" s="231">
        <f t="shared" si="23"/>
        <v>0</v>
      </c>
      <c r="BG11" s="30">
        <f t="shared" si="24"/>
        <v>0</v>
      </c>
      <c r="BH11" s="232">
        <f t="shared" si="25"/>
        <v>0</v>
      </c>
      <c r="BI11" s="233">
        <f t="shared" si="26"/>
        <v>0</v>
      </c>
      <c r="BJ11" s="234">
        <f t="shared" si="27"/>
        <v>0</v>
      </c>
      <c r="BK11" s="234">
        <f t="shared" si="28"/>
        <v>0</v>
      </c>
      <c r="BL11" s="126">
        <f t="shared" si="29"/>
        <v>0</v>
      </c>
      <c r="BM11" s="128" t="s">
        <v>155</v>
      </c>
      <c r="BN11" s="235"/>
      <c r="BO11" s="129">
        <f t="shared" si="30"/>
        <v>0</v>
      </c>
      <c r="BP11" s="236"/>
      <c r="BQ11" s="130"/>
      <c r="BR11" s="131">
        <v>5136</v>
      </c>
      <c r="BS11" s="131">
        <f t="shared" si="0"/>
        <v>2537184</v>
      </c>
      <c r="BT11" s="132">
        <f t="shared" si="31"/>
        <v>0</v>
      </c>
      <c r="BU11" s="132">
        <f t="shared" si="1"/>
        <v>0</v>
      </c>
      <c r="BV11" s="237"/>
      <c r="BW11" s="133">
        <f t="shared" si="32"/>
        <v>0</v>
      </c>
      <c r="BX11" s="237"/>
      <c r="BY11" s="70"/>
      <c r="BZ11" s="134">
        <v>5136</v>
      </c>
      <c r="CA11" s="134">
        <f t="shared" si="2"/>
        <v>2537184</v>
      </c>
      <c r="CB11" s="135">
        <f t="shared" si="33"/>
        <v>0</v>
      </c>
      <c r="CC11" s="135">
        <f t="shared" si="3"/>
        <v>0</v>
      </c>
      <c r="CD11" s="136">
        <f t="shared" si="34"/>
        <v>0</v>
      </c>
      <c r="CE11" s="137"/>
      <c r="CF11" s="136">
        <f t="shared" si="35"/>
        <v>0</v>
      </c>
      <c r="CG11" s="136">
        <f t="shared" si="36"/>
        <v>0</v>
      </c>
      <c r="CH11" s="138">
        <f t="shared" si="37"/>
        <v>0</v>
      </c>
      <c r="CI11" s="139"/>
      <c r="CJ11" s="138">
        <f t="shared" si="38"/>
        <v>0</v>
      </c>
      <c r="CK11" s="138">
        <f t="shared" si="39"/>
        <v>0</v>
      </c>
      <c r="CL11" s="96" t="s">
        <v>425</v>
      </c>
      <c r="CM11" s="145" t="s">
        <v>145</v>
      </c>
      <c r="CN11" s="115" t="s">
        <v>426</v>
      </c>
      <c r="CO11" s="102" t="s">
        <v>279</v>
      </c>
      <c r="CP11" s="96" t="s">
        <v>208</v>
      </c>
      <c r="CQ11" s="102" t="s">
        <v>427</v>
      </c>
      <c r="CR11" s="115">
        <v>45352</v>
      </c>
      <c r="CS11" s="140" t="s">
        <v>146</v>
      </c>
      <c r="CT11" s="182">
        <v>1</v>
      </c>
      <c r="CU11" s="183">
        <v>0</v>
      </c>
    </row>
    <row r="12" spans="1:197" ht="65.099999999999994" customHeight="1">
      <c r="A12" s="103">
        <v>4</v>
      </c>
      <c r="B12" s="95" t="s">
        <v>133</v>
      </c>
      <c r="C12" s="96">
        <v>5250007626</v>
      </c>
      <c r="D12" s="96" t="s">
        <v>134</v>
      </c>
      <c r="E12" s="96">
        <v>8</v>
      </c>
      <c r="F12" s="96" t="s">
        <v>135</v>
      </c>
      <c r="G12" s="96" t="s">
        <v>42</v>
      </c>
      <c r="H12" s="96" t="s">
        <v>136</v>
      </c>
      <c r="I12" s="96">
        <v>99</v>
      </c>
      <c r="J12" s="146" t="s">
        <v>137</v>
      </c>
      <c r="K12" s="96" t="s">
        <v>138</v>
      </c>
      <c r="L12" s="96" t="s">
        <v>139</v>
      </c>
      <c r="M12" s="96" t="s">
        <v>31</v>
      </c>
      <c r="N12" s="97" t="s">
        <v>140</v>
      </c>
      <c r="O12" s="96" t="s">
        <v>371</v>
      </c>
      <c r="P12" s="103">
        <v>1700</v>
      </c>
      <c r="Q12" s="96" t="s">
        <v>24</v>
      </c>
      <c r="R12" s="96" t="s">
        <v>141</v>
      </c>
      <c r="S12" s="100">
        <v>12000</v>
      </c>
      <c r="T12" s="101">
        <v>48000</v>
      </c>
      <c r="U12" s="100">
        <v>10000</v>
      </c>
      <c r="V12" s="101">
        <v>40000</v>
      </c>
      <c r="W12" s="100">
        <v>10000</v>
      </c>
      <c r="X12" s="101">
        <v>40000</v>
      </c>
      <c r="Y12" s="100">
        <v>10000</v>
      </c>
      <c r="Z12" s="101">
        <v>40000</v>
      </c>
      <c r="AA12" s="100">
        <v>10000</v>
      </c>
      <c r="AB12" s="101">
        <v>40000</v>
      </c>
      <c r="AC12" s="100">
        <v>10000</v>
      </c>
      <c r="AD12" s="101">
        <v>40000</v>
      </c>
      <c r="AE12" s="100">
        <v>10000</v>
      </c>
      <c r="AF12" s="101">
        <v>40000</v>
      </c>
      <c r="AG12" s="122" t="s">
        <v>388</v>
      </c>
      <c r="AH12" s="123">
        <f t="shared" si="4"/>
        <v>42000</v>
      </c>
      <c r="AI12" s="30">
        <f t="shared" si="5"/>
        <v>8400</v>
      </c>
      <c r="AJ12" s="124">
        <f t="shared" si="6"/>
        <v>50400</v>
      </c>
      <c r="AK12" s="123">
        <f t="shared" si="7"/>
        <v>168000</v>
      </c>
      <c r="AL12" s="30">
        <f t="shared" si="8"/>
        <v>33600</v>
      </c>
      <c r="AM12" s="201">
        <f t="shared" si="9"/>
        <v>201600</v>
      </c>
      <c r="AN12" s="123">
        <f t="shared" si="10"/>
        <v>150000</v>
      </c>
      <c r="AO12" s="30">
        <f t="shared" si="11"/>
        <v>30000</v>
      </c>
      <c r="AP12" s="124">
        <f t="shared" si="12"/>
        <v>180000</v>
      </c>
      <c r="AQ12" s="203">
        <f t="shared" si="13"/>
        <v>360000</v>
      </c>
      <c r="AR12" s="30">
        <f t="shared" si="14"/>
        <v>72000</v>
      </c>
      <c r="AS12" s="124">
        <f t="shared" si="15"/>
        <v>432000</v>
      </c>
      <c r="AT12" s="125"/>
      <c r="AU12" s="209"/>
      <c r="AV12" s="209"/>
      <c r="AW12" s="126"/>
      <c r="AX12" s="127">
        <v>7</v>
      </c>
      <c r="AY12" s="214">
        <f t="shared" si="16"/>
        <v>0</v>
      </c>
      <c r="AZ12" s="231">
        <f t="shared" si="17"/>
        <v>0</v>
      </c>
      <c r="BA12" s="30">
        <f t="shared" si="18"/>
        <v>0</v>
      </c>
      <c r="BB12" s="232">
        <f t="shared" si="19"/>
        <v>0</v>
      </c>
      <c r="BC12" s="203">
        <f t="shared" si="20"/>
        <v>0</v>
      </c>
      <c r="BD12" s="30">
        <f t="shared" si="21"/>
        <v>0</v>
      </c>
      <c r="BE12" s="201">
        <f t="shared" si="22"/>
        <v>0</v>
      </c>
      <c r="BF12" s="231">
        <f t="shared" si="23"/>
        <v>0</v>
      </c>
      <c r="BG12" s="30">
        <f t="shared" si="24"/>
        <v>0</v>
      </c>
      <c r="BH12" s="232">
        <f t="shared" si="25"/>
        <v>0</v>
      </c>
      <c r="BI12" s="233">
        <f t="shared" si="26"/>
        <v>0</v>
      </c>
      <c r="BJ12" s="234">
        <f t="shared" si="27"/>
        <v>0</v>
      </c>
      <c r="BK12" s="234">
        <f t="shared" si="28"/>
        <v>0</v>
      </c>
      <c r="BL12" s="126">
        <f t="shared" si="29"/>
        <v>0</v>
      </c>
      <c r="BM12" s="96" t="s">
        <v>61</v>
      </c>
      <c r="BN12" s="235"/>
      <c r="BO12" s="129">
        <f t="shared" si="30"/>
        <v>0</v>
      </c>
      <c r="BP12" s="236"/>
      <c r="BQ12" s="130"/>
      <c r="BR12" s="131">
        <v>5136</v>
      </c>
      <c r="BS12" s="131">
        <f t="shared" si="0"/>
        <v>8731200</v>
      </c>
      <c r="BT12" s="132">
        <f t="shared" si="31"/>
        <v>0</v>
      </c>
      <c r="BU12" s="132">
        <f t="shared" si="1"/>
        <v>0</v>
      </c>
      <c r="BV12" s="237"/>
      <c r="BW12" s="133">
        <f t="shared" si="32"/>
        <v>0</v>
      </c>
      <c r="BX12" s="237"/>
      <c r="BY12" s="70"/>
      <c r="BZ12" s="134">
        <v>5136</v>
      </c>
      <c r="CA12" s="134">
        <f t="shared" si="2"/>
        <v>8731200</v>
      </c>
      <c r="CB12" s="135">
        <f t="shared" si="33"/>
        <v>0</v>
      </c>
      <c r="CC12" s="135">
        <f t="shared" si="3"/>
        <v>0</v>
      </c>
      <c r="CD12" s="136">
        <f t="shared" si="34"/>
        <v>0</v>
      </c>
      <c r="CE12" s="137"/>
      <c r="CF12" s="136">
        <f t="shared" si="35"/>
        <v>0</v>
      </c>
      <c r="CG12" s="136">
        <f t="shared" si="36"/>
        <v>0</v>
      </c>
      <c r="CH12" s="138">
        <f t="shared" si="37"/>
        <v>0</v>
      </c>
      <c r="CI12" s="139"/>
      <c r="CJ12" s="138">
        <f t="shared" si="38"/>
        <v>0</v>
      </c>
      <c r="CK12" s="138">
        <f t="shared" si="39"/>
        <v>0</v>
      </c>
      <c r="CL12" s="96" t="s">
        <v>425</v>
      </c>
      <c r="CM12" s="96" t="s">
        <v>145</v>
      </c>
      <c r="CN12" s="115" t="s">
        <v>426</v>
      </c>
      <c r="CO12" s="102" t="s">
        <v>279</v>
      </c>
      <c r="CP12" s="96" t="s">
        <v>208</v>
      </c>
      <c r="CQ12" s="102" t="s">
        <v>427</v>
      </c>
      <c r="CR12" s="115">
        <v>45352</v>
      </c>
      <c r="CS12" s="140" t="s">
        <v>146</v>
      </c>
      <c r="CT12" s="182">
        <v>0.2</v>
      </c>
      <c r="CU12" s="183">
        <v>0.8</v>
      </c>
    </row>
    <row r="13" spans="1:197" ht="65.099999999999994" customHeight="1">
      <c r="A13" s="103">
        <v>5</v>
      </c>
      <c r="B13" s="95" t="s">
        <v>133</v>
      </c>
      <c r="C13" s="96">
        <v>5250007626</v>
      </c>
      <c r="D13" s="96" t="s">
        <v>134</v>
      </c>
      <c r="E13" s="96">
        <v>8</v>
      </c>
      <c r="F13" s="96" t="s">
        <v>135</v>
      </c>
      <c r="G13" s="96" t="s">
        <v>42</v>
      </c>
      <c r="H13" s="96" t="s">
        <v>160</v>
      </c>
      <c r="I13" s="96">
        <v>21</v>
      </c>
      <c r="J13" s="96" t="s">
        <v>137</v>
      </c>
      <c r="K13" s="96" t="s">
        <v>161</v>
      </c>
      <c r="L13" s="96" t="s">
        <v>162</v>
      </c>
      <c r="M13" s="96" t="s">
        <v>31</v>
      </c>
      <c r="N13" s="98" t="s">
        <v>163</v>
      </c>
      <c r="O13" s="96" t="s">
        <v>267</v>
      </c>
      <c r="P13" s="178">
        <v>143</v>
      </c>
      <c r="Q13" s="96" t="s">
        <v>24</v>
      </c>
      <c r="R13" s="96" t="s">
        <v>164</v>
      </c>
      <c r="S13" s="100">
        <v>15204</v>
      </c>
      <c r="T13" s="101">
        <v>14796</v>
      </c>
      <c r="U13" s="100">
        <v>12163.2</v>
      </c>
      <c r="V13" s="101">
        <v>11836.8</v>
      </c>
      <c r="W13" s="100">
        <v>5068</v>
      </c>
      <c r="X13" s="101">
        <v>4932</v>
      </c>
      <c r="Y13" s="100">
        <v>354.76</v>
      </c>
      <c r="Z13" s="101">
        <v>345.24</v>
      </c>
      <c r="AA13" s="100">
        <v>354.76</v>
      </c>
      <c r="AB13" s="101">
        <v>345.24</v>
      </c>
      <c r="AC13" s="100">
        <v>354.76</v>
      </c>
      <c r="AD13" s="101">
        <v>345.24</v>
      </c>
      <c r="AE13" s="100">
        <v>1013.6</v>
      </c>
      <c r="AF13" s="101">
        <v>986.4</v>
      </c>
      <c r="AG13" s="122" t="s">
        <v>388</v>
      </c>
      <c r="AH13" s="123">
        <f t="shared" si="4"/>
        <v>32789.96</v>
      </c>
      <c r="AI13" s="30">
        <f t="shared" ref="AI13:AI45" si="40">AH13*20%</f>
        <v>6557.9920000000002</v>
      </c>
      <c r="AJ13" s="124">
        <f t="shared" ref="AJ13:AJ45" si="41">(AH13+AI13)</f>
        <v>39347.951999999997</v>
      </c>
      <c r="AK13" s="123">
        <f t="shared" si="7"/>
        <v>31910.04</v>
      </c>
      <c r="AL13" s="30">
        <f t="shared" ref="AL13:AL45" si="42">AK13*20%</f>
        <v>6382.0080000000007</v>
      </c>
      <c r="AM13" s="201">
        <f t="shared" ref="AM13:AM45" si="43">AK13+AL13</f>
        <v>38292.048000000003</v>
      </c>
      <c r="AN13" s="123">
        <f t="shared" si="10"/>
        <v>3400</v>
      </c>
      <c r="AO13" s="30">
        <f t="shared" si="11"/>
        <v>680</v>
      </c>
      <c r="AP13" s="124">
        <f t="shared" si="12"/>
        <v>4080</v>
      </c>
      <c r="AQ13" s="203">
        <f t="shared" si="13"/>
        <v>68100</v>
      </c>
      <c r="AR13" s="30">
        <f t="shared" si="14"/>
        <v>13620</v>
      </c>
      <c r="AS13" s="124">
        <f t="shared" si="15"/>
        <v>81720</v>
      </c>
      <c r="AT13" s="125"/>
      <c r="AU13" s="209"/>
      <c r="AV13" s="209"/>
      <c r="AW13" s="126"/>
      <c r="AX13" s="127">
        <v>7</v>
      </c>
      <c r="AY13" s="214">
        <f t="shared" si="16"/>
        <v>0</v>
      </c>
      <c r="AZ13" s="231">
        <f t="shared" si="17"/>
        <v>0</v>
      </c>
      <c r="BA13" s="30">
        <f t="shared" si="18"/>
        <v>0</v>
      </c>
      <c r="BB13" s="232">
        <f t="shared" si="19"/>
        <v>0</v>
      </c>
      <c r="BC13" s="203">
        <f t="shared" si="20"/>
        <v>0</v>
      </c>
      <c r="BD13" s="30">
        <f t="shared" si="21"/>
        <v>0</v>
      </c>
      <c r="BE13" s="201">
        <f t="shared" si="22"/>
        <v>0</v>
      </c>
      <c r="BF13" s="231">
        <f t="shared" si="23"/>
        <v>0</v>
      </c>
      <c r="BG13" s="30">
        <f t="shared" si="24"/>
        <v>0</v>
      </c>
      <c r="BH13" s="232">
        <f t="shared" si="25"/>
        <v>0</v>
      </c>
      <c r="BI13" s="233">
        <f t="shared" si="26"/>
        <v>0</v>
      </c>
      <c r="BJ13" s="234">
        <f t="shared" si="27"/>
        <v>0</v>
      </c>
      <c r="BK13" s="234">
        <f t="shared" si="28"/>
        <v>0</v>
      </c>
      <c r="BL13" s="126">
        <f t="shared" si="29"/>
        <v>0</v>
      </c>
      <c r="BM13" s="96" t="s">
        <v>61</v>
      </c>
      <c r="BN13" s="235"/>
      <c r="BO13" s="129">
        <f t="shared" si="30"/>
        <v>0</v>
      </c>
      <c r="BP13" s="236"/>
      <c r="BQ13" s="130"/>
      <c r="BR13" s="131">
        <v>5136</v>
      </c>
      <c r="BS13" s="131">
        <f t="shared" si="0"/>
        <v>734448</v>
      </c>
      <c r="BT13" s="132">
        <f t="shared" si="31"/>
        <v>0</v>
      </c>
      <c r="BU13" s="132">
        <f t="shared" si="1"/>
        <v>0</v>
      </c>
      <c r="BV13" s="237"/>
      <c r="BW13" s="133">
        <f t="shared" si="32"/>
        <v>0</v>
      </c>
      <c r="BX13" s="237"/>
      <c r="BY13" s="70"/>
      <c r="BZ13" s="134">
        <v>5136</v>
      </c>
      <c r="CA13" s="134">
        <f t="shared" si="2"/>
        <v>734448</v>
      </c>
      <c r="CB13" s="135">
        <f t="shared" si="33"/>
        <v>0</v>
      </c>
      <c r="CC13" s="135">
        <f t="shared" si="3"/>
        <v>0</v>
      </c>
      <c r="CD13" s="136">
        <f t="shared" si="34"/>
        <v>0</v>
      </c>
      <c r="CE13" s="137"/>
      <c r="CF13" s="136">
        <f t="shared" si="35"/>
        <v>0</v>
      </c>
      <c r="CG13" s="136">
        <f t="shared" si="36"/>
        <v>0</v>
      </c>
      <c r="CH13" s="138">
        <f t="shared" si="37"/>
        <v>0</v>
      </c>
      <c r="CI13" s="139"/>
      <c r="CJ13" s="138">
        <f t="shared" si="38"/>
        <v>0</v>
      </c>
      <c r="CK13" s="138">
        <f t="shared" si="39"/>
        <v>0</v>
      </c>
      <c r="CL13" s="96" t="s">
        <v>425</v>
      </c>
      <c r="CM13" s="96" t="s">
        <v>145</v>
      </c>
      <c r="CN13" s="115" t="s">
        <v>426</v>
      </c>
      <c r="CO13" s="102" t="s">
        <v>279</v>
      </c>
      <c r="CP13" s="96" t="s">
        <v>208</v>
      </c>
      <c r="CQ13" s="102" t="s">
        <v>427</v>
      </c>
      <c r="CR13" s="115">
        <v>45352</v>
      </c>
      <c r="CS13" s="140" t="s">
        <v>146</v>
      </c>
      <c r="CT13" s="182">
        <v>0.50680000000000003</v>
      </c>
      <c r="CU13" s="183">
        <v>0.49320000000000003</v>
      </c>
    </row>
    <row r="14" spans="1:197" ht="65.099999999999994" customHeight="1">
      <c r="A14" s="103">
        <v>6</v>
      </c>
      <c r="B14" s="95" t="s">
        <v>133</v>
      </c>
      <c r="C14" s="96">
        <v>5250007626</v>
      </c>
      <c r="D14" s="96" t="s">
        <v>268</v>
      </c>
      <c r="E14" s="96">
        <v>8</v>
      </c>
      <c r="F14" s="96" t="s">
        <v>135</v>
      </c>
      <c r="G14" s="96" t="s">
        <v>42</v>
      </c>
      <c r="H14" s="96" t="s">
        <v>156</v>
      </c>
      <c r="I14" s="96">
        <v>9</v>
      </c>
      <c r="J14" s="146" t="s">
        <v>137</v>
      </c>
      <c r="K14" s="96" t="s">
        <v>157</v>
      </c>
      <c r="L14" s="96" t="s">
        <v>158</v>
      </c>
      <c r="M14" s="96" t="s">
        <v>269</v>
      </c>
      <c r="N14" s="97" t="s">
        <v>364</v>
      </c>
      <c r="O14" s="96" t="s">
        <v>372</v>
      </c>
      <c r="P14" s="178">
        <v>1100</v>
      </c>
      <c r="Q14" s="96" t="s">
        <v>24</v>
      </c>
      <c r="R14" s="99" t="s">
        <v>159</v>
      </c>
      <c r="S14" s="100">
        <v>8400</v>
      </c>
      <c r="T14" s="101">
        <v>33600</v>
      </c>
      <c r="U14" s="100">
        <v>8400</v>
      </c>
      <c r="V14" s="101">
        <v>33600</v>
      </c>
      <c r="W14" s="100">
        <v>8400</v>
      </c>
      <c r="X14" s="101">
        <v>33600</v>
      </c>
      <c r="Y14" s="100">
        <v>8400</v>
      </c>
      <c r="Z14" s="101">
        <v>33600</v>
      </c>
      <c r="AA14" s="100">
        <v>8400</v>
      </c>
      <c r="AB14" s="101">
        <v>33600</v>
      </c>
      <c r="AC14" s="100">
        <v>8400</v>
      </c>
      <c r="AD14" s="101">
        <v>33600</v>
      </c>
      <c r="AE14" s="100">
        <v>8400</v>
      </c>
      <c r="AF14" s="101">
        <v>33600</v>
      </c>
      <c r="AG14" s="122" t="s">
        <v>388</v>
      </c>
      <c r="AH14" s="123">
        <f t="shared" si="4"/>
        <v>33600</v>
      </c>
      <c r="AI14" s="30">
        <f t="shared" si="40"/>
        <v>6720</v>
      </c>
      <c r="AJ14" s="124">
        <f t="shared" si="41"/>
        <v>40320</v>
      </c>
      <c r="AK14" s="123">
        <f t="shared" si="7"/>
        <v>134400</v>
      </c>
      <c r="AL14" s="30">
        <f t="shared" si="42"/>
        <v>26880</v>
      </c>
      <c r="AM14" s="201">
        <f t="shared" si="43"/>
        <v>161280</v>
      </c>
      <c r="AN14" s="123">
        <f t="shared" si="10"/>
        <v>126000</v>
      </c>
      <c r="AO14" s="30">
        <f t="shared" si="11"/>
        <v>25200</v>
      </c>
      <c r="AP14" s="124">
        <f t="shared" si="12"/>
        <v>151200</v>
      </c>
      <c r="AQ14" s="203">
        <f t="shared" si="13"/>
        <v>294000</v>
      </c>
      <c r="AR14" s="30">
        <f t="shared" si="14"/>
        <v>58800</v>
      </c>
      <c r="AS14" s="124">
        <f t="shared" si="15"/>
        <v>352800</v>
      </c>
      <c r="AT14" s="125"/>
      <c r="AU14" s="209"/>
      <c r="AV14" s="209"/>
      <c r="AW14" s="126"/>
      <c r="AX14" s="127">
        <v>7</v>
      </c>
      <c r="AY14" s="214">
        <f t="shared" si="16"/>
        <v>0</v>
      </c>
      <c r="AZ14" s="231">
        <f t="shared" si="17"/>
        <v>0</v>
      </c>
      <c r="BA14" s="30">
        <f t="shared" si="18"/>
        <v>0</v>
      </c>
      <c r="BB14" s="232">
        <f t="shared" si="19"/>
        <v>0</v>
      </c>
      <c r="BC14" s="203">
        <f t="shared" si="20"/>
        <v>0</v>
      </c>
      <c r="BD14" s="30">
        <f t="shared" si="21"/>
        <v>0</v>
      </c>
      <c r="BE14" s="201">
        <f t="shared" si="22"/>
        <v>0</v>
      </c>
      <c r="BF14" s="231">
        <f t="shared" si="23"/>
        <v>0</v>
      </c>
      <c r="BG14" s="30">
        <f t="shared" si="24"/>
        <v>0</v>
      </c>
      <c r="BH14" s="232">
        <f t="shared" si="25"/>
        <v>0</v>
      </c>
      <c r="BI14" s="233">
        <f t="shared" si="26"/>
        <v>0</v>
      </c>
      <c r="BJ14" s="234">
        <f t="shared" si="27"/>
        <v>0</v>
      </c>
      <c r="BK14" s="234">
        <f t="shared" si="28"/>
        <v>0</v>
      </c>
      <c r="BL14" s="126">
        <f t="shared" si="29"/>
        <v>0</v>
      </c>
      <c r="BM14" s="96" t="s">
        <v>155</v>
      </c>
      <c r="BN14" s="235"/>
      <c r="BO14" s="129">
        <f t="shared" si="30"/>
        <v>0</v>
      </c>
      <c r="BP14" s="236"/>
      <c r="BQ14" s="130"/>
      <c r="BR14" s="131">
        <v>5136</v>
      </c>
      <c r="BS14" s="131">
        <f t="shared" si="0"/>
        <v>5649600</v>
      </c>
      <c r="BT14" s="132">
        <f t="shared" si="31"/>
        <v>0</v>
      </c>
      <c r="BU14" s="132">
        <f t="shared" si="1"/>
        <v>0</v>
      </c>
      <c r="BV14" s="237"/>
      <c r="BW14" s="133">
        <f t="shared" si="32"/>
        <v>0</v>
      </c>
      <c r="BX14" s="237"/>
      <c r="BY14" s="70"/>
      <c r="BZ14" s="134">
        <v>5136</v>
      </c>
      <c r="CA14" s="134">
        <f t="shared" si="2"/>
        <v>5649600</v>
      </c>
      <c r="CB14" s="135">
        <f t="shared" si="33"/>
        <v>0</v>
      </c>
      <c r="CC14" s="135">
        <f t="shared" si="3"/>
        <v>0</v>
      </c>
      <c r="CD14" s="136">
        <f t="shared" si="34"/>
        <v>0</v>
      </c>
      <c r="CE14" s="137"/>
      <c r="CF14" s="136">
        <f t="shared" si="35"/>
        <v>0</v>
      </c>
      <c r="CG14" s="136">
        <f t="shared" si="36"/>
        <v>0</v>
      </c>
      <c r="CH14" s="138">
        <f t="shared" si="37"/>
        <v>0</v>
      </c>
      <c r="CI14" s="139"/>
      <c r="CJ14" s="138">
        <f t="shared" si="38"/>
        <v>0</v>
      </c>
      <c r="CK14" s="138">
        <f t="shared" si="39"/>
        <v>0</v>
      </c>
      <c r="CL14" s="96" t="s">
        <v>425</v>
      </c>
      <c r="CM14" s="96" t="s">
        <v>142</v>
      </c>
      <c r="CN14" s="115" t="s">
        <v>426</v>
      </c>
      <c r="CO14" s="102" t="s">
        <v>279</v>
      </c>
      <c r="CP14" s="96" t="s">
        <v>208</v>
      </c>
      <c r="CQ14" s="102" t="s">
        <v>427</v>
      </c>
      <c r="CR14" s="115">
        <v>45352</v>
      </c>
      <c r="CS14" s="140" t="s">
        <v>146</v>
      </c>
      <c r="CT14" s="182">
        <v>0.2</v>
      </c>
      <c r="CU14" s="183">
        <v>0.8</v>
      </c>
    </row>
    <row r="15" spans="1:197" ht="65.099999999999994" customHeight="1">
      <c r="A15" s="103">
        <v>7</v>
      </c>
      <c r="B15" s="95" t="s">
        <v>133</v>
      </c>
      <c r="C15" s="96">
        <v>5250007626</v>
      </c>
      <c r="D15" s="96" t="s">
        <v>268</v>
      </c>
      <c r="E15" s="96">
        <v>8</v>
      </c>
      <c r="F15" s="96" t="s">
        <v>135</v>
      </c>
      <c r="G15" s="96" t="s">
        <v>42</v>
      </c>
      <c r="H15" s="96" t="s">
        <v>271</v>
      </c>
      <c r="I15" s="96">
        <v>4</v>
      </c>
      <c r="J15" s="146" t="s">
        <v>137</v>
      </c>
      <c r="K15" s="96" t="s">
        <v>272</v>
      </c>
      <c r="L15" s="96" t="s">
        <v>158</v>
      </c>
      <c r="M15" s="96" t="s">
        <v>269</v>
      </c>
      <c r="N15" s="121" t="s">
        <v>273</v>
      </c>
      <c r="O15" s="96" t="s">
        <v>270</v>
      </c>
      <c r="P15" s="178">
        <v>500</v>
      </c>
      <c r="Q15" s="96" t="s">
        <v>24</v>
      </c>
      <c r="R15" s="99" t="s">
        <v>150</v>
      </c>
      <c r="S15" s="100">
        <v>50600</v>
      </c>
      <c r="T15" s="101">
        <v>4400</v>
      </c>
      <c r="U15" s="100">
        <v>36800</v>
      </c>
      <c r="V15" s="101">
        <v>3200</v>
      </c>
      <c r="W15" s="100">
        <v>7360</v>
      </c>
      <c r="X15" s="101">
        <v>640</v>
      </c>
      <c r="Y15" s="100">
        <v>0</v>
      </c>
      <c r="Z15" s="101">
        <v>0</v>
      </c>
      <c r="AA15" s="100">
        <v>0</v>
      </c>
      <c r="AB15" s="101">
        <v>0</v>
      </c>
      <c r="AC15" s="100">
        <v>0</v>
      </c>
      <c r="AD15" s="101">
        <v>0</v>
      </c>
      <c r="AE15" s="100">
        <v>0</v>
      </c>
      <c r="AF15" s="101">
        <v>0</v>
      </c>
      <c r="AG15" s="122" t="s">
        <v>388</v>
      </c>
      <c r="AH15" s="123">
        <f t="shared" si="4"/>
        <v>94760</v>
      </c>
      <c r="AI15" s="30">
        <f t="shared" si="40"/>
        <v>18952</v>
      </c>
      <c r="AJ15" s="124">
        <f t="shared" si="41"/>
        <v>113712</v>
      </c>
      <c r="AK15" s="123">
        <f t="shared" si="7"/>
        <v>8240</v>
      </c>
      <c r="AL15" s="30">
        <f t="shared" si="42"/>
        <v>1648</v>
      </c>
      <c r="AM15" s="201">
        <f t="shared" si="43"/>
        <v>9888</v>
      </c>
      <c r="AN15" s="123">
        <f t="shared" si="10"/>
        <v>0</v>
      </c>
      <c r="AO15" s="30">
        <f t="shared" si="11"/>
        <v>0</v>
      </c>
      <c r="AP15" s="124">
        <f t="shared" si="12"/>
        <v>0</v>
      </c>
      <c r="AQ15" s="203">
        <f t="shared" si="13"/>
        <v>103000</v>
      </c>
      <c r="AR15" s="30">
        <f t="shared" si="14"/>
        <v>20600</v>
      </c>
      <c r="AS15" s="124">
        <f t="shared" si="15"/>
        <v>123600</v>
      </c>
      <c r="AT15" s="125"/>
      <c r="AU15" s="209"/>
      <c r="AV15" s="209"/>
      <c r="AW15" s="126"/>
      <c r="AX15" s="127">
        <v>7</v>
      </c>
      <c r="AY15" s="214">
        <f t="shared" si="16"/>
        <v>0</v>
      </c>
      <c r="AZ15" s="231">
        <f t="shared" si="17"/>
        <v>0</v>
      </c>
      <c r="BA15" s="30">
        <f t="shared" si="18"/>
        <v>0</v>
      </c>
      <c r="BB15" s="232">
        <f t="shared" si="19"/>
        <v>0</v>
      </c>
      <c r="BC15" s="203">
        <f t="shared" si="20"/>
        <v>0</v>
      </c>
      <c r="BD15" s="30">
        <f t="shared" si="21"/>
        <v>0</v>
      </c>
      <c r="BE15" s="201">
        <f t="shared" si="22"/>
        <v>0</v>
      </c>
      <c r="BF15" s="231">
        <f t="shared" si="23"/>
        <v>0</v>
      </c>
      <c r="BG15" s="30">
        <f t="shared" si="24"/>
        <v>0</v>
      </c>
      <c r="BH15" s="232">
        <f t="shared" si="25"/>
        <v>0</v>
      </c>
      <c r="BI15" s="233">
        <f t="shared" si="26"/>
        <v>0</v>
      </c>
      <c r="BJ15" s="234">
        <f t="shared" si="27"/>
        <v>0</v>
      </c>
      <c r="BK15" s="234">
        <f t="shared" si="28"/>
        <v>0</v>
      </c>
      <c r="BL15" s="126">
        <f t="shared" si="29"/>
        <v>0</v>
      </c>
      <c r="BM15" s="96" t="s">
        <v>155</v>
      </c>
      <c r="BN15" s="235"/>
      <c r="BO15" s="129">
        <f t="shared" si="30"/>
        <v>0</v>
      </c>
      <c r="BP15" s="236"/>
      <c r="BQ15" s="130"/>
      <c r="BR15" s="131">
        <v>5136</v>
      </c>
      <c r="BS15" s="131">
        <f t="shared" si="0"/>
        <v>2568000</v>
      </c>
      <c r="BT15" s="132">
        <f t="shared" si="31"/>
        <v>0</v>
      </c>
      <c r="BU15" s="132">
        <f t="shared" si="1"/>
        <v>0</v>
      </c>
      <c r="BV15" s="237"/>
      <c r="BW15" s="133">
        <f t="shared" si="32"/>
        <v>0</v>
      </c>
      <c r="BX15" s="237"/>
      <c r="BY15" s="70"/>
      <c r="BZ15" s="134">
        <v>5136</v>
      </c>
      <c r="CA15" s="134">
        <f t="shared" si="2"/>
        <v>2568000</v>
      </c>
      <c r="CB15" s="135">
        <f t="shared" si="33"/>
        <v>0</v>
      </c>
      <c r="CC15" s="135">
        <f t="shared" si="3"/>
        <v>0</v>
      </c>
      <c r="CD15" s="136">
        <f t="shared" si="34"/>
        <v>0</v>
      </c>
      <c r="CE15" s="137"/>
      <c r="CF15" s="136">
        <f t="shared" si="35"/>
        <v>0</v>
      </c>
      <c r="CG15" s="136">
        <f t="shared" si="36"/>
        <v>0</v>
      </c>
      <c r="CH15" s="138">
        <f t="shared" si="37"/>
        <v>0</v>
      </c>
      <c r="CI15" s="139"/>
      <c r="CJ15" s="138">
        <f t="shared" si="38"/>
        <v>0</v>
      </c>
      <c r="CK15" s="138">
        <f t="shared" si="39"/>
        <v>0</v>
      </c>
      <c r="CL15" s="96" t="s">
        <v>425</v>
      </c>
      <c r="CM15" s="96" t="s">
        <v>142</v>
      </c>
      <c r="CN15" s="115" t="s">
        <v>426</v>
      </c>
      <c r="CO15" s="102" t="s">
        <v>279</v>
      </c>
      <c r="CP15" s="96" t="s">
        <v>208</v>
      </c>
      <c r="CQ15" s="102" t="s">
        <v>427</v>
      </c>
      <c r="CR15" s="115">
        <v>45352</v>
      </c>
      <c r="CS15" s="140" t="s">
        <v>146</v>
      </c>
      <c r="CT15" s="182">
        <v>0.92</v>
      </c>
      <c r="CU15" s="183">
        <v>0.08</v>
      </c>
    </row>
    <row r="16" spans="1:197" ht="65.099999999999994" customHeight="1">
      <c r="A16" s="103">
        <v>8</v>
      </c>
      <c r="B16" s="95" t="s">
        <v>133</v>
      </c>
      <c r="C16" s="96" t="s">
        <v>274</v>
      </c>
      <c r="D16" s="96" t="s">
        <v>134</v>
      </c>
      <c r="E16" s="96">
        <v>8</v>
      </c>
      <c r="F16" s="96" t="s">
        <v>135</v>
      </c>
      <c r="G16" s="96" t="s">
        <v>42</v>
      </c>
      <c r="H16" s="96" t="s">
        <v>275</v>
      </c>
      <c r="I16" s="96">
        <v>3</v>
      </c>
      <c r="J16" s="96"/>
      <c r="K16" s="96" t="s">
        <v>276</v>
      </c>
      <c r="L16" s="96" t="s">
        <v>42</v>
      </c>
      <c r="M16" s="96" t="s">
        <v>269</v>
      </c>
      <c r="N16" s="97" t="s">
        <v>277</v>
      </c>
      <c r="O16" s="96" t="s">
        <v>278</v>
      </c>
      <c r="P16" s="178">
        <v>220</v>
      </c>
      <c r="Q16" s="96" t="s">
        <v>24</v>
      </c>
      <c r="R16" s="99" t="s">
        <v>159</v>
      </c>
      <c r="S16" s="100">
        <v>0</v>
      </c>
      <c r="T16" s="101">
        <v>56000</v>
      </c>
      <c r="U16" s="100">
        <v>0</v>
      </c>
      <c r="V16" s="101">
        <v>56000</v>
      </c>
      <c r="W16" s="100">
        <v>0</v>
      </c>
      <c r="X16" s="101">
        <v>56000</v>
      </c>
      <c r="Y16" s="100">
        <v>0</v>
      </c>
      <c r="Z16" s="101">
        <v>56000</v>
      </c>
      <c r="AA16" s="100">
        <v>0</v>
      </c>
      <c r="AB16" s="101">
        <v>55000</v>
      </c>
      <c r="AC16" s="100">
        <v>0</v>
      </c>
      <c r="AD16" s="101">
        <v>55000</v>
      </c>
      <c r="AE16" s="100">
        <v>0</v>
      </c>
      <c r="AF16" s="101">
        <v>56000</v>
      </c>
      <c r="AG16" s="122" t="s">
        <v>388</v>
      </c>
      <c r="AH16" s="123">
        <f t="shared" si="4"/>
        <v>0</v>
      </c>
      <c r="AI16" s="30">
        <f t="shared" si="40"/>
        <v>0</v>
      </c>
      <c r="AJ16" s="124">
        <f t="shared" si="41"/>
        <v>0</v>
      </c>
      <c r="AK16" s="123">
        <f t="shared" si="7"/>
        <v>224000</v>
      </c>
      <c r="AL16" s="30">
        <f t="shared" si="42"/>
        <v>44800</v>
      </c>
      <c r="AM16" s="201">
        <f t="shared" si="43"/>
        <v>268800</v>
      </c>
      <c r="AN16" s="123">
        <f t="shared" si="10"/>
        <v>166000</v>
      </c>
      <c r="AO16" s="30">
        <f t="shared" si="11"/>
        <v>33200</v>
      </c>
      <c r="AP16" s="124">
        <f t="shared" si="12"/>
        <v>199200</v>
      </c>
      <c r="AQ16" s="203">
        <f t="shared" si="13"/>
        <v>390000</v>
      </c>
      <c r="AR16" s="30">
        <f t="shared" si="14"/>
        <v>78000</v>
      </c>
      <c r="AS16" s="124">
        <f t="shared" si="15"/>
        <v>468000</v>
      </c>
      <c r="AT16" s="229"/>
      <c r="AU16" s="209"/>
      <c r="AV16" s="209"/>
      <c r="AW16" s="126"/>
      <c r="AX16" s="127">
        <v>7</v>
      </c>
      <c r="AY16" s="214">
        <f t="shared" si="16"/>
        <v>0</v>
      </c>
      <c r="AZ16" s="231">
        <f t="shared" si="17"/>
        <v>0</v>
      </c>
      <c r="BA16" s="30">
        <f t="shared" si="18"/>
        <v>0</v>
      </c>
      <c r="BB16" s="232">
        <f t="shared" si="19"/>
        <v>0</v>
      </c>
      <c r="BC16" s="203">
        <f t="shared" si="20"/>
        <v>0</v>
      </c>
      <c r="BD16" s="30">
        <f t="shared" si="21"/>
        <v>0</v>
      </c>
      <c r="BE16" s="201">
        <f t="shared" si="22"/>
        <v>0</v>
      </c>
      <c r="BF16" s="231">
        <f t="shared" si="23"/>
        <v>0</v>
      </c>
      <c r="BG16" s="30">
        <f t="shared" si="24"/>
        <v>0</v>
      </c>
      <c r="BH16" s="232">
        <f t="shared" si="25"/>
        <v>0</v>
      </c>
      <c r="BI16" s="233">
        <f t="shared" si="26"/>
        <v>0</v>
      </c>
      <c r="BJ16" s="234">
        <f t="shared" si="27"/>
        <v>0</v>
      </c>
      <c r="BK16" s="234">
        <f t="shared" si="28"/>
        <v>0</v>
      </c>
      <c r="BL16" s="126">
        <f t="shared" si="29"/>
        <v>0</v>
      </c>
      <c r="BM16" s="96" t="s">
        <v>220</v>
      </c>
      <c r="BN16" s="235"/>
      <c r="BO16" s="129">
        <f t="shared" si="30"/>
        <v>0</v>
      </c>
      <c r="BP16" s="236"/>
      <c r="BQ16" s="130"/>
      <c r="BR16" s="131">
        <v>5136</v>
      </c>
      <c r="BS16" s="131">
        <f t="shared" si="0"/>
        <v>1129920</v>
      </c>
      <c r="BT16" s="132">
        <f t="shared" si="31"/>
        <v>0</v>
      </c>
      <c r="BU16" s="132">
        <f t="shared" si="1"/>
        <v>0</v>
      </c>
      <c r="BV16" s="237"/>
      <c r="BW16" s="133">
        <f t="shared" si="32"/>
        <v>0</v>
      </c>
      <c r="BX16" s="237"/>
      <c r="BY16" s="70"/>
      <c r="BZ16" s="134">
        <v>5136</v>
      </c>
      <c r="CA16" s="134">
        <f t="shared" si="2"/>
        <v>1129920</v>
      </c>
      <c r="CB16" s="135">
        <f t="shared" si="33"/>
        <v>0</v>
      </c>
      <c r="CC16" s="135">
        <f t="shared" si="3"/>
        <v>0</v>
      </c>
      <c r="CD16" s="136">
        <f t="shared" si="34"/>
        <v>0</v>
      </c>
      <c r="CE16" s="137"/>
      <c r="CF16" s="136">
        <f t="shared" si="35"/>
        <v>0</v>
      </c>
      <c r="CG16" s="136">
        <f t="shared" si="36"/>
        <v>0</v>
      </c>
      <c r="CH16" s="138">
        <f t="shared" si="37"/>
        <v>0</v>
      </c>
      <c r="CI16" s="139"/>
      <c r="CJ16" s="138">
        <f t="shared" si="38"/>
        <v>0</v>
      </c>
      <c r="CK16" s="138">
        <f t="shared" si="39"/>
        <v>0</v>
      </c>
      <c r="CL16" s="96" t="s">
        <v>425</v>
      </c>
      <c r="CM16" s="96" t="s">
        <v>142</v>
      </c>
      <c r="CN16" s="115" t="s">
        <v>426</v>
      </c>
      <c r="CO16" s="102" t="s">
        <v>279</v>
      </c>
      <c r="CP16" s="96" t="s">
        <v>208</v>
      </c>
      <c r="CQ16" s="102" t="s">
        <v>427</v>
      </c>
      <c r="CR16" s="115">
        <v>45352</v>
      </c>
      <c r="CS16" s="140" t="s">
        <v>146</v>
      </c>
      <c r="CT16" s="182">
        <v>0</v>
      </c>
      <c r="CU16" s="183">
        <v>1</v>
      </c>
    </row>
    <row r="17" spans="1:99" ht="65.099999999999994" customHeight="1">
      <c r="A17" s="103">
        <v>9</v>
      </c>
      <c r="B17" s="155" t="s">
        <v>133</v>
      </c>
      <c r="C17" s="156" t="s">
        <v>274</v>
      </c>
      <c r="D17" s="116" t="s">
        <v>134</v>
      </c>
      <c r="E17" s="189">
        <v>8</v>
      </c>
      <c r="F17" s="189" t="s">
        <v>135</v>
      </c>
      <c r="G17" s="189" t="s">
        <v>42</v>
      </c>
      <c r="H17" s="116" t="s">
        <v>134</v>
      </c>
      <c r="I17" s="116" t="s">
        <v>392</v>
      </c>
      <c r="J17" s="116"/>
      <c r="K17" s="116" t="s">
        <v>135</v>
      </c>
      <c r="L17" s="116" t="s">
        <v>42</v>
      </c>
      <c r="M17" s="116" t="s">
        <v>269</v>
      </c>
      <c r="N17" s="117" t="s">
        <v>393</v>
      </c>
      <c r="O17" s="189" t="s">
        <v>278</v>
      </c>
      <c r="P17" s="116">
        <v>395</v>
      </c>
      <c r="Q17" s="116" t="s">
        <v>24</v>
      </c>
      <c r="R17" s="118" t="s">
        <v>394</v>
      </c>
      <c r="S17" s="190">
        <v>15000</v>
      </c>
      <c r="T17" s="191">
        <v>0</v>
      </c>
      <c r="U17" s="190">
        <v>15000</v>
      </c>
      <c r="V17" s="191">
        <v>0</v>
      </c>
      <c r="W17" s="190">
        <v>9000</v>
      </c>
      <c r="X17" s="191">
        <v>0</v>
      </c>
      <c r="Y17" s="190">
        <v>6000</v>
      </c>
      <c r="Z17" s="191">
        <v>0</v>
      </c>
      <c r="AA17" s="190">
        <v>6000</v>
      </c>
      <c r="AB17" s="191">
        <v>0</v>
      </c>
      <c r="AC17" s="190">
        <v>6000</v>
      </c>
      <c r="AD17" s="191">
        <v>0</v>
      </c>
      <c r="AE17" s="190">
        <v>11000</v>
      </c>
      <c r="AF17" s="191">
        <v>0</v>
      </c>
      <c r="AG17" s="122" t="s">
        <v>388</v>
      </c>
      <c r="AH17" s="123">
        <f t="shared" si="4"/>
        <v>45000</v>
      </c>
      <c r="AI17" s="30">
        <f t="shared" si="40"/>
        <v>9000</v>
      </c>
      <c r="AJ17" s="124">
        <f t="shared" si="41"/>
        <v>54000</v>
      </c>
      <c r="AK17" s="123">
        <f t="shared" si="7"/>
        <v>0</v>
      </c>
      <c r="AL17" s="30">
        <f t="shared" si="42"/>
        <v>0</v>
      </c>
      <c r="AM17" s="201">
        <f t="shared" si="43"/>
        <v>0</v>
      </c>
      <c r="AN17" s="123">
        <f t="shared" si="10"/>
        <v>23000</v>
      </c>
      <c r="AO17" s="30">
        <f t="shared" si="11"/>
        <v>4600</v>
      </c>
      <c r="AP17" s="124">
        <f t="shared" si="12"/>
        <v>27600</v>
      </c>
      <c r="AQ17" s="203">
        <f t="shared" si="13"/>
        <v>68000</v>
      </c>
      <c r="AR17" s="30">
        <f t="shared" si="14"/>
        <v>13600</v>
      </c>
      <c r="AS17" s="124">
        <f t="shared" si="15"/>
        <v>81600</v>
      </c>
      <c r="AT17" s="125"/>
      <c r="AU17" s="230"/>
      <c r="AV17" s="209"/>
      <c r="AW17" s="126"/>
      <c r="AX17" s="127">
        <v>7</v>
      </c>
      <c r="AY17" s="214">
        <f t="shared" si="16"/>
        <v>0</v>
      </c>
      <c r="AZ17" s="231">
        <f t="shared" si="17"/>
        <v>0</v>
      </c>
      <c r="BA17" s="30">
        <f t="shared" si="18"/>
        <v>0</v>
      </c>
      <c r="BB17" s="232">
        <f t="shared" si="19"/>
        <v>0</v>
      </c>
      <c r="BC17" s="203">
        <f t="shared" si="20"/>
        <v>0</v>
      </c>
      <c r="BD17" s="30">
        <f t="shared" si="21"/>
        <v>0</v>
      </c>
      <c r="BE17" s="201">
        <f t="shared" si="22"/>
        <v>0</v>
      </c>
      <c r="BF17" s="231">
        <f t="shared" si="23"/>
        <v>0</v>
      </c>
      <c r="BG17" s="30">
        <f t="shared" si="24"/>
        <v>0</v>
      </c>
      <c r="BH17" s="232">
        <f t="shared" si="25"/>
        <v>0</v>
      </c>
      <c r="BI17" s="233">
        <f t="shared" si="26"/>
        <v>0</v>
      </c>
      <c r="BJ17" s="234">
        <f t="shared" si="27"/>
        <v>0</v>
      </c>
      <c r="BK17" s="234">
        <f t="shared" si="28"/>
        <v>0</v>
      </c>
      <c r="BL17" s="126">
        <f t="shared" si="29"/>
        <v>0</v>
      </c>
      <c r="BM17" s="96" t="s">
        <v>220</v>
      </c>
      <c r="BN17" s="235"/>
      <c r="BO17" s="129">
        <f t="shared" si="30"/>
        <v>0</v>
      </c>
      <c r="BP17" s="236"/>
      <c r="BQ17" s="130"/>
      <c r="BR17" s="131">
        <v>5136</v>
      </c>
      <c r="BS17" s="131">
        <f t="shared" si="0"/>
        <v>2028720</v>
      </c>
      <c r="BT17" s="132">
        <f t="shared" si="31"/>
        <v>0</v>
      </c>
      <c r="BU17" s="132">
        <f t="shared" si="1"/>
        <v>0</v>
      </c>
      <c r="BV17" s="237"/>
      <c r="BW17" s="133">
        <f t="shared" si="32"/>
        <v>0</v>
      </c>
      <c r="BX17" s="237"/>
      <c r="BY17" s="70"/>
      <c r="BZ17" s="134">
        <v>5136</v>
      </c>
      <c r="CA17" s="134">
        <f t="shared" si="2"/>
        <v>2028720</v>
      </c>
      <c r="CB17" s="135">
        <f t="shared" si="33"/>
        <v>0</v>
      </c>
      <c r="CC17" s="135">
        <f t="shared" si="3"/>
        <v>0</v>
      </c>
      <c r="CD17" s="136">
        <f t="shared" si="34"/>
        <v>0</v>
      </c>
      <c r="CE17" s="137"/>
      <c r="CF17" s="136">
        <f t="shared" si="35"/>
        <v>0</v>
      </c>
      <c r="CG17" s="136">
        <f t="shared" si="36"/>
        <v>0</v>
      </c>
      <c r="CH17" s="138">
        <f t="shared" si="37"/>
        <v>0</v>
      </c>
      <c r="CI17" s="139"/>
      <c r="CJ17" s="138">
        <f t="shared" si="38"/>
        <v>0</v>
      </c>
      <c r="CK17" s="138">
        <f t="shared" si="39"/>
        <v>0</v>
      </c>
      <c r="CL17" s="96" t="s">
        <v>425</v>
      </c>
      <c r="CM17" s="116" t="s">
        <v>142</v>
      </c>
      <c r="CN17" s="115" t="s">
        <v>426</v>
      </c>
      <c r="CO17" s="102" t="s">
        <v>279</v>
      </c>
      <c r="CP17" s="96" t="s">
        <v>208</v>
      </c>
      <c r="CQ17" s="102" t="s">
        <v>427</v>
      </c>
      <c r="CR17" s="115">
        <v>45352</v>
      </c>
      <c r="CS17" s="140" t="s">
        <v>146</v>
      </c>
      <c r="CT17" s="182">
        <v>1</v>
      </c>
      <c r="CU17" s="183">
        <v>0</v>
      </c>
    </row>
    <row r="18" spans="1:99" ht="65.099999999999994" customHeight="1">
      <c r="A18" s="103">
        <v>10</v>
      </c>
      <c r="B18" s="120" t="s">
        <v>168</v>
      </c>
      <c r="C18" s="96">
        <v>7492109260</v>
      </c>
      <c r="D18" s="96" t="s">
        <v>169</v>
      </c>
      <c r="E18" s="96">
        <v>9</v>
      </c>
      <c r="F18" s="96" t="s">
        <v>170</v>
      </c>
      <c r="G18" s="96" t="s">
        <v>171</v>
      </c>
      <c r="H18" s="96" t="s">
        <v>169</v>
      </c>
      <c r="I18" s="96">
        <v>9</v>
      </c>
      <c r="J18" s="96"/>
      <c r="K18" s="96" t="s">
        <v>170</v>
      </c>
      <c r="L18" s="96" t="s">
        <v>171</v>
      </c>
      <c r="M18" s="96" t="s">
        <v>260</v>
      </c>
      <c r="N18" s="97" t="s">
        <v>172</v>
      </c>
      <c r="O18" s="96" t="s">
        <v>34</v>
      </c>
      <c r="P18" s="178">
        <v>900</v>
      </c>
      <c r="Q18" s="96" t="s">
        <v>24</v>
      </c>
      <c r="R18" s="99" t="s">
        <v>173</v>
      </c>
      <c r="S18" s="100">
        <v>282712</v>
      </c>
      <c r="T18" s="101">
        <v>0</v>
      </c>
      <c r="U18" s="100">
        <v>152721</v>
      </c>
      <c r="V18" s="101">
        <v>0</v>
      </c>
      <c r="W18" s="100">
        <v>57796</v>
      </c>
      <c r="X18" s="101">
        <v>0</v>
      </c>
      <c r="Y18" s="100">
        <v>14004</v>
      </c>
      <c r="Z18" s="101">
        <v>0</v>
      </c>
      <c r="AA18" s="100">
        <v>12953</v>
      </c>
      <c r="AB18" s="101">
        <v>0</v>
      </c>
      <c r="AC18" s="100">
        <v>12507</v>
      </c>
      <c r="AD18" s="101">
        <v>0</v>
      </c>
      <c r="AE18" s="100">
        <v>49193</v>
      </c>
      <c r="AF18" s="101">
        <v>0</v>
      </c>
      <c r="AG18" s="122" t="s">
        <v>388</v>
      </c>
      <c r="AH18" s="123">
        <f t="shared" si="4"/>
        <v>507233</v>
      </c>
      <c r="AI18" s="30">
        <f t="shared" si="40"/>
        <v>101446.6</v>
      </c>
      <c r="AJ18" s="124">
        <f t="shared" si="41"/>
        <v>608679.6</v>
      </c>
      <c r="AK18" s="123">
        <f t="shared" si="7"/>
        <v>0</v>
      </c>
      <c r="AL18" s="30">
        <f t="shared" si="42"/>
        <v>0</v>
      </c>
      <c r="AM18" s="201">
        <f t="shared" si="43"/>
        <v>0</v>
      </c>
      <c r="AN18" s="123">
        <f t="shared" si="10"/>
        <v>74653</v>
      </c>
      <c r="AO18" s="30">
        <f t="shared" si="11"/>
        <v>14930.6</v>
      </c>
      <c r="AP18" s="124">
        <f t="shared" si="12"/>
        <v>89583.6</v>
      </c>
      <c r="AQ18" s="203">
        <f t="shared" si="13"/>
        <v>581886</v>
      </c>
      <c r="AR18" s="30">
        <f t="shared" si="14"/>
        <v>116377.20000000001</v>
      </c>
      <c r="AS18" s="124">
        <f t="shared" si="15"/>
        <v>698263.2</v>
      </c>
      <c r="AT18" s="125"/>
      <c r="AU18" s="230"/>
      <c r="AV18" s="209"/>
      <c r="AW18" s="126"/>
      <c r="AX18" s="127">
        <v>7</v>
      </c>
      <c r="AY18" s="214">
        <f t="shared" si="16"/>
        <v>0</v>
      </c>
      <c r="AZ18" s="231">
        <f t="shared" si="17"/>
        <v>0</v>
      </c>
      <c r="BA18" s="30">
        <f t="shared" si="18"/>
        <v>0</v>
      </c>
      <c r="BB18" s="232">
        <f t="shared" si="19"/>
        <v>0</v>
      </c>
      <c r="BC18" s="203">
        <f t="shared" si="20"/>
        <v>0</v>
      </c>
      <c r="BD18" s="30">
        <f t="shared" si="21"/>
        <v>0</v>
      </c>
      <c r="BE18" s="201">
        <f t="shared" si="22"/>
        <v>0</v>
      </c>
      <c r="BF18" s="231">
        <f t="shared" si="23"/>
        <v>0</v>
      </c>
      <c r="BG18" s="30">
        <f t="shared" si="24"/>
        <v>0</v>
      </c>
      <c r="BH18" s="232">
        <f t="shared" si="25"/>
        <v>0</v>
      </c>
      <c r="BI18" s="233">
        <f t="shared" si="26"/>
        <v>0</v>
      </c>
      <c r="BJ18" s="234">
        <f t="shared" si="27"/>
        <v>0</v>
      </c>
      <c r="BK18" s="234">
        <f t="shared" si="28"/>
        <v>0</v>
      </c>
      <c r="BL18" s="126">
        <f t="shared" si="29"/>
        <v>0</v>
      </c>
      <c r="BM18" s="96" t="s">
        <v>61</v>
      </c>
      <c r="BN18" s="235"/>
      <c r="BO18" s="129">
        <f t="shared" si="30"/>
        <v>0</v>
      </c>
      <c r="BP18" s="236"/>
      <c r="BQ18" s="130"/>
      <c r="BR18" s="131">
        <v>5136</v>
      </c>
      <c r="BS18" s="131">
        <f t="shared" si="0"/>
        <v>4622400</v>
      </c>
      <c r="BT18" s="132">
        <f t="shared" si="31"/>
        <v>0</v>
      </c>
      <c r="BU18" s="132">
        <f t="shared" si="1"/>
        <v>0</v>
      </c>
      <c r="BV18" s="237"/>
      <c r="BW18" s="133">
        <f t="shared" si="32"/>
        <v>0</v>
      </c>
      <c r="BX18" s="237"/>
      <c r="BY18" s="70"/>
      <c r="BZ18" s="134">
        <v>5136</v>
      </c>
      <c r="CA18" s="134">
        <f t="shared" si="2"/>
        <v>4622400</v>
      </c>
      <c r="CB18" s="135">
        <f t="shared" si="33"/>
        <v>0</v>
      </c>
      <c r="CC18" s="135">
        <f t="shared" si="3"/>
        <v>0</v>
      </c>
      <c r="CD18" s="136">
        <f t="shared" si="34"/>
        <v>0</v>
      </c>
      <c r="CE18" s="137"/>
      <c r="CF18" s="136">
        <f t="shared" si="35"/>
        <v>0</v>
      </c>
      <c r="CG18" s="136">
        <f t="shared" si="36"/>
        <v>0</v>
      </c>
      <c r="CH18" s="138">
        <f t="shared" si="37"/>
        <v>0</v>
      </c>
      <c r="CI18" s="139"/>
      <c r="CJ18" s="138">
        <f t="shared" si="38"/>
        <v>0</v>
      </c>
      <c r="CK18" s="138">
        <f t="shared" si="39"/>
        <v>0</v>
      </c>
      <c r="CL18" s="96" t="s">
        <v>425</v>
      </c>
      <c r="CM18" s="96" t="s">
        <v>145</v>
      </c>
      <c r="CN18" s="115" t="s">
        <v>426</v>
      </c>
      <c r="CO18" s="102" t="s">
        <v>279</v>
      </c>
      <c r="CP18" s="96" t="s">
        <v>208</v>
      </c>
      <c r="CQ18" s="102" t="s">
        <v>427</v>
      </c>
      <c r="CR18" s="115">
        <v>45352</v>
      </c>
      <c r="CS18" s="140" t="s">
        <v>146</v>
      </c>
      <c r="CT18" s="182">
        <v>1</v>
      </c>
      <c r="CU18" s="183">
        <v>0</v>
      </c>
    </row>
    <row r="19" spans="1:99" ht="65.099999999999994" customHeight="1">
      <c r="A19" s="103">
        <v>11</v>
      </c>
      <c r="B19" s="120" t="s">
        <v>151</v>
      </c>
      <c r="C19" s="96">
        <v>5213910680</v>
      </c>
      <c r="D19" s="96" t="s">
        <v>280</v>
      </c>
      <c r="E19" s="96" t="s">
        <v>152</v>
      </c>
      <c r="F19" s="96" t="s">
        <v>281</v>
      </c>
      <c r="G19" s="96" t="s">
        <v>158</v>
      </c>
      <c r="H19" s="96" t="s">
        <v>282</v>
      </c>
      <c r="I19" s="96">
        <v>34</v>
      </c>
      <c r="J19" s="96" t="s">
        <v>137</v>
      </c>
      <c r="K19" s="96" t="s">
        <v>153</v>
      </c>
      <c r="L19" s="96" t="s">
        <v>154</v>
      </c>
      <c r="M19" s="96" t="s">
        <v>260</v>
      </c>
      <c r="N19" s="98" t="s">
        <v>380</v>
      </c>
      <c r="O19" s="96" t="s">
        <v>23</v>
      </c>
      <c r="P19" s="178">
        <v>351</v>
      </c>
      <c r="Q19" s="96" t="s">
        <v>24</v>
      </c>
      <c r="R19" s="99" t="s">
        <v>150</v>
      </c>
      <c r="S19" s="100">
        <v>55000</v>
      </c>
      <c r="T19" s="101">
        <v>0</v>
      </c>
      <c r="U19" s="100">
        <v>38000</v>
      </c>
      <c r="V19" s="101">
        <v>0</v>
      </c>
      <c r="W19" s="100">
        <v>18500</v>
      </c>
      <c r="X19" s="101">
        <v>0</v>
      </c>
      <c r="Y19" s="100">
        <v>2000</v>
      </c>
      <c r="Z19" s="101">
        <v>0</v>
      </c>
      <c r="AA19" s="100">
        <v>0</v>
      </c>
      <c r="AB19" s="101">
        <v>0</v>
      </c>
      <c r="AC19" s="100">
        <v>0</v>
      </c>
      <c r="AD19" s="101">
        <v>0</v>
      </c>
      <c r="AE19" s="100">
        <v>11000</v>
      </c>
      <c r="AF19" s="101">
        <v>0</v>
      </c>
      <c r="AG19" s="122" t="s">
        <v>388</v>
      </c>
      <c r="AH19" s="123">
        <f t="shared" si="4"/>
        <v>113500</v>
      </c>
      <c r="AI19" s="30">
        <f t="shared" si="40"/>
        <v>22700</v>
      </c>
      <c r="AJ19" s="124">
        <f t="shared" si="41"/>
        <v>136200</v>
      </c>
      <c r="AK19" s="123">
        <f t="shared" si="7"/>
        <v>0</v>
      </c>
      <c r="AL19" s="30">
        <f t="shared" si="42"/>
        <v>0</v>
      </c>
      <c r="AM19" s="201">
        <f t="shared" si="43"/>
        <v>0</v>
      </c>
      <c r="AN19" s="123">
        <f t="shared" si="10"/>
        <v>11000</v>
      </c>
      <c r="AO19" s="30">
        <f t="shared" si="11"/>
        <v>2200</v>
      </c>
      <c r="AP19" s="124">
        <f t="shared" si="12"/>
        <v>13200</v>
      </c>
      <c r="AQ19" s="203">
        <f t="shared" si="13"/>
        <v>124500</v>
      </c>
      <c r="AR19" s="30">
        <f t="shared" si="14"/>
        <v>24900</v>
      </c>
      <c r="AS19" s="124">
        <f t="shared" si="15"/>
        <v>149400</v>
      </c>
      <c r="AT19" s="125"/>
      <c r="AU19" s="230"/>
      <c r="AV19" s="209"/>
      <c r="AW19" s="126"/>
      <c r="AX19" s="127">
        <v>7</v>
      </c>
      <c r="AY19" s="214">
        <f t="shared" si="16"/>
        <v>0</v>
      </c>
      <c r="AZ19" s="231">
        <f t="shared" si="17"/>
        <v>0</v>
      </c>
      <c r="BA19" s="30">
        <f t="shared" si="18"/>
        <v>0</v>
      </c>
      <c r="BB19" s="232">
        <f t="shared" si="19"/>
        <v>0</v>
      </c>
      <c r="BC19" s="203">
        <f t="shared" si="20"/>
        <v>0</v>
      </c>
      <c r="BD19" s="30">
        <f t="shared" si="21"/>
        <v>0</v>
      </c>
      <c r="BE19" s="201">
        <f t="shared" si="22"/>
        <v>0</v>
      </c>
      <c r="BF19" s="231">
        <f t="shared" si="23"/>
        <v>0</v>
      </c>
      <c r="BG19" s="30">
        <f t="shared" si="24"/>
        <v>0</v>
      </c>
      <c r="BH19" s="232">
        <f t="shared" si="25"/>
        <v>0</v>
      </c>
      <c r="BI19" s="233">
        <f t="shared" si="26"/>
        <v>0</v>
      </c>
      <c r="BJ19" s="234">
        <f t="shared" si="27"/>
        <v>0</v>
      </c>
      <c r="BK19" s="234">
        <f t="shared" si="28"/>
        <v>0</v>
      </c>
      <c r="BL19" s="126">
        <f t="shared" si="29"/>
        <v>0</v>
      </c>
      <c r="BM19" s="96" t="s">
        <v>155</v>
      </c>
      <c r="BN19" s="235"/>
      <c r="BO19" s="129">
        <f t="shared" si="30"/>
        <v>0</v>
      </c>
      <c r="BP19" s="236"/>
      <c r="BQ19" s="130"/>
      <c r="BR19" s="131">
        <v>5136</v>
      </c>
      <c r="BS19" s="131">
        <f t="shared" si="0"/>
        <v>1802736</v>
      </c>
      <c r="BT19" s="132">
        <f t="shared" si="31"/>
        <v>0</v>
      </c>
      <c r="BU19" s="132">
        <f t="shared" si="1"/>
        <v>0</v>
      </c>
      <c r="BV19" s="237"/>
      <c r="BW19" s="133">
        <f t="shared" si="32"/>
        <v>0</v>
      </c>
      <c r="BX19" s="237"/>
      <c r="BY19" s="70"/>
      <c r="BZ19" s="134">
        <v>5136</v>
      </c>
      <c r="CA19" s="134">
        <f t="shared" si="2"/>
        <v>1802736</v>
      </c>
      <c r="CB19" s="135">
        <f t="shared" si="33"/>
        <v>0</v>
      </c>
      <c r="CC19" s="135">
        <f t="shared" si="3"/>
        <v>0</v>
      </c>
      <c r="CD19" s="136">
        <f t="shared" si="34"/>
        <v>0</v>
      </c>
      <c r="CE19" s="137"/>
      <c r="CF19" s="136">
        <f t="shared" si="35"/>
        <v>0</v>
      </c>
      <c r="CG19" s="136">
        <f t="shared" si="36"/>
        <v>0</v>
      </c>
      <c r="CH19" s="138">
        <f t="shared" si="37"/>
        <v>0</v>
      </c>
      <c r="CI19" s="139"/>
      <c r="CJ19" s="138">
        <f t="shared" si="38"/>
        <v>0</v>
      </c>
      <c r="CK19" s="138">
        <f t="shared" si="39"/>
        <v>0</v>
      </c>
      <c r="CL19" s="96" t="s">
        <v>425</v>
      </c>
      <c r="CM19" s="96" t="s">
        <v>145</v>
      </c>
      <c r="CN19" s="115" t="s">
        <v>426</v>
      </c>
      <c r="CO19" s="102" t="s">
        <v>279</v>
      </c>
      <c r="CP19" s="96" t="s">
        <v>208</v>
      </c>
      <c r="CQ19" s="102" t="s">
        <v>427</v>
      </c>
      <c r="CR19" s="115">
        <v>45352</v>
      </c>
      <c r="CS19" s="140" t="s">
        <v>146</v>
      </c>
      <c r="CT19" s="182">
        <v>1</v>
      </c>
      <c r="CU19" s="183">
        <v>0</v>
      </c>
    </row>
    <row r="20" spans="1:99" ht="65.099999999999994" customHeight="1">
      <c r="A20" s="103">
        <v>12</v>
      </c>
      <c r="B20" s="120" t="s">
        <v>181</v>
      </c>
      <c r="C20" s="96">
        <v>5250008557</v>
      </c>
      <c r="D20" s="96" t="s">
        <v>182</v>
      </c>
      <c r="E20" s="96">
        <v>6</v>
      </c>
      <c r="F20" s="96" t="s">
        <v>183</v>
      </c>
      <c r="G20" s="96" t="s">
        <v>158</v>
      </c>
      <c r="H20" s="96" t="s">
        <v>283</v>
      </c>
      <c r="I20" s="96">
        <v>27</v>
      </c>
      <c r="J20" s="96"/>
      <c r="K20" s="96" t="s">
        <v>184</v>
      </c>
      <c r="L20" s="96" t="s">
        <v>185</v>
      </c>
      <c r="M20" s="96" t="s">
        <v>284</v>
      </c>
      <c r="N20" s="97" t="s">
        <v>285</v>
      </c>
      <c r="O20" s="96" t="s">
        <v>286</v>
      </c>
      <c r="P20" s="178">
        <v>230</v>
      </c>
      <c r="Q20" s="96" t="s">
        <v>24</v>
      </c>
      <c r="R20" s="99" t="s">
        <v>164</v>
      </c>
      <c r="S20" s="100">
        <v>55000</v>
      </c>
      <c r="T20" s="101">
        <v>0</v>
      </c>
      <c r="U20" s="100">
        <v>45000</v>
      </c>
      <c r="V20" s="101">
        <v>0</v>
      </c>
      <c r="W20" s="100">
        <v>11000</v>
      </c>
      <c r="X20" s="101">
        <v>0</v>
      </c>
      <c r="Y20" s="100">
        <v>1400</v>
      </c>
      <c r="Z20" s="101">
        <v>0</v>
      </c>
      <c r="AA20" s="100">
        <v>1000</v>
      </c>
      <c r="AB20" s="101">
        <v>0</v>
      </c>
      <c r="AC20" s="100">
        <v>1000</v>
      </c>
      <c r="AD20" s="101">
        <v>0</v>
      </c>
      <c r="AE20" s="100">
        <v>14000</v>
      </c>
      <c r="AF20" s="101">
        <v>0</v>
      </c>
      <c r="AG20" s="122" t="s">
        <v>388</v>
      </c>
      <c r="AH20" s="123">
        <f t="shared" si="4"/>
        <v>112400</v>
      </c>
      <c r="AI20" s="30">
        <f t="shared" si="40"/>
        <v>22480</v>
      </c>
      <c r="AJ20" s="124">
        <f t="shared" si="41"/>
        <v>134880</v>
      </c>
      <c r="AK20" s="123">
        <f t="shared" si="7"/>
        <v>0</v>
      </c>
      <c r="AL20" s="30">
        <f t="shared" si="42"/>
        <v>0</v>
      </c>
      <c r="AM20" s="201">
        <f t="shared" si="43"/>
        <v>0</v>
      </c>
      <c r="AN20" s="123">
        <f t="shared" si="10"/>
        <v>16000</v>
      </c>
      <c r="AO20" s="30">
        <f t="shared" si="11"/>
        <v>3200</v>
      </c>
      <c r="AP20" s="124">
        <f t="shared" si="12"/>
        <v>19200</v>
      </c>
      <c r="AQ20" s="203">
        <f t="shared" si="13"/>
        <v>128400</v>
      </c>
      <c r="AR20" s="30">
        <f t="shared" si="14"/>
        <v>25680</v>
      </c>
      <c r="AS20" s="124">
        <f t="shared" si="15"/>
        <v>154080</v>
      </c>
      <c r="AT20" s="125"/>
      <c r="AU20" s="230"/>
      <c r="AV20" s="209"/>
      <c r="AW20" s="126"/>
      <c r="AX20" s="127">
        <v>7</v>
      </c>
      <c r="AY20" s="214">
        <f t="shared" si="16"/>
        <v>0</v>
      </c>
      <c r="AZ20" s="231">
        <f t="shared" si="17"/>
        <v>0</v>
      </c>
      <c r="BA20" s="30">
        <f t="shared" si="18"/>
        <v>0</v>
      </c>
      <c r="BB20" s="232">
        <f t="shared" si="19"/>
        <v>0</v>
      </c>
      <c r="BC20" s="203">
        <f t="shared" si="20"/>
        <v>0</v>
      </c>
      <c r="BD20" s="30">
        <f t="shared" si="21"/>
        <v>0</v>
      </c>
      <c r="BE20" s="201">
        <f t="shared" si="22"/>
        <v>0</v>
      </c>
      <c r="BF20" s="231">
        <f t="shared" si="23"/>
        <v>0</v>
      </c>
      <c r="BG20" s="30">
        <f t="shared" si="24"/>
        <v>0</v>
      </c>
      <c r="BH20" s="232">
        <f t="shared" si="25"/>
        <v>0</v>
      </c>
      <c r="BI20" s="233">
        <f t="shared" si="26"/>
        <v>0</v>
      </c>
      <c r="BJ20" s="234">
        <f t="shared" si="27"/>
        <v>0</v>
      </c>
      <c r="BK20" s="234">
        <f t="shared" si="28"/>
        <v>0</v>
      </c>
      <c r="BL20" s="126">
        <f t="shared" si="29"/>
        <v>0</v>
      </c>
      <c r="BM20" s="96" t="s">
        <v>61</v>
      </c>
      <c r="BN20" s="235"/>
      <c r="BO20" s="129">
        <f t="shared" si="30"/>
        <v>0</v>
      </c>
      <c r="BP20" s="236"/>
      <c r="BQ20" s="130"/>
      <c r="BR20" s="131">
        <v>5136</v>
      </c>
      <c r="BS20" s="131">
        <f t="shared" si="0"/>
        <v>1181280</v>
      </c>
      <c r="BT20" s="132">
        <f t="shared" si="31"/>
        <v>0</v>
      </c>
      <c r="BU20" s="132">
        <f t="shared" si="1"/>
        <v>0</v>
      </c>
      <c r="BV20" s="237"/>
      <c r="BW20" s="133">
        <f t="shared" si="32"/>
        <v>0</v>
      </c>
      <c r="BX20" s="237"/>
      <c r="BY20" s="70"/>
      <c r="BZ20" s="134">
        <v>5136</v>
      </c>
      <c r="CA20" s="134">
        <f t="shared" si="2"/>
        <v>1181280</v>
      </c>
      <c r="CB20" s="135">
        <f t="shared" si="33"/>
        <v>0</v>
      </c>
      <c r="CC20" s="135">
        <f t="shared" si="3"/>
        <v>0</v>
      </c>
      <c r="CD20" s="136">
        <f t="shared" si="34"/>
        <v>0</v>
      </c>
      <c r="CE20" s="137"/>
      <c r="CF20" s="136">
        <f t="shared" si="35"/>
        <v>0</v>
      </c>
      <c r="CG20" s="136">
        <f t="shared" si="36"/>
        <v>0</v>
      </c>
      <c r="CH20" s="138">
        <f t="shared" si="37"/>
        <v>0</v>
      </c>
      <c r="CI20" s="139"/>
      <c r="CJ20" s="138">
        <f t="shared" si="38"/>
        <v>0</v>
      </c>
      <c r="CK20" s="138">
        <f t="shared" si="39"/>
        <v>0</v>
      </c>
      <c r="CL20" s="96" t="s">
        <v>425</v>
      </c>
      <c r="CM20" s="96" t="s">
        <v>145</v>
      </c>
      <c r="CN20" s="115" t="s">
        <v>426</v>
      </c>
      <c r="CO20" s="102" t="s">
        <v>279</v>
      </c>
      <c r="CP20" s="96" t="s">
        <v>208</v>
      </c>
      <c r="CQ20" s="102" t="s">
        <v>427</v>
      </c>
      <c r="CR20" s="115">
        <v>45352</v>
      </c>
      <c r="CS20" s="140" t="s">
        <v>146</v>
      </c>
      <c r="CT20" s="182">
        <v>1</v>
      </c>
      <c r="CU20" s="183">
        <v>0</v>
      </c>
    </row>
    <row r="21" spans="1:99" ht="65.099999999999994" customHeight="1">
      <c r="A21" s="103">
        <v>13</v>
      </c>
      <c r="B21" s="120" t="s">
        <v>181</v>
      </c>
      <c r="C21" s="96">
        <v>5250008557</v>
      </c>
      <c r="D21" s="96" t="s">
        <v>182</v>
      </c>
      <c r="E21" s="96">
        <v>6</v>
      </c>
      <c r="F21" s="96" t="s">
        <v>183</v>
      </c>
      <c r="G21" s="96" t="s">
        <v>158</v>
      </c>
      <c r="H21" s="96" t="s">
        <v>283</v>
      </c>
      <c r="I21" s="96">
        <v>27</v>
      </c>
      <c r="J21" s="96"/>
      <c r="K21" s="96" t="s">
        <v>184</v>
      </c>
      <c r="L21" s="96" t="s">
        <v>185</v>
      </c>
      <c r="M21" s="96" t="s">
        <v>284</v>
      </c>
      <c r="N21" s="121" t="s">
        <v>287</v>
      </c>
      <c r="O21" s="96" t="s">
        <v>288</v>
      </c>
      <c r="P21" s="178">
        <v>110</v>
      </c>
      <c r="Q21" s="96" t="s">
        <v>24</v>
      </c>
      <c r="R21" s="99" t="s">
        <v>164</v>
      </c>
      <c r="S21" s="100">
        <v>11000</v>
      </c>
      <c r="T21" s="101">
        <v>0</v>
      </c>
      <c r="U21" s="100">
        <v>10000</v>
      </c>
      <c r="V21" s="101">
        <v>0</v>
      </c>
      <c r="W21" s="100">
        <v>1000</v>
      </c>
      <c r="X21" s="101">
        <v>0</v>
      </c>
      <c r="Y21" s="100">
        <v>0</v>
      </c>
      <c r="Z21" s="101">
        <v>0</v>
      </c>
      <c r="AA21" s="100">
        <v>0</v>
      </c>
      <c r="AB21" s="101">
        <v>0</v>
      </c>
      <c r="AC21" s="100">
        <v>0</v>
      </c>
      <c r="AD21" s="101">
        <v>0</v>
      </c>
      <c r="AE21" s="100">
        <v>3500</v>
      </c>
      <c r="AF21" s="101">
        <v>0</v>
      </c>
      <c r="AG21" s="122" t="s">
        <v>388</v>
      </c>
      <c r="AH21" s="123">
        <f t="shared" si="4"/>
        <v>22000</v>
      </c>
      <c r="AI21" s="30">
        <f t="shared" si="40"/>
        <v>4400</v>
      </c>
      <c r="AJ21" s="124">
        <f t="shared" si="41"/>
        <v>26400</v>
      </c>
      <c r="AK21" s="123">
        <f t="shared" si="7"/>
        <v>0</v>
      </c>
      <c r="AL21" s="30">
        <f t="shared" si="42"/>
        <v>0</v>
      </c>
      <c r="AM21" s="201">
        <f t="shared" si="43"/>
        <v>0</v>
      </c>
      <c r="AN21" s="123">
        <f t="shared" si="10"/>
        <v>3500</v>
      </c>
      <c r="AO21" s="30">
        <f t="shared" si="11"/>
        <v>700</v>
      </c>
      <c r="AP21" s="124">
        <f t="shared" si="12"/>
        <v>4200</v>
      </c>
      <c r="AQ21" s="203">
        <f t="shared" si="13"/>
        <v>25500</v>
      </c>
      <c r="AR21" s="30">
        <f t="shared" si="14"/>
        <v>5100</v>
      </c>
      <c r="AS21" s="124">
        <f t="shared" si="15"/>
        <v>30600</v>
      </c>
      <c r="AT21" s="125"/>
      <c r="AU21" s="230"/>
      <c r="AV21" s="209"/>
      <c r="AW21" s="126"/>
      <c r="AX21" s="127">
        <v>7</v>
      </c>
      <c r="AY21" s="214">
        <f t="shared" si="16"/>
        <v>0</v>
      </c>
      <c r="AZ21" s="231">
        <f t="shared" si="17"/>
        <v>0</v>
      </c>
      <c r="BA21" s="30">
        <f t="shared" si="18"/>
        <v>0</v>
      </c>
      <c r="BB21" s="232">
        <f t="shared" si="19"/>
        <v>0</v>
      </c>
      <c r="BC21" s="203">
        <f t="shared" si="20"/>
        <v>0</v>
      </c>
      <c r="BD21" s="30">
        <f t="shared" si="21"/>
        <v>0</v>
      </c>
      <c r="BE21" s="201">
        <f t="shared" si="22"/>
        <v>0</v>
      </c>
      <c r="BF21" s="231">
        <f t="shared" si="23"/>
        <v>0</v>
      </c>
      <c r="BG21" s="30">
        <f t="shared" si="24"/>
        <v>0</v>
      </c>
      <c r="BH21" s="232">
        <f t="shared" si="25"/>
        <v>0</v>
      </c>
      <c r="BI21" s="233">
        <f t="shared" si="26"/>
        <v>0</v>
      </c>
      <c r="BJ21" s="234">
        <f t="shared" si="27"/>
        <v>0</v>
      </c>
      <c r="BK21" s="234">
        <f t="shared" si="28"/>
        <v>0</v>
      </c>
      <c r="BL21" s="126">
        <f t="shared" si="29"/>
        <v>0</v>
      </c>
      <c r="BM21" s="96" t="s">
        <v>61</v>
      </c>
      <c r="BN21" s="235"/>
      <c r="BO21" s="129">
        <f t="shared" si="30"/>
        <v>0</v>
      </c>
      <c r="BP21" s="236"/>
      <c r="BQ21" s="131">
        <v>7</v>
      </c>
      <c r="BR21" s="130"/>
      <c r="BS21" s="130"/>
      <c r="BT21" s="132">
        <f>BQ21*BP21</f>
        <v>0</v>
      </c>
      <c r="BU21" s="132">
        <f t="shared" si="1"/>
        <v>0</v>
      </c>
      <c r="BV21" s="237"/>
      <c r="BW21" s="133">
        <f t="shared" si="32"/>
        <v>0</v>
      </c>
      <c r="BX21" s="237"/>
      <c r="BY21" s="147">
        <v>7</v>
      </c>
      <c r="BZ21" s="148"/>
      <c r="CA21" s="148"/>
      <c r="CB21" s="135">
        <f>BY21*BX21</f>
        <v>0</v>
      </c>
      <c r="CC21" s="135">
        <f t="shared" si="3"/>
        <v>0</v>
      </c>
      <c r="CD21" s="136">
        <f t="shared" si="34"/>
        <v>0</v>
      </c>
      <c r="CE21" s="137"/>
      <c r="CF21" s="136">
        <f t="shared" si="35"/>
        <v>0</v>
      </c>
      <c r="CG21" s="136">
        <f t="shared" si="36"/>
        <v>0</v>
      </c>
      <c r="CH21" s="138">
        <f t="shared" si="37"/>
        <v>0</v>
      </c>
      <c r="CI21" s="139"/>
      <c r="CJ21" s="138">
        <f t="shared" si="38"/>
        <v>0</v>
      </c>
      <c r="CK21" s="138">
        <f t="shared" si="39"/>
        <v>0</v>
      </c>
      <c r="CL21" s="96" t="s">
        <v>425</v>
      </c>
      <c r="CM21" s="96" t="s">
        <v>145</v>
      </c>
      <c r="CN21" s="115" t="s">
        <v>426</v>
      </c>
      <c r="CO21" s="102" t="s">
        <v>279</v>
      </c>
      <c r="CP21" s="96" t="s">
        <v>208</v>
      </c>
      <c r="CQ21" s="102" t="s">
        <v>427</v>
      </c>
      <c r="CR21" s="115">
        <v>45352</v>
      </c>
      <c r="CS21" s="140" t="s">
        <v>146</v>
      </c>
      <c r="CT21" s="182">
        <v>1</v>
      </c>
      <c r="CU21" s="183">
        <v>0</v>
      </c>
    </row>
    <row r="22" spans="1:99" ht="47.25">
      <c r="A22" s="103">
        <v>14</v>
      </c>
      <c r="B22" s="120" t="s">
        <v>186</v>
      </c>
      <c r="C22" s="96">
        <v>5250007684</v>
      </c>
      <c r="D22" s="96" t="s">
        <v>187</v>
      </c>
      <c r="E22" s="96" t="s">
        <v>289</v>
      </c>
      <c r="F22" s="96" t="s">
        <v>188</v>
      </c>
      <c r="G22" s="96" t="s">
        <v>158</v>
      </c>
      <c r="H22" s="96" t="s">
        <v>189</v>
      </c>
      <c r="I22" s="96" t="s">
        <v>190</v>
      </c>
      <c r="J22" s="96" t="s">
        <v>290</v>
      </c>
      <c r="K22" s="96" t="s">
        <v>191</v>
      </c>
      <c r="L22" s="96" t="s">
        <v>35</v>
      </c>
      <c r="M22" s="96" t="s">
        <v>36</v>
      </c>
      <c r="N22" s="96" t="s">
        <v>291</v>
      </c>
      <c r="O22" s="96" t="s">
        <v>292</v>
      </c>
      <c r="P22" s="178" t="s">
        <v>177</v>
      </c>
      <c r="Q22" s="96" t="s">
        <v>24</v>
      </c>
      <c r="R22" s="99" t="s">
        <v>192</v>
      </c>
      <c r="S22" s="100">
        <v>0</v>
      </c>
      <c r="T22" s="101">
        <v>2361</v>
      </c>
      <c r="U22" s="100">
        <v>0</v>
      </c>
      <c r="V22" s="101">
        <v>2361</v>
      </c>
      <c r="W22" s="100">
        <v>0</v>
      </c>
      <c r="X22" s="101">
        <v>1484</v>
      </c>
      <c r="Y22" s="100">
        <v>0</v>
      </c>
      <c r="Z22" s="101">
        <v>2586</v>
      </c>
      <c r="AA22" s="100">
        <v>0</v>
      </c>
      <c r="AB22" s="101">
        <v>2134</v>
      </c>
      <c r="AC22" s="100">
        <v>0</v>
      </c>
      <c r="AD22" s="101">
        <v>2683</v>
      </c>
      <c r="AE22" s="100">
        <v>0</v>
      </c>
      <c r="AF22" s="101">
        <v>1909</v>
      </c>
      <c r="AG22" s="122" t="s">
        <v>388</v>
      </c>
      <c r="AH22" s="123">
        <f t="shared" si="4"/>
        <v>0</v>
      </c>
      <c r="AI22" s="30">
        <f t="shared" si="40"/>
        <v>0</v>
      </c>
      <c r="AJ22" s="124">
        <f t="shared" si="41"/>
        <v>0</v>
      </c>
      <c r="AK22" s="123">
        <f t="shared" si="7"/>
        <v>8792</v>
      </c>
      <c r="AL22" s="30">
        <f t="shared" si="42"/>
        <v>1758.4</v>
      </c>
      <c r="AM22" s="201">
        <f t="shared" si="43"/>
        <v>10550.4</v>
      </c>
      <c r="AN22" s="123">
        <f t="shared" si="10"/>
        <v>6726</v>
      </c>
      <c r="AO22" s="30">
        <f t="shared" si="11"/>
        <v>1345.2</v>
      </c>
      <c r="AP22" s="124">
        <f t="shared" si="12"/>
        <v>8071.2</v>
      </c>
      <c r="AQ22" s="203">
        <f t="shared" si="13"/>
        <v>15518</v>
      </c>
      <c r="AR22" s="30">
        <f t="shared" si="14"/>
        <v>3103.6000000000004</v>
      </c>
      <c r="AS22" s="124">
        <f t="shared" si="15"/>
        <v>18621.599999999999</v>
      </c>
      <c r="AT22" s="229"/>
      <c r="AU22" s="209"/>
      <c r="AV22" s="209"/>
      <c r="AW22" s="126"/>
      <c r="AX22" s="127">
        <v>7</v>
      </c>
      <c r="AY22" s="214">
        <f t="shared" si="16"/>
        <v>0</v>
      </c>
      <c r="AZ22" s="231">
        <f t="shared" si="17"/>
        <v>0</v>
      </c>
      <c r="BA22" s="30">
        <f t="shared" si="18"/>
        <v>0</v>
      </c>
      <c r="BB22" s="232">
        <f t="shared" si="19"/>
        <v>0</v>
      </c>
      <c r="BC22" s="203">
        <f t="shared" si="20"/>
        <v>0</v>
      </c>
      <c r="BD22" s="30">
        <f t="shared" si="21"/>
        <v>0</v>
      </c>
      <c r="BE22" s="201">
        <f t="shared" si="22"/>
        <v>0</v>
      </c>
      <c r="BF22" s="231">
        <f t="shared" si="23"/>
        <v>0</v>
      </c>
      <c r="BG22" s="30">
        <f t="shared" si="24"/>
        <v>0</v>
      </c>
      <c r="BH22" s="232">
        <f t="shared" si="25"/>
        <v>0</v>
      </c>
      <c r="BI22" s="233">
        <f t="shared" si="26"/>
        <v>0</v>
      </c>
      <c r="BJ22" s="234">
        <f t="shared" si="27"/>
        <v>0</v>
      </c>
      <c r="BK22" s="234">
        <f t="shared" si="28"/>
        <v>0</v>
      </c>
      <c r="BL22" s="126">
        <f t="shared" si="29"/>
        <v>0</v>
      </c>
      <c r="BM22" s="96" t="s">
        <v>144</v>
      </c>
      <c r="BN22" s="235"/>
      <c r="BO22" s="129">
        <f t="shared" si="30"/>
        <v>0</v>
      </c>
      <c r="BP22" s="236"/>
      <c r="BQ22" s="131">
        <v>7</v>
      </c>
      <c r="BR22" s="130"/>
      <c r="BS22" s="130"/>
      <c r="BT22" s="132">
        <f>BQ22*BP22</f>
        <v>0</v>
      </c>
      <c r="BU22" s="132">
        <f t="shared" si="1"/>
        <v>0</v>
      </c>
      <c r="BV22" s="237"/>
      <c r="BW22" s="133">
        <f t="shared" si="32"/>
        <v>0</v>
      </c>
      <c r="BX22" s="237"/>
      <c r="BY22" s="147">
        <v>7</v>
      </c>
      <c r="BZ22" s="148"/>
      <c r="CA22" s="148"/>
      <c r="CB22" s="135">
        <f>BY22*BX22</f>
        <v>0</v>
      </c>
      <c r="CC22" s="135">
        <f t="shared" si="3"/>
        <v>0</v>
      </c>
      <c r="CD22" s="136">
        <f t="shared" si="34"/>
        <v>0</v>
      </c>
      <c r="CE22" s="137"/>
      <c r="CF22" s="136">
        <f t="shared" si="35"/>
        <v>0</v>
      </c>
      <c r="CG22" s="136">
        <f t="shared" si="36"/>
        <v>0</v>
      </c>
      <c r="CH22" s="138">
        <f t="shared" si="37"/>
        <v>0</v>
      </c>
      <c r="CI22" s="139"/>
      <c r="CJ22" s="138">
        <f t="shared" si="38"/>
        <v>0</v>
      </c>
      <c r="CK22" s="138">
        <f t="shared" si="39"/>
        <v>0</v>
      </c>
      <c r="CL22" s="96" t="s">
        <v>425</v>
      </c>
      <c r="CM22" s="96" t="s">
        <v>145</v>
      </c>
      <c r="CN22" s="115" t="s">
        <v>426</v>
      </c>
      <c r="CO22" s="102" t="s">
        <v>279</v>
      </c>
      <c r="CP22" s="96" t="s">
        <v>208</v>
      </c>
      <c r="CQ22" s="102" t="s">
        <v>427</v>
      </c>
      <c r="CR22" s="115">
        <v>45352</v>
      </c>
      <c r="CS22" s="140" t="s">
        <v>146</v>
      </c>
      <c r="CT22" s="182">
        <v>0</v>
      </c>
      <c r="CU22" s="183">
        <v>1</v>
      </c>
    </row>
    <row r="23" spans="1:99" ht="47.25">
      <c r="A23" s="103">
        <v>15</v>
      </c>
      <c r="B23" s="120" t="s">
        <v>186</v>
      </c>
      <c r="C23" s="96">
        <v>5250007684</v>
      </c>
      <c r="D23" s="96" t="s">
        <v>187</v>
      </c>
      <c r="E23" s="96" t="s">
        <v>289</v>
      </c>
      <c r="F23" s="96" t="s">
        <v>188</v>
      </c>
      <c r="G23" s="96" t="s">
        <v>158</v>
      </c>
      <c r="H23" s="96" t="s">
        <v>187</v>
      </c>
      <c r="I23" s="96" t="s">
        <v>289</v>
      </c>
      <c r="J23" s="96" t="s">
        <v>290</v>
      </c>
      <c r="K23" s="96" t="s">
        <v>188</v>
      </c>
      <c r="L23" s="96" t="s">
        <v>158</v>
      </c>
      <c r="M23" s="96" t="s">
        <v>166</v>
      </c>
      <c r="N23" s="98" t="s">
        <v>293</v>
      </c>
      <c r="O23" s="96" t="s">
        <v>294</v>
      </c>
      <c r="P23" s="178">
        <v>1900</v>
      </c>
      <c r="Q23" s="96" t="s">
        <v>24</v>
      </c>
      <c r="R23" s="99" t="s">
        <v>164</v>
      </c>
      <c r="S23" s="100">
        <v>556423.19999999995</v>
      </c>
      <c r="T23" s="101">
        <v>139105.79999999999</v>
      </c>
      <c r="U23" s="100">
        <v>309245.59999999998</v>
      </c>
      <c r="V23" s="101">
        <v>77311.399999999994</v>
      </c>
      <c r="W23" s="100">
        <v>98440</v>
      </c>
      <c r="X23" s="101">
        <v>24610</v>
      </c>
      <c r="Y23" s="100">
        <v>38224.800000000003</v>
      </c>
      <c r="Z23" s="101">
        <v>9556.2000000000007</v>
      </c>
      <c r="AA23" s="100">
        <v>31712</v>
      </c>
      <c r="AB23" s="101">
        <v>7928</v>
      </c>
      <c r="AC23" s="100">
        <v>29003.200000000001</v>
      </c>
      <c r="AD23" s="101">
        <v>7250.8</v>
      </c>
      <c r="AE23" s="100">
        <v>31603.200000000001</v>
      </c>
      <c r="AF23" s="101">
        <v>7900.8</v>
      </c>
      <c r="AG23" s="122" t="s">
        <v>388</v>
      </c>
      <c r="AH23" s="123">
        <f t="shared" si="4"/>
        <v>1002333.6</v>
      </c>
      <c r="AI23" s="30">
        <f t="shared" si="40"/>
        <v>200466.72</v>
      </c>
      <c r="AJ23" s="124">
        <f t="shared" si="41"/>
        <v>1202800.32</v>
      </c>
      <c r="AK23" s="123">
        <f t="shared" si="7"/>
        <v>250583.4</v>
      </c>
      <c r="AL23" s="30">
        <f t="shared" si="42"/>
        <v>50116.68</v>
      </c>
      <c r="AM23" s="201">
        <f t="shared" si="43"/>
        <v>300700.08</v>
      </c>
      <c r="AN23" s="123">
        <f t="shared" si="10"/>
        <v>115398</v>
      </c>
      <c r="AO23" s="30">
        <f t="shared" si="11"/>
        <v>23079.600000000002</v>
      </c>
      <c r="AP23" s="124">
        <f t="shared" si="12"/>
        <v>138477.6</v>
      </c>
      <c r="AQ23" s="203">
        <f t="shared" si="13"/>
        <v>1368315</v>
      </c>
      <c r="AR23" s="30">
        <f t="shared" si="14"/>
        <v>273663</v>
      </c>
      <c r="AS23" s="124">
        <f t="shared" si="15"/>
        <v>1641978.0000000002</v>
      </c>
      <c r="AT23" s="125"/>
      <c r="AU23" s="209"/>
      <c r="AV23" s="209"/>
      <c r="AW23" s="126"/>
      <c r="AX23" s="127">
        <v>7</v>
      </c>
      <c r="AY23" s="214">
        <f t="shared" si="16"/>
        <v>0</v>
      </c>
      <c r="AZ23" s="231">
        <f t="shared" si="17"/>
        <v>0</v>
      </c>
      <c r="BA23" s="30">
        <f t="shared" si="18"/>
        <v>0</v>
      </c>
      <c r="BB23" s="232">
        <f t="shared" si="19"/>
        <v>0</v>
      </c>
      <c r="BC23" s="203">
        <f t="shared" si="20"/>
        <v>0</v>
      </c>
      <c r="BD23" s="30">
        <f t="shared" si="21"/>
        <v>0</v>
      </c>
      <c r="BE23" s="201">
        <f t="shared" si="22"/>
        <v>0</v>
      </c>
      <c r="BF23" s="231">
        <f t="shared" si="23"/>
        <v>0</v>
      </c>
      <c r="BG23" s="30">
        <f t="shared" si="24"/>
        <v>0</v>
      </c>
      <c r="BH23" s="232">
        <f t="shared" si="25"/>
        <v>0</v>
      </c>
      <c r="BI23" s="233">
        <f t="shared" si="26"/>
        <v>0</v>
      </c>
      <c r="BJ23" s="234">
        <f t="shared" si="27"/>
        <v>0</v>
      </c>
      <c r="BK23" s="234">
        <f t="shared" si="28"/>
        <v>0</v>
      </c>
      <c r="BL23" s="126">
        <f t="shared" si="29"/>
        <v>0</v>
      </c>
      <c r="BM23" s="96" t="s">
        <v>155</v>
      </c>
      <c r="BN23" s="235"/>
      <c r="BO23" s="129">
        <f t="shared" si="30"/>
        <v>0</v>
      </c>
      <c r="BP23" s="236"/>
      <c r="BQ23" s="130"/>
      <c r="BR23" s="131">
        <v>5136</v>
      </c>
      <c r="BS23" s="131">
        <f>P23*BR23</f>
        <v>9758400</v>
      </c>
      <c r="BT23" s="132">
        <f t="shared" ref="BT23:BT41" si="44">BS23*BP23</f>
        <v>0</v>
      </c>
      <c r="BU23" s="132">
        <f t="shared" si="1"/>
        <v>0</v>
      </c>
      <c r="BV23" s="237"/>
      <c r="BW23" s="133">
        <f t="shared" si="32"/>
        <v>0</v>
      </c>
      <c r="BX23" s="237"/>
      <c r="BY23" s="70"/>
      <c r="BZ23" s="134">
        <v>5136</v>
      </c>
      <c r="CA23" s="134">
        <f>P23*BZ23</f>
        <v>9758400</v>
      </c>
      <c r="CB23" s="135">
        <f t="shared" si="33"/>
        <v>0</v>
      </c>
      <c r="CC23" s="135">
        <f t="shared" si="3"/>
        <v>0</v>
      </c>
      <c r="CD23" s="136">
        <f t="shared" si="34"/>
        <v>0</v>
      </c>
      <c r="CE23" s="137"/>
      <c r="CF23" s="136">
        <f t="shared" si="35"/>
        <v>0</v>
      </c>
      <c r="CG23" s="136">
        <f t="shared" si="36"/>
        <v>0</v>
      </c>
      <c r="CH23" s="138">
        <f t="shared" si="37"/>
        <v>0</v>
      </c>
      <c r="CI23" s="139"/>
      <c r="CJ23" s="138">
        <f t="shared" si="38"/>
        <v>0</v>
      </c>
      <c r="CK23" s="138">
        <f t="shared" si="39"/>
        <v>0</v>
      </c>
      <c r="CL23" s="96" t="s">
        <v>425</v>
      </c>
      <c r="CM23" s="96" t="s">
        <v>145</v>
      </c>
      <c r="CN23" s="115" t="s">
        <v>426</v>
      </c>
      <c r="CO23" s="102" t="s">
        <v>279</v>
      </c>
      <c r="CP23" s="96" t="s">
        <v>208</v>
      </c>
      <c r="CQ23" s="102" t="s">
        <v>427</v>
      </c>
      <c r="CR23" s="115">
        <v>45352</v>
      </c>
      <c r="CS23" s="140" t="s">
        <v>146</v>
      </c>
      <c r="CT23" s="182">
        <v>0.8</v>
      </c>
      <c r="CU23" s="183">
        <v>0.2</v>
      </c>
    </row>
    <row r="24" spans="1:99" ht="63" customHeight="1">
      <c r="A24" s="103">
        <v>16</v>
      </c>
      <c r="B24" s="95" t="s">
        <v>209</v>
      </c>
      <c r="C24" s="96">
        <v>6750000088</v>
      </c>
      <c r="D24" s="96" t="s">
        <v>210</v>
      </c>
      <c r="E24" s="96">
        <v>73</v>
      </c>
      <c r="F24" s="96" t="s">
        <v>211</v>
      </c>
      <c r="G24" s="96" t="s">
        <v>42</v>
      </c>
      <c r="H24" s="96" t="s">
        <v>212</v>
      </c>
      <c r="I24" s="96" t="s">
        <v>213</v>
      </c>
      <c r="J24" s="146" t="s">
        <v>137</v>
      </c>
      <c r="K24" s="96" t="s">
        <v>214</v>
      </c>
      <c r="L24" s="96" t="s">
        <v>42</v>
      </c>
      <c r="M24" s="96" t="s">
        <v>149</v>
      </c>
      <c r="N24" s="98" t="s">
        <v>381</v>
      </c>
      <c r="O24" s="96" t="s">
        <v>179</v>
      </c>
      <c r="P24" s="103">
        <v>110</v>
      </c>
      <c r="Q24" s="96" t="s">
        <v>24</v>
      </c>
      <c r="R24" s="149" t="s">
        <v>215</v>
      </c>
      <c r="S24" s="100">
        <v>75</v>
      </c>
      <c r="T24" s="101">
        <v>0</v>
      </c>
      <c r="U24" s="100">
        <v>75</v>
      </c>
      <c r="V24" s="101">
        <v>0</v>
      </c>
      <c r="W24" s="100">
        <v>75</v>
      </c>
      <c r="X24" s="101">
        <v>0</v>
      </c>
      <c r="Y24" s="100">
        <v>75</v>
      </c>
      <c r="Z24" s="101">
        <v>0</v>
      </c>
      <c r="AA24" s="100">
        <v>75</v>
      </c>
      <c r="AB24" s="101">
        <v>0</v>
      </c>
      <c r="AC24" s="100">
        <v>75</v>
      </c>
      <c r="AD24" s="101">
        <v>0</v>
      </c>
      <c r="AE24" s="100">
        <v>75</v>
      </c>
      <c r="AF24" s="101">
        <v>0</v>
      </c>
      <c r="AG24" s="122" t="s">
        <v>388</v>
      </c>
      <c r="AH24" s="123">
        <f t="shared" si="4"/>
        <v>300</v>
      </c>
      <c r="AI24" s="30">
        <f t="shared" si="40"/>
        <v>60</v>
      </c>
      <c r="AJ24" s="124">
        <f t="shared" si="41"/>
        <v>360</v>
      </c>
      <c r="AK24" s="123">
        <f t="shared" si="7"/>
        <v>0</v>
      </c>
      <c r="AL24" s="30">
        <f t="shared" si="42"/>
        <v>0</v>
      </c>
      <c r="AM24" s="201">
        <f t="shared" si="43"/>
        <v>0</v>
      </c>
      <c r="AN24" s="123">
        <f t="shared" si="10"/>
        <v>225</v>
      </c>
      <c r="AO24" s="30">
        <f t="shared" si="11"/>
        <v>45</v>
      </c>
      <c r="AP24" s="124">
        <f t="shared" si="12"/>
        <v>270</v>
      </c>
      <c r="AQ24" s="203">
        <f t="shared" si="13"/>
        <v>525</v>
      </c>
      <c r="AR24" s="30">
        <f t="shared" si="14"/>
        <v>105</v>
      </c>
      <c r="AS24" s="124">
        <f t="shared" si="15"/>
        <v>630</v>
      </c>
      <c r="AT24" s="125"/>
      <c r="AU24" s="230"/>
      <c r="AV24" s="209"/>
      <c r="AW24" s="126"/>
      <c r="AX24" s="127">
        <v>7</v>
      </c>
      <c r="AY24" s="214">
        <f t="shared" si="16"/>
        <v>0</v>
      </c>
      <c r="AZ24" s="231">
        <f t="shared" si="17"/>
        <v>0</v>
      </c>
      <c r="BA24" s="30">
        <f t="shared" si="18"/>
        <v>0</v>
      </c>
      <c r="BB24" s="232">
        <f t="shared" si="19"/>
        <v>0</v>
      </c>
      <c r="BC24" s="203">
        <f t="shared" si="20"/>
        <v>0</v>
      </c>
      <c r="BD24" s="30">
        <f t="shared" si="21"/>
        <v>0</v>
      </c>
      <c r="BE24" s="201">
        <f t="shared" si="22"/>
        <v>0</v>
      </c>
      <c r="BF24" s="231">
        <f t="shared" si="23"/>
        <v>0</v>
      </c>
      <c r="BG24" s="30">
        <f t="shared" si="24"/>
        <v>0</v>
      </c>
      <c r="BH24" s="232">
        <f t="shared" si="25"/>
        <v>0</v>
      </c>
      <c r="BI24" s="233">
        <f t="shared" si="26"/>
        <v>0</v>
      </c>
      <c r="BJ24" s="234">
        <f t="shared" si="27"/>
        <v>0</v>
      </c>
      <c r="BK24" s="234">
        <f t="shared" si="28"/>
        <v>0</v>
      </c>
      <c r="BL24" s="126">
        <f t="shared" si="29"/>
        <v>0</v>
      </c>
      <c r="BM24" s="128" t="s">
        <v>220</v>
      </c>
      <c r="BN24" s="235"/>
      <c r="BO24" s="129">
        <f t="shared" si="30"/>
        <v>0</v>
      </c>
      <c r="BP24" s="236"/>
      <c r="BQ24" s="131">
        <v>7</v>
      </c>
      <c r="BR24" s="130"/>
      <c r="BS24" s="130"/>
      <c r="BT24" s="132">
        <f>BQ24*BP24</f>
        <v>0</v>
      </c>
      <c r="BU24" s="132">
        <f t="shared" si="1"/>
        <v>0</v>
      </c>
      <c r="BV24" s="237"/>
      <c r="BW24" s="133">
        <f t="shared" si="32"/>
        <v>0</v>
      </c>
      <c r="BX24" s="237"/>
      <c r="BY24" s="147">
        <v>7</v>
      </c>
      <c r="BZ24" s="148"/>
      <c r="CA24" s="148"/>
      <c r="CB24" s="135">
        <f>BY24*BX24</f>
        <v>0</v>
      </c>
      <c r="CC24" s="135">
        <f t="shared" si="3"/>
        <v>0</v>
      </c>
      <c r="CD24" s="136">
        <f t="shared" si="34"/>
        <v>0</v>
      </c>
      <c r="CE24" s="137"/>
      <c r="CF24" s="136">
        <f t="shared" si="35"/>
        <v>0</v>
      </c>
      <c r="CG24" s="136">
        <f t="shared" si="36"/>
        <v>0</v>
      </c>
      <c r="CH24" s="138">
        <f t="shared" si="37"/>
        <v>0</v>
      </c>
      <c r="CI24" s="139"/>
      <c r="CJ24" s="138">
        <f t="shared" si="38"/>
        <v>0</v>
      </c>
      <c r="CK24" s="138">
        <f t="shared" si="39"/>
        <v>0</v>
      </c>
      <c r="CL24" s="96" t="s">
        <v>425</v>
      </c>
      <c r="CM24" s="96" t="s">
        <v>145</v>
      </c>
      <c r="CN24" s="115" t="s">
        <v>426</v>
      </c>
      <c r="CO24" s="102" t="s">
        <v>279</v>
      </c>
      <c r="CP24" s="96" t="s">
        <v>208</v>
      </c>
      <c r="CQ24" s="102" t="s">
        <v>427</v>
      </c>
      <c r="CR24" s="115">
        <v>45352</v>
      </c>
      <c r="CS24" s="140" t="s">
        <v>146</v>
      </c>
      <c r="CT24" s="182">
        <v>1</v>
      </c>
      <c r="CU24" s="183">
        <v>0</v>
      </c>
    </row>
    <row r="25" spans="1:99" ht="47.25">
      <c r="A25" s="103">
        <v>17</v>
      </c>
      <c r="B25" s="95" t="s">
        <v>209</v>
      </c>
      <c r="C25" s="96">
        <v>6750000088</v>
      </c>
      <c r="D25" s="96" t="s">
        <v>210</v>
      </c>
      <c r="E25" s="96">
        <v>73</v>
      </c>
      <c r="F25" s="96" t="s">
        <v>211</v>
      </c>
      <c r="G25" s="96" t="s">
        <v>42</v>
      </c>
      <c r="H25" s="96" t="s">
        <v>216</v>
      </c>
      <c r="I25" s="96">
        <v>8</v>
      </c>
      <c r="J25" s="146" t="s">
        <v>137</v>
      </c>
      <c r="K25" s="96" t="s">
        <v>214</v>
      </c>
      <c r="L25" s="96" t="s">
        <v>42</v>
      </c>
      <c r="M25" s="96" t="s">
        <v>149</v>
      </c>
      <c r="N25" s="98" t="s">
        <v>382</v>
      </c>
      <c r="O25" s="96" t="s">
        <v>217</v>
      </c>
      <c r="P25" s="103">
        <v>110</v>
      </c>
      <c r="Q25" s="96" t="s">
        <v>24</v>
      </c>
      <c r="R25" s="149" t="s">
        <v>218</v>
      </c>
      <c r="S25" s="100">
        <v>300</v>
      </c>
      <c r="T25" s="101">
        <v>0</v>
      </c>
      <c r="U25" s="100">
        <v>300</v>
      </c>
      <c r="V25" s="101">
        <v>0</v>
      </c>
      <c r="W25" s="100">
        <v>300</v>
      </c>
      <c r="X25" s="101">
        <v>0</v>
      </c>
      <c r="Y25" s="100">
        <v>300</v>
      </c>
      <c r="Z25" s="101">
        <v>0</v>
      </c>
      <c r="AA25" s="100">
        <v>300</v>
      </c>
      <c r="AB25" s="101">
        <v>0</v>
      </c>
      <c r="AC25" s="100">
        <v>300</v>
      </c>
      <c r="AD25" s="101">
        <v>0</v>
      </c>
      <c r="AE25" s="100">
        <v>300</v>
      </c>
      <c r="AF25" s="101">
        <v>0</v>
      </c>
      <c r="AG25" s="122" t="s">
        <v>388</v>
      </c>
      <c r="AH25" s="123">
        <f t="shared" si="4"/>
        <v>1200</v>
      </c>
      <c r="AI25" s="30">
        <f t="shared" si="40"/>
        <v>240</v>
      </c>
      <c r="AJ25" s="124">
        <f t="shared" si="41"/>
        <v>1440</v>
      </c>
      <c r="AK25" s="123">
        <f t="shared" si="7"/>
        <v>0</v>
      </c>
      <c r="AL25" s="30">
        <f t="shared" si="42"/>
        <v>0</v>
      </c>
      <c r="AM25" s="201">
        <f t="shared" si="43"/>
        <v>0</v>
      </c>
      <c r="AN25" s="123">
        <f t="shared" si="10"/>
        <v>900</v>
      </c>
      <c r="AO25" s="30">
        <f t="shared" si="11"/>
        <v>180</v>
      </c>
      <c r="AP25" s="124">
        <f t="shared" si="12"/>
        <v>1080</v>
      </c>
      <c r="AQ25" s="203">
        <f t="shared" si="13"/>
        <v>2100</v>
      </c>
      <c r="AR25" s="30">
        <f t="shared" si="14"/>
        <v>420</v>
      </c>
      <c r="AS25" s="124">
        <f t="shared" si="15"/>
        <v>2520</v>
      </c>
      <c r="AT25" s="125"/>
      <c r="AU25" s="230"/>
      <c r="AV25" s="209"/>
      <c r="AW25" s="126"/>
      <c r="AX25" s="127">
        <v>7</v>
      </c>
      <c r="AY25" s="214">
        <f t="shared" si="16"/>
        <v>0</v>
      </c>
      <c r="AZ25" s="231">
        <f t="shared" si="17"/>
        <v>0</v>
      </c>
      <c r="BA25" s="30">
        <f t="shared" si="18"/>
        <v>0</v>
      </c>
      <c r="BB25" s="232">
        <f t="shared" si="19"/>
        <v>0</v>
      </c>
      <c r="BC25" s="203">
        <f t="shared" si="20"/>
        <v>0</v>
      </c>
      <c r="BD25" s="30">
        <f t="shared" si="21"/>
        <v>0</v>
      </c>
      <c r="BE25" s="201">
        <f t="shared" si="22"/>
        <v>0</v>
      </c>
      <c r="BF25" s="231">
        <f t="shared" si="23"/>
        <v>0</v>
      </c>
      <c r="BG25" s="30">
        <f t="shared" si="24"/>
        <v>0</v>
      </c>
      <c r="BH25" s="232">
        <f t="shared" si="25"/>
        <v>0</v>
      </c>
      <c r="BI25" s="233">
        <f t="shared" si="26"/>
        <v>0</v>
      </c>
      <c r="BJ25" s="234">
        <f t="shared" si="27"/>
        <v>0</v>
      </c>
      <c r="BK25" s="234">
        <f t="shared" si="28"/>
        <v>0</v>
      </c>
      <c r="BL25" s="126">
        <f t="shared" si="29"/>
        <v>0</v>
      </c>
      <c r="BM25" s="128" t="s">
        <v>220</v>
      </c>
      <c r="BN25" s="235"/>
      <c r="BO25" s="129">
        <f t="shared" si="30"/>
        <v>0</v>
      </c>
      <c r="BP25" s="236"/>
      <c r="BQ25" s="131">
        <v>7</v>
      </c>
      <c r="BR25" s="130"/>
      <c r="BS25" s="130"/>
      <c r="BT25" s="132">
        <f t="shared" ref="BT25:BT27" si="45">BQ25*BP25</f>
        <v>0</v>
      </c>
      <c r="BU25" s="132">
        <f t="shared" si="1"/>
        <v>0</v>
      </c>
      <c r="BV25" s="237"/>
      <c r="BW25" s="133">
        <f t="shared" si="32"/>
        <v>0</v>
      </c>
      <c r="BX25" s="237"/>
      <c r="BY25" s="147">
        <v>7</v>
      </c>
      <c r="BZ25" s="148"/>
      <c r="CA25" s="148"/>
      <c r="CB25" s="135">
        <f>BY25*BX25</f>
        <v>0</v>
      </c>
      <c r="CC25" s="135">
        <f t="shared" si="3"/>
        <v>0</v>
      </c>
      <c r="CD25" s="136">
        <f t="shared" si="34"/>
        <v>0</v>
      </c>
      <c r="CE25" s="137"/>
      <c r="CF25" s="136">
        <f t="shared" si="35"/>
        <v>0</v>
      </c>
      <c r="CG25" s="136">
        <f t="shared" si="36"/>
        <v>0</v>
      </c>
      <c r="CH25" s="138">
        <f t="shared" si="37"/>
        <v>0</v>
      </c>
      <c r="CI25" s="139"/>
      <c r="CJ25" s="138">
        <f t="shared" si="38"/>
        <v>0</v>
      </c>
      <c r="CK25" s="138">
        <f t="shared" si="39"/>
        <v>0</v>
      </c>
      <c r="CL25" s="96" t="s">
        <v>425</v>
      </c>
      <c r="CM25" s="96" t="s">
        <v>145</v>
      </c>
      <c r="CN25" s="115" t="s">
        <v>426</v>
      </c>
      <c r="CO25" s="102" t="s">
        <v>279</v>
      </c>
      <c r="CP25" s="96" t="s">
        <v>208</v>
      </c>
      <c r="CQ25" s="102" t="s">
        <v>427</v>
      </c>
      <c r="CR25" s="115">
        <v>45352</v>
      </c>
      <c r="CS25" s="140" t="s">
        <v>146</v>
      </c>
      <c r="CT25" s="182">
        <v>1</v>
      </c>
      <c r="CU25" s="183">
        <v>0</v>
      </c>
    </row>
    <row r="26" spans="1:99" ht="47.25">
      <c r="A26" s="103">
        <v>18</v>
      </c>
      <c r="B26" s="95" t="s">
        <v>209</v>
      </c>
      <c r="C26" s="96">
        <v>6750000088</v>
      </c>
      <c r="D26" s="96" t="s">
        <v>210</v>
      </c>
      <c r="E26" s="96">
        <v>73</v>
      </c>
      <c r="F26" s="96" t="s">
        <v>211</v>
      </c>
      <c r="G26" s="96" t="s">
        <v>42</v>
      </c>
      <c r="H26" s="96" t="s">
        <v>219</v>
      </c>
      <c r="I26" s="96">
        <v>73</v>
      </c>
      <c r="J26" s="146" t="s">
        <v>137</v>
      </c>
      <c r="K26" s="96" t="s">
        <v>211</v>
      </c>
      <c r="L26" s="96" t="s">
        <v>42</v>
      </c>
      <c r="M26" s="96" t="s">
        <v>149</v>
      </c>
      <c r="N26" s="98" t="s">
        <v>383</v>
      </c>
      <c r="O26" s="96" t="s">
        <v>23</v>
      </c>
      <c r="P26" s="103">
        <v>220</v>
      </c>
      <c r="Q26" s="96" t="s">
        <v>24</v>
      </c>
      <c r="R26" s="149" t="s">
        <v>215</v>
      </c>
      <c r="S26" s="100">
        <v>300</v>
      </c>
      <c r="T26" s="101">
        <v>0</v>
      </c>
      <c r="U26" s="100">
        <v>300</v>
      </c>
      <c r="V26" s="101">
        <v>0</v>
      </c>
      <c r="W26" s="100">
        <v>300</v>
      </c>
      <c r="X26" s="101">
        <v>0</v>
      </c>
      <c r="Y26" s="100">
        <v>300</v>
      </c>
      <c r="Z26" s="101">
        <v>0</v>
      </c>
      <c r="AA26" s="100">
        <v>300</v>
      </c>
      <c r="AB26" s="101">
        <v>0</v>
      </c>
      <c r="AC26" s="100">
        <v>300</v>
      </c>
      <c r="AD26" s="101">
        <v>0</v>
      </c>
      <c r="AE26" s="100">
        <v>300</v>
      </c>
      <c r="AF26" s="101">
        <v>0</v>
      </c>
      <c r="AG26" s="122" t="s">
        <v>388</v>
      </c>
      <c r="AH26" s="123">
        <f t="shared" si="4"/>
        <v>1200</v>
      </c>
      <c r="AI26" s="30">
        <f t="shared" si="40"/>
        <v>240</v>
      </c>
      <c r="AJ26" s="124">
        <f t="shared" si="41"/>
        <v>1440</v>
      </c>
      <c r="AK26" s="123">
        <f t="shared" si="7"/>
        <v>0</v>
      </c>
      <c r="AL26" s="30">
        <f t="shared" si="42"/>
        <v>0</v>
      </c>
      <c r="AM26" s="201">
        <f t="shared" si="43"/>
        <v>0</v>
      </c>
      <c r="AN26" s="123">
        <f t="shared" si="10"/>
        <v>900</v>
      </c>
      <c r="AO26" s="30">
        <f t="shared" si="11"/>
        <v>180</v>
      </c>
      <c r="AP26" s="124">
        <f t="shared" si="12"/>
        <v>1080</v>
      </c>
      <c r="AQ26" s="203">
        <f t="shared" si="13"/>
        <v>2100</v>
      </c>
      <c r="AR26" s="30">
        <f t="shared" si="14"/>
        <v>420</v>
      </c>
      <c r="AS26" s="124">
        <f t="shared" si="15"/>
        <v>2520</v>
      </c>
      <c r="AT26" s="125"/>
      <c r="AU26" s="230"/>
      <c r="AV26" s="209"/>
      <c r="AW26" s="126"/>
      <c r="AX26" s="127">
        <v>7</v>
      </c>
      <c r="AY26" s="214">
        <f t="shared" si="16"/>
        <v>0</v>
      </c>
      <c r="AZ26" s="231">
        <f t="shared" si="17"/>
        <v>0</v>
      </c>
      <c r="BA26" s="30">
        <f t="shared" si="18"/>
        <v>0</v>
      </c>
      <c r="BB26" s="232">
        <f t="shared" si="19"/>
        <v>0</v>
      </c>
      <c r="BC26" s="203">
        <f t="shared" si="20"/>
        <v>0</v>
      </c>
      <c r="BD26" s="30">
        <f t="shared" si="21"/>
        <v>0</v>
      </c>
      <c r="BE26" s="201">
        <f t="shared" si="22"/>
        <v>0</v>
      </c>
      <c r="BF26" s="231">
        <f t="shared" si="23"/>
        <v>0</v>
      </c>
      <c r="BG26" s="30">
        <f t="shared" si="24"/>
        <v>0</v>
      </c>
      <c r="BH26" s="232">
        <f t="shared" si="25"/>
        <v>0</v>
      </c>
      <c r="BI26" s="233">
        <f t="shared" si="26"/>
        <v>0</v>
      </c>
      <c r="BJ26" s="234">
        <f t="shared" si="27"/>
        <v>0</v>
      </c>
      <c r="BK26" s="234">
        <f t="shared" si="28"/>
        <v>0</v>
      </c>
      <c r="BL26" s="126">
        <f t="shared" si="29"/>
        <v>0</v>
      </c>
      <c r="BM26" s="128" t="s">
        <v>220</v>
      </c>
      <c r="BN26" s="235"/>
      <c r="BO26" s="129">
        <f t="shared" si="30"/>
        <v>0</v>
      </c>
      <c r="BP26" s="236"/>
      <c r="BQ26" s="130"/>
      <c r="BR26" s="131">
        <v>5136</v>
      </c>
      <c r="BS26" s="131">
        <f>P26*BR26</f>
        <v>1129920</v>
      </c>
      <c r="BT26" s="132">
        <f t="shared" ref="BT26" si="46">BS26*BP26</f>
        <v>0</v>
      </c>
      <c r="BU26" s="132">
        <f t="shared" si="1"/>
        <v>0</v>
      </c>
      <c r="BV26" s="237"/>
      <c r="BW26" s="133">
        <f t="shared" si="32"/>
        <v>0</v>
      </c>
      <c r="BX26" s="237"/>
      <c r="BY26" s="70"/>
      <c r="BZ26" s="134">
        <v>5136</v>
      </c>
      <c r="CA26" s="134">
        <f>P26*BZ26</f>
        <v>1129920</v>
      </c>
      <c r="CB26" s="135">
        <f t="shared" si="33"/>
        <v>0</v>
      </c>
      <c r="CC26" s="135">
        <f t="shared" si="3"/>
        <v>0</v>
      </c>
      <c r="CD26" s="136">
        <f t="shared" si="34"/>
        <v>0</v>
      </c>
      <c r="CE26" s="137"/>
      <c r="CF26" s="136">
        <f t="shared" si="35"/>
        <v>0</v>
      </c>
      <c r="CG26" s="136">
        <f t="shared" si="36"/>
        <v>0</v>
      </c>
      <c r="CH26" s="138">
        <f t="shared" si="37"/>
        <v>0</v>
      </c>
      <c r="CI26" s="139"/>
      <c r="CJ26" s="138">
        <f t="shared" si="38"/>
        <v>0</v>
      </c>
      <c r="CK26" s="138">
        <f t="shared" si="39"/>
        <v>0</v>
      </c>
      <c r="CL26" s="96" t="s">
        <v>425</v>
      </c>
      <c r="CM26" s="96" t="s">
        <v>145</v>
      </c>
      <c r="CN26" s="115" t="s">
        <v>426</v>
      </c>
      <c r="CO26" s="102" t="s">
        <v>279</v>
      </c>
      <c r="CP26" s="96" t="s">
        <v>208</v>
      </c>
      <c r="CQ26" s="102" t="s">
        <v>427</v>
      </c>
      <c r="CR26" s="115">
        <v>45352</v>
      </c>
      <c r="CS26" s="140" t="s">
        <v>146</v>
      </c>
      <c r="CT26" s="182">
        <v>1</v>
      </c>
      <c r="CU26" s="183">
        <v>0</v>
      </c>
    </row>
    <row r="27" spans="1:99" ht="58.5" customHeight="1">
      <c r="A27" s="103">
        <v>19</v>
      </c>
      <c r="B27" s="95" t="s">
        <v>209</v>
      </c>
      <c r="C27" s="96">
        <v>6750000088</v>
      </c>
      <c r="D27" s="96" t="s">
        <v>210</v>
      </c>
      <c r="E27" s="96">
        <v>73</v>
      </c>
      <c r="F27" s="96" t="s">
        <v>211</v>
      </c>
      <c r="G27" s="96" t="s">
        <v>42</v>
      </c>
      <c r="H27" s="96" t="s">
        <v>212</v>
      </c>
      <c r="I27" s="96">
        <v>37</v>
      </c>
      <c r="J27" s="146" t="s">
        <v>137</v>
      </c>
      <c r="K27" s="96" t="s">
        <v>214</v>
      </c>
      <c r="L27" s="96" t="s">
        <v>42</v>
      </c>
      <c r="M27" s="96" t="s">
        <v>149</v>
      </c>
      <c r="N27" s="98" t="s">
        <v>384</v>
      </c>
      <c r="O27" s="96" t="s">
        <v>176</v>
      </c>
      <c r="P27" s="103">
        <v>110</v>
      </c>
      <c r="Q27" s="96" t="s">
        <v>24</v>
      </c>
      <c r="R27" s="149" t="s">
        <v>218</v>
      </c>
      <c r="S27" s="100">
        <v>44</v>
      </c>
      <c r="T27" s="101">
        <v>2156</v>
      </c>
      <c r="U27" s="100">
        <v>44</v>
      </c>
      <c r="V27" s="101">
        <v>2156</v>
      </c>
      <c r="W27" s="100">
        <v>44</v>
      </c>
      <c r="X27" s="101">
        <v>2156</v>
      </c>
      <c r="Y27" s="100">
        <v>44</v>
      </c>
      <c r="Z27" s="101">
        <v>2156</v>
      </c>
      <c r="AA27" s="100">
        <v>44</v>
      </c>
      <c r="AB27" s="101">
        <v>2156</v>
      </c>
      <c r="AC27" s="100">
        <v>44</v>
      </c>
      <c r="AD27" s="101">
        <v>2156</v>
      </c>
      <c r="AE27" s="100">
        <v>44</v>
      </c>
      <c r="AF27" s="101">
        <v>2156</v>
      </c>
      <c r="AG27" s="122" t="s">
        <v>388</v>
      </c>
      <c r="AH27" s="123">
        <f t="shared" si="4"/>
        <v>176</v>
      </c>
      <c r="AI27" s="30">
        <f t="shared" si="40"/>
        <v>35.200000000000003</v>
      </c>
      <c r="AJ27" s="124">
        <f t="shared" si="41"/>
        <v>211.2</v>
      </c>
      <c r="AK27" s="123">
        <f t="shared" si="7"/>
        <v>8624</v>
      </c>
      <c r="AL27" s="30">
        <f t="shared" si="42"/>
        <v>1724.8000000000002</v>
      </c>
      <c r="AM27" s="201">
        <f t="shared" si="43"/>
        <v>10348.799999999999</v>
      </c>
      <c r="AN27" s="123">
        <f t="shared" si="10"/>
        <v>6600</v>
      </c>
      <c r="AO27" s="30">
        <f t="shared" si="11"/>
        <v>1320</v>
      </c>
      <c r="AP27" s="124">
        <f t="shared" si="12"/>
        <v>7920</v>
      </c>
      <c r="AQ27" s="203">
        <f t="shared" si="13"/>
        <v>15400</v>
      </c>
      <c r="AR27" s="30">
        <f t="shared" si="14"/>
        <v>3080</v>
      </c>
      <c r="AS27" s="124">
        <f t="shared" si="15"/>
        <v>18480</v>
      </c>
      <c r="AT27" s="125"/>
      <c r="AU27" s="209"/>
      <c r="AV27" s="209"/>
      <c r="AW27" s="126"/>
      <c r="AX27" s="127">
        <v>7</v>
      </c>
      <c r="AY27" s="214">
        <f t="shared" si="16"/>
        <v>0</v>
      </c>
      <c r="AZ27" s="231">
        <f t="shared" si="17"/>
        <v>0</v>
      </c>
      <c r="BA27" s="30">
        <f t="shared" si="18"/>
        <v>0</v>
      </c>
      <c r="BB27" s="232">
        <f t="shared" si="19"/>
        <v>0</v>
      </c>
      <c r="BC27" s="203">
        <f t="shared" si="20"/>
        <v>0</v>
      </c>
      <c r="BD27" s="30">
        <f t="shared" si="21"/>
        <v>0</v>
      </c>
      <c r="BE27" s="201">
        <f t="shared" si="22"/>
        <v>0</v>
      </c>
      <c r="BF27" s="231">
        <f t="shared" si="23"/>
        <v>0</v>
      </c>
      <c r="BG27" s="30">
        <f t="shared" si="24"/>
        <v>0</v>
      </c>
      <c r="BH27" s="232">
        <f t="shared" si="25"/>
        <v>0</v>
      </c>
      <c r="BI27" s="233">
        <f t="shared" si="26"/>
        <v>0</v>
      </c>
      <c r="BJ27" s="234">
        <f t="shared" si="27"/>
        <v>0</v>
      </c>
      <c r="BK27" s="234">
        <f t="shared" si="28"/>
        <v>0</v>
      </c>
      <c r="BL27" s="126">
        <f t="shared" si="29"/>
        <v>0</v>
      </c>
      <c r="BM27" s="128" t="s">
        <v>220</v>
      </c>
      <c r="BN27" s="235"/>
      <c r="BO27" s="129">
        <f t="shared" si="30"/>
        <v>0</v>
      </c>
      <c r="BP27" s="236"/>
      <c r="BQ27" s="131">
        <v>7</v>
      </c>
      <c r="BR27" s="130"/>
      <c r="BS27" s="130"/>
      <c r="BT27" s="132">
        <f t="shared" si="45"/>
        <v>0</v>
      </c>
      <c r="BU27" s="132">
        <f t="shared" si="1"/>
        <v>0</v>
      </c>
      <c r="BV27" s="237"/>
      <c r="BW27" s="133">
        <f t="shared" si="32"/>
        <v>0</v>
      </c>
      <c r="BX27" s="237"/>
      <c r="BY27" s="147">
        <v>7</v>
      </c>
      <c r="BZ27" s="148"/>
      <c r="CA27" s="148"/>
      <c r="CB27" s="135">
        <f>BY27*BX27</f>
        <v>0</v>
      </c>
      <c r="CC27" s="135">
        <f t="shared" si="3"/>
        <v>0</v>
      </c>
      <c r="CD27" s="136">
        <f t="shared" si="34"/>
        <v>0</v>
      </c>
      <c r="CE27" s="137"/>
      <c r="CF27" s="136">
        <f t="shared" si="35"/>
        <v>0</v>
      </c>
      <c r="CG27" s="136">
        <f t="shared" si="36"/>
        <v>0</v>
      </c>
      <c r="CH27" s="138">
        <f t="shared" si="37"/>
        <v>0</v>
      </c>
      <c r="CI27" s="139"/>
      <c r="CJ27" s="138">
        <f t="shared" si="38"/>
        <v>0</v>
      </c>
      <c r="CK27" s="138">
        <f t="shared" si="39"/>
        <v>0</v>
      </c>
      <c r="CL27" s="96" t="s">
        <v>425</v>
      </c>
      <c r="CM27" s="96" t="s">
        <v>145</v>
      </c>
      <c r="CN27" s="115" t="s">
        <v>426</v>
      </c>
      <c r="CO27" s="102" t="s">
        <v>279</v>
      </c>
      <c r="CP27" s="96" t="s">
        <v>208</v>
      </c>
      <c r="CQ27" s="102" t="s">
        <v>427</v>
      </c>
      <c r="CR27" s="115">
        <v>45352</v>
      </c>
      <c r="CS27" s="140" t="s">
        <v>146</v>
      </c>
      <c r="CT27" s="182">
        <v>0.02</v>
      </c>
      <c r="CU27" s="183">
        <v>0.98</v>
      </c>
    </row>
    <row r="28" spans="1:99" ht="54.75" customHeight="1">
      <c r="A28" s="103">
        <v>20</v>
      </c>
      <c r="B28" s="120" t="s">
        <v>295</v>
      </c>
      <c r="C28" s="96">
        <v>7272857474</v>
      </c>
      <c r="D28" s="96" t="s">
        <v>296</v>
      </c>
      <c r="E28" s="96" t="s">
        <v>297</v>
      </c>
      <c r="F28" s="96" t="s">
        <v>298</v>
      </c>
      <c r="G28" s="96" t="s">
        <v>299</v>
      </c>
      <c r="H28" s="96" t="s">
        <v>300</v>
      </c>
      <c r="I28" s="96">
        <v>5</v>
      </c>
      <c r="J28" s="96" t="s">
        <v>137</v>
      </c>
      <c r="K28" s="96" t="s">
        <v>301</v>
      </c>
      <c r="L28" s="96" t="s">
        <v>299</v>
      </c>
      <c r="M28" s="96" t="s">
        <v>260</v>
      </c>
      <c r="N28" s="121" t="s">
        <v>302</v>
      </c>
      <c r="O28" s="96" t="s">
        <v>34</v>
      </c>
      <c r="P28" s="178">
        <v>1800</v>
      </c>
      <c r="Q28" s="96" t="s">
        <v>24</v>
      </c>
      <c r="R28" s="99" t="s">
        <v>303</v>
      </c>
      <c r="S28" s="100">
        <v>219528</v>
      </c>
      <c r="T28" s="101">
        <v>20472</v>
      </c>
      <c r="U28" s="100">
        <v>219528</v>
      </c>
      <c r="V28" s="101">
        <v>20472</v>
      </c>
      <c r="W28" s="100">
        <v>219528</v>
      </c>
      <c r="X28" s="101">
        <v>20472</v>
      </c>
      <c r="Y28" s="100">
        <v>219528</v>
      </c>
      <c r="Z28" s="101">
        <v>20472</v>
      </c>
      <c r="AA28" s="100">
        <v>219528</v>
      </c>
      <c r="AB28" s="101">
        <v>20472</v>
      </c>
      <c r="AC28" s="100">
        <v>219528</v>
      </c>
      <c r="AD28" s="101">
        <v>20472</v>
      </c>
      <c r="AE28" s="100">
        <v>219528</v>
      </c>
      <c r="AF28" s="101">
        <v>20472</v>
      </c>
      <c r="AG28" s="122" t="s">
        <v>388</v>
      </c>
      <c r="AH28" s="123">
        <f t="shared" si="4"/>
        <v>878112</v>
      </c>
      <c r="AI28" s="30">
        <f t="shared" si="40"/>
        <v>175622.40000000002</v>
      </c>
      <c r="AJ28" s="124">
        <f t="shared" si="41"/>
        <v>1053734.3999999999</v>
      </c>
      <c r="AK28" s="123">
        <f t="shared" si="7"/>
        <v>81888</v>
      </c>
      <c r="AL28" s="30">
        <f t="shared" si="42"/>
        <v>16377.6</v>
      </c>
      <c r="AM28" s="201">
        <f t="shared" si="43"/>
        <v>98265.600000000006</v>
      </c>
      <c r="AN28" s="123">
        <f t="shared" si="10"/>
        <v>720000</v>
      </c>
      <c r="AO28" s="30">
        <f t="shared" si="11"/>
        <v>144000</v>
      </c>
      <c r="AP28" s="124">
        <f t="shared" si="12"/>
        <v>864000</v>
      </c>
      <c r="AQ28" s="203">
        <f t="shared" si="13"/>
        <v>1680000</v>
      </c>
      <c r="AR28" s="30">
        <f t="shared" si="14"/>
        <v>336000</v>
      </c>
      <c r="AS28" s="124">
        <f t="shared" si="15"/>
        <v>2016000</v>
      </c>
      <c r="AT28" s="125"/>
      <c r="AU28" s="209"/>
      <c r="AV28" s="209"/>
      <c r="AW28" s="126"/>
      <c r="AX28" s="127">
        <v>7</v>
      </c>
      <c r="AY28" s="214">
        <f t="shared" si="16"/>
        <v>0</v>
      </c>
      <c r="AZ28" s="231">
        <f t="shared" si="17"/>
        <v>0</v>
      </c>
      <c r="BA28" s="30">
        <f t="shared" si="18"/>
        <v>0</v>
      </c>
      <c r="BB28" s="232">
        <f t="shared" si="19"/>
        <v>0</v>
      </c>
      <c r="BC28" s="203">
        <f t="shared" si="20"/>
        <v>0</v>
      </c>
      <c r="BD28" s="30">
        <f t="shared" si="21"/>
        <v>0</v>
      </c>
      <c r="BE28" s="201">
        <f t="shared" si="22"/>
        <v>0</v>
      </c>
      <c r="BF28" s="231">
        <f t="shared" si="23"/>
        <v>0</v>
      </c>
      <c r="BG28" s="30">
        <f t="shared" si="24"/>
        <v>0</v>
      </c>
      <c r="BH28" s="232">
        <f t="shared" si="25"/>
        <v>0</v>
      </c>
      <c r="BI28" s="233">
        <f t="shared" si="26"/>
        <v>0</v>
      </c>
      <c r="BJ28" s="234">
        <f t="shared" si="27"/>
        <v>0</v>
      </c>
      <c r="BK28" s="234">
        <f t="shared" si="28"/>
        <v>0</v>
      </c>
      <c r="BL28" s="126">
        <f t="shared" si="29"/>
        <v>0</v>
      </c>
      <c r="BM28" s="128" t="s">
        <v>155</v>
      </c>
      <c r="BN28" s="235"/>
      <c r="BO28" s="129">
        <f t="shared" si="30"/>
        <v>0</v>
      </c>
      <c r="BP28" s="236"/>
      <c r="BQ28" s="130"/>
      <c r="BR28" s="131">
        <v>5136</v>
      </c>
      <c r="BS28" s="131">
        <f t="shared" ref="BS28:BS33" si="47">P28*BR28</f>
        <v>9244800</v>
      </c>
      <c r="BT28" s="132">
        <f t="shared" si="44"/>
        <v>0</v>
      </c>
      <c r="BU28" s="132">
        <f t="shared" si="1"/>
        <v>0</v>
      </c>
      <c r="BV28" s="237"/>
      <c r="BW28" s="133">
        <f t="shared" si="32"/>
        <v>0</v>
      </c>
      <c r="BX28" s="237"/>
      <c r="BY28" s="70"/>
      <c r="BZ28" s="134">
        <v>5136</v>
      </c>
      <c r="CA28" s="134">
        <f t="shared" ref="CA28:CA33" si="48">P28*BZ28</f>
        <v>9244800</v>
      </c>
      <c r="CB28" s="135">
        <f t="shared" si="33"/>
        <v>0</v>
      </c>
      <c r="CC28" s="135">
        <f t="shared" si="3"/>
        <v>0</v>
      </c>
      <c r="CD28" s="136">
        <f t="shared" si="34"/>
        <v>0</v>
      </c>
      <c r="CE28" s="137"/>
      <c r="CF28" s="136">
        <f t="shared" si="35"/>
        <v>0</v>
      </c>
      <c r="CG28" s="136">
        <f t="shared" si="36"/>
        <v>0</v>
      </c>
      <c r="CH28" s="138">
        <f t="shared" si="37"/>
        <v>0</v>
      </c>
      <c r="CI28" s="139"/>
      <c r="CJ28" s="138">
        <f t="shared" si="38"/>
        <v>0</v>
      </c>
      <c r="CK28" s="138">
        <f t="shared" si="39"/>
        <v>0</v>
      </c>
      <c r="CL28" s="96" t="s">
        <v>425</v>
      </c>
      <c r="CM28" s="96" t="s">
        <v>308</v>
      </c>
      <c r="CN28" s="115" t="s">
        <v>426</v>
      </c>
      <c r="CO28" s="102" t="s">
        <v>279</v>
      </c>
      <c r="CP28" s="96" t="s">
        <v>208</v>
      </c>
      <c r="CQ28" s="102" t="s">
        <v>427</v>
      </c>
      <c r="CR28" s="115">
        <v>45352</v>
      </c>
      <c r="CS28" s="140" t="s">
        <v>146</v>
      </c>
      <c r="CT28" s="182">
        <v>0.91469999999999996</v>
      </c>
      <c r="CU28" s="183">
        <v>8.5300000000000001E-2</v>
      </c>
    </row>
    <row r="29" spans="1:99" ht="57" customHeight="1">
      <c r="A29" s="103">
        <v>21</v>
      </c>
      <c r="B29" s="120" t="s">
        <v>295</v>
      </c>
      <c r="C29" s="96">
        <v>7272857474</v>
      </c>
      <c r="D29" s="96" t="s">
        <v>296</v>
      </c>
      <c r="E29" s="96" t="s">
        <v>297</v>
      </c>
      <c r="F29" s="96" t="s">
        <v>298</v>
      </c>
      <c r="G29" s="96" t="s">
        <v>299</v>
      </c>
      <c r="H29" s="96" t="s">
        <v>304</v>
      </c>
      <c r="I29" s="96">
        <v>73</v>
      </c>
      <c r="J29" s="96" t="s">
        <v>137</v>
      </c>
      <c r="K29" s="96" t="s">
        <v>305</v>
      </c>
      <c r="L29" s="96" t="s">
        <v>299</v>
      </c>
      <c r="M29" s="96" t="s">
        <v>260</v>
      </c>
      <c r="N29" s="121" t="s">
        <v>306</v>
      </c>
      <c r="O29" s="96" t="s">
        <v>353</v>
      </c>
      <c r="P29" s="178">
        <v>450</v>
      </c>
      <c r="Q29" s="96" t="s">
        <v>24</v>
      </c>
      <c r="R29" s="99" t="s">
        <v>307</v>
      </c>
      <c r="S29" s="158">
        <v>97000</v>
      </c>
      <c r="T29" s="159">
        <v>0</v>
      </c>
      <c r="U29" s="158">
        <v>43000</v>
      </c>
      <c r="V29" s="159">
        <v>0</v>
      </c>
      <c r="W29" s="158">
        <v>13000</v>
      </c>
      <c r="X29" s="159">
        <v>0</v>
      </c>
      <c r="Y29" s="158">
        <v>0</v>
      </c>
      <c r="Z29" s="159">
        <v>0</v>
      </c>
      <c r="AA29" s="158">
        <v>0</v>
      </c>
      <c r="AB29" s="159">
        <v>0</v>
      </c>
      <c r="AC29" s="158">
        <v>0</v>
      </c>
      <c r="AD29" s="159">
        <v>0</v>
      </c>
      <c r="AE29" s="158">
        <v>7200</v>
      </c>
      <c r="AF29" s="159">
        <v>0</v>
      </c>
      <c r="AG29" s="122" t="s">
        <v>388</v>
      </c>
      <c r="AH29" s="123">
        <f t="shared" si="4"/>
        <v>153000</v>
      </c>
      <c r="AI29" s="30">
        <f t="shared" si="40"/>
        <v>30600</v>
      </c>
      <c r="AJ29" s="124">
        <f t="shared" si="41"/>
        <v>183600</v>
      </c>
      <c r="AK29" s="123">
        <f t="shared" si="7"/>
        <v>0</v>
      </c>
      <c r="AL29" s="30">
        <f t="shared" si="42"/>
        <v>0</v>
      </c>
      <c r="AM29" s="201">
        <f t="shared" si="43"/>
        <v>0</v>
      </c>
      <c r="AN29" s="123">
        <f t="shared" si="10"/>
        <v>7200</v>
      </c>
      <c r="AO29" s="30">
        <f t="shared" si="11"/>
        <v>1440</v>
      </c>
      <c r="AP29" s="124">
        <f t="shared" si="12"/>
        <v>8640</v>
      </c>
      <c r="AQ29" s="203">
        <f t="shared" si="13"/>
        <v>160200</v>
      </c>
      <c r="AR29" s="30">
        <f t="shared" si="14"/>
        <v>32040</v>
      </c>
      <c r="AS29" s="124">
        <f t="shared" si="15"/>
        <v>192240</v>
      </c>
      <c r="AT29" s="125"/>
      <c r="AU29" s="230"/>
      <c r="AV29" s="209"/>
      <c r="AW29" s="126"/>
      <c r="AX29" s="127">
        <v>7</v>
      </c>
      <c r="AY29" s="214">
        <f t="shared" si="16"/>
        <v>0</v>
      </c>
      <c r="AZ29" s="231">
        <f t="shared" si="17"/>
        <v>0</v>
      </c>
      <c r="BA29" s="30">
        <f t="shared" si="18"/>
        <v>0</v>
      </c>
      <c r="BB29" s="232">
        <f t="shared" si="19"/>
        <v>0</v>
      </c>
      <c r="BC29" s="203">
        <f t="shared" si="20"/>
        <v>0</v>
      </c>
      <c r="BD29" s="30">
        <f t="shared" si="21"/>
        <v>0</v>
      </c>
      <c r="BE29" s="201">
        <f t="shared" si="22"/>
        <v>0</v>
      </c>
      <c r="BF29" s="231">
        <f t="shared" si="23"/>
        <v>0</v>
      </c>
      <c r="BG29" s="30">
        <f t="shared" si="24"/>
        <v>0</v>
      </c>
      <c r="BH29" s="232">
        <f t="shared" si="25"/>
        <v>0</v>
      </c>
      <c r="BI29" s="233">
        <f t="shared" si="26"/>
        <v>0</v>
      </c>
      <c r="BJ29" s="234">
        <f t="shared" si="27"/>
        <v>0</v>
      </c>
      <c r="BK29" s="234">
        <f t="shared" si="28"/>
        <v>0</v>
      </c>
      <c r="BL29" s="126">
        <f t="shared" si="29"/>
        <v>0</v>
      </c>
      <c r="BM29" s="128" t="s">
        <v>155</v>
      </c>
      <c r="BN29" s="235"/>
      <c r="BO29" s="129">
        <f t="shared" si="30"/>
        <v>0</v>
      </c>
      <c r="BP29" s="236"/>
      <c r="BQ29" s="130"/>
      <c r="BR29" s="131">
        <v>5136</v>
      </c>
      <c r="BS29" s="131">
        <f t="shared" si="47"/>
        <v>2311200</v>
      </c>
      <c r="BT29" s="132">
        <f t="shared" si="44"/>
        <v>0</v>
      </c>
      <c r="BU29" s="132">
        <f t="shared" si="1"/>
        <v>0</v>
      </c>
      <c r="BV29" s="237"/>
      <c r="BW29" s="133">
        <f t="shared" si="32"/>
        <v>0</v>
      </c>
      <c r="BX29" s="237"/>
      <c r="BY29" s="70"/>
      <c r="BZ29" s="134">
        <v>5136</v>
      </c>
      <c r="CA29" s="134">
        <f t="shared" si="48"/>
        <v>2311200</v>
      </c>
      <c r="CB29" s="135">
        <f t="shared" si="33"/>
        <v>0</v>
      </c>
      <c r="CC29" s="135">
        <f t="shared" si="3"/>
        <v>0</v>
      </c>
      <c r="CD29" s="136">
        <f t="shared" si="34"/>
        <v>0</v>
      </c>
      <c r="CE29" s="137"/>
      <c r="CF29" s="136">
        <f t="shared" si="35"/>
        <v>0</v>
      </c>
      <c r="CG29" s="136">
        <f t="shared" si="36"/>
        <v>0</v>
      </c>
      <c r="CH29" s="138">
        <f t="shared" si="37"/>
        <v>0</v>
      </c>
      <c r="CI29" s="139"/>
      <c r="CJ29" s="138">
        <f t="shared" si="38"/>
        <v>0</v>
      </c>
      <c r="CK29" s="138">
        <f t="shared" si="39"/>
        <v>0</v>
      </c>
      <c r="CL29" s="96" t="s">
        <v>425</v>
      </c>
      <c r="CM29" s="96" t="s">
        <v>308</v>
      </c>
      <c r="CN29" s="115" t="s">
        <v>426</v>
      </c>
      <c r="CO29" s="102" t="s">
        <v>279</v>
      </c>
      <c r="CP29" s="96" t="s">
        <v>208</v>
      </c>
      <c r="CQ29" s="102" t="s">
        <v>427</v>
      </c>
      <c r="CR29" s="115">
        <v>45352</v>
      </c>
      <c r="CS29" s="140" t="s">
        <v>146</v>
      </c>
      <c r="CT29" s="182">
        <v>1</v>
      </c>
      <c r="CU29" s="183">
        <v>0</v>
      </c>
    </row>
    <row r="30" spans="1:99" ht="60" customHeight="1">
      <c r="A30" s="103">
        <v>22</v>
      </c>
      <c r="B30" s="120" t="s">
        <v>309</v>
      </c>
      <c r="C30" s="96">
        <v>5223185370</v>
      </c>
      <c r="D30" s="96" t="s">
        <v>310</v>
      </c>
      <c r="E30" s="96">
        <v>202</v>
      </c>
      <c r="F30" s="96" t="s">
        <v>165</v>
      </c>
      <c r="G30" s="96" t="s">
        <v>158</v>
      </c>
      <c r="H30" s="96" t="s">
        <v>354</v>
      </c>
      <c r="I30" s="96">
        <v>202</v>
      </c>
      <c r="J30" s="96"/>
      <c r="K30" s="96" t="s">
        <v>165</v>
      </c>
      <c r="L30" s="96" t="s">
        <v>158</v>
      </c>
      <c r="M30" s="150" t="s">
        <v>260</v>
      </c>
      <c r="N30" s="97" t="s">
        <v>167</v>
      </c>
      <c r="O30" s="96" t="s">
        <v>34</v>
      </c>
      <c r="P30" s="178">
        <v>2030</v>
      </c>
      <c r="Q30" s="96" t="s">
        <v>24</v>
      </c>
      <c r="R30" s="99" t="s">
        <v>311</v>
      </c>
      <c r="S30" s="100">
        <v>422995.8</v>
      </c>
      <c r="T30" s="101">
        <v>0</v>
      </c>
      <c r="U30" s="100">
        <v>267286.8</v>
      </c>
      <c r="V30" s="101">
        <v>0</v>
      </c>
      <c r="W30" s="100">
        <v>130682.2</v>
      </c>
      <c r="X30" s="101">
        <v>0</v>
      </c>
      <c r="Y30" s="100">
        <v>24872.6</v>
      </c>
      <c r="Z30" s="101">
        <v>0</v>
      </c>
      <c r="AA30" s="176">
        <v>21656.6</v>
      </c>
      <c r="AB30" s="177">
        <v>0</v>
      </c>
      <c r="AC30" s="176">
        <v>21281.599999999999</v>
      </c>
      <c r="AD30" s="177">
        <v>0</v>
      </c>
      <c r="AE30" s="176">
        <v>82186.399999999994</v>
      </c>
      <c r="AF30" s="177">
        <v>0</v>
      </c>
      <c r="AG30" s="122" t="s">
        <v>388</v>
      </c>
      <c r="AH30" s="123">
        <f t="shared" si="4"/>
        <v>845837.39999999991</v>
      </c>
      <c r="AI30" s="30">
        <f t="shared" si="40"/>
        <v>169167.47999999998</v>
      </c>
      <c r="AJ30" s="124">
        <f t="shared" si="41"/>
        <v>1015004.8799999999</v>
      </c>
      <c r="AK30" s="123">
        <f t="shared" si="7"/>
        <v>0</v>
      </c>
      <c r="AL30" s="30">
        <f t="shared" si="42"/>
        <v>0</v>
      </c>
      <c r="AM30" s="201">
        <f t="shared" si="43"/>
        <v>0</v>
      </c>
      <c r="AN30" s="123">
        <f t="shared" si="10"/>
        <v>125124.59999999999</v>
      </c>
      <c r="AO30" s="30">
        <f t="shared" si="11"/>
        <v>25024.92</v>
      </c>
      <c r="AP30" s="124">
        <f t="shared" si="12"/>
        <v>150149.51999999999</v>
      </c>
      <c r="AQ30" s="203">
        <f t="shared" si="13"/>
        <v>970961.99999999988</v>
      </c>
      <c r="AR30" s="30">
        <f t="shared" si="14"/>
        <v>194192.39999999997</v>
      </c>
      <c r="AS30" s="124">
        <f t="shared" si="15"/>
        <v>1165154.3999999999</v>
      </c>
      <c r="AT30" s="125"/>
      <c r="AU30" s="230"/>
      <c r="AV30" s="209"/>
      <c r="AW30" s="126"/>
      <c r="AX30" s="127">
        <v>7</v>
      </c>
      <c r="AY30" s="214">
        <f t="shared" si="16"/>
        <v>0</v>
      </c>
      <c r="AZ30" s="231">
        <f t="shared" si="17"/>
        <v>0</v>
      </c>
      <c r="BA30" s="30">
        <f t="shared" si="18"/>
        <v>0</v>
      </c>
      <c r="BB30" s="232">
        <f t="shared" si="19"/>
        <v>0</v>
      </c>
      <c r="BC30" s="203">
        <f t="shared" si="20"/>
        <v>0</v>
      </c>
      <c r="BD30" s="30">
        <f t="shared" si="21"/>
        <v>0</v>
      </c>
      <c r="BE30" s="201">
        <f t="shared" si="22"/>
        <v>0</v>
      </c>
      <c r="BF30" s="231">
        <f t="shared" si="23"/>
        <v>0</v>
      </c>
      <c r="BG30" s="30">
        <f t="shared" si="24"/>
        <v>0</v>
      </c>
      <c r="BH30" s="232">
        <f t="shared" si="25"/>
        <v>0</v>
      </c>
      <c r="BI30" s="233">
        <f t="shared" si="26"/>
        <v>0</v>
      </c>
      <c r="BJ30" s="234">
        <f t="shared" si="27"/>
        <v>0</v>
      </c>
      <c r="BK30" s="234">
        <f t="shared" si="28"/>
        <v>0</v>
      </c>
      <c r="BL30" s="126">
        <f t="shared" si="29"/>
        <v>0</v>
      </c>
      <c r="BM30" s="128" t="s">
        <v>155</v>
      </c>
      <c r="BN30" s="235"/>
      <c r="BO30" s="129">
        <f t="shared" si="30"/>
        <v>0</v>
      </c>
      <c r="BP30" s="236"/>
      <c r="BQ30" s="130"/>
      <c r="BR30" s="131">
        <v>5136</v>
      </c>
      <c r="BS30" s="131">
        <f t="shared" si="47"/>
        <v>10426080</v>
      </c>
      <c r="BT30" s="132">
        <f t="shared" si="44"/>
        <v>0</v>
      </c>
      <c r="BU30" s="132">
        <f t="shared" si="1"/>
        <v>0</v>
      </c>
      <c r="BV30" s="237"/>
      <c r="BW30" s="133">
        <f t="shared" si="32"/>
        <v>0</v>
      </c>
      <c r="BX30" s="237"/>
      <c r="BY30" s="70"/>
      <c r="BZ30" s="134">
        <v>5136</v>
      </c>
      <c r="CA30" s="134">
        <f t="shared" si="48"/>
        <v>10426080</v>
      </c>
      <c r="CB30" s="135">
        <f t="shared" si="33"/>
        <v>0</v>
      </c>
      <c r="CC30" s="135">
        <f t="shared" si="3"/>
        <v>0</v>
      </c>
      <c r="CD30" s="136">
        <f t="shared" si="34"/>
        <v>0</v>
      </c>
      <c r="CE30" s="137"/>
      <c r="CF30" s="136">
        <f t="shared" si="35"/>
        <v>0</v>
      </c>
      <c r="CG30" s="136">
        <f t="shared" si="36"/>
        <v>0</v>
      </c>
      <c r="CH30" s="138">
        <f t="shared" si="37"/>
        <v>0</v>
      </c>
      <c r="CI30" s="139"/>
      <c r="CJ30" s="138">
        <f t="shared" si="38"/>
        <v>0</v>
      </c>
      <c r="CK30" s="138">
        <f t="shared" si="39"/>
        <v>0</v>
      </c>
      <c r="CL30" s="96" t="s">
        <v>425</v>
      </c>
      <c r="CM30" s="96" t="s">
        <v>312</v>
      </c>
      <c r="CN30" s="115" t="s">
        <v>426</v>
      </c>
      <c r="CO30" s="102" t="s">
        <v>279</v>
      </c>
      <c r="CP30" s="96" t="s">
        <v>208</v>
      </c>
      <c r="CQ30" s="102" t="s">
        <v>427</v>
      </c>
      <c r="CR30" s="115">
        <v>45352</v>
      </c>
      <c r="CS30" s="140" t="s">
        <v>146</v>
      </c>
      <c r="CT30" s="182">
        <f t="shared" ref="CT30" si="49">(100%*AH30)/(AH30+AK30)</f>
        <v>1</v>
      </c>
      <c r="CU30" s="183">
        <f t="shared" ref="CU30" si="50">(100%*AK30)/(AH30+AK30)</f>
        <v>0</v>
      </c>
    </row>
    <row r="31" spans="1:99" ht="47.25">
      <c r="A31" s="103">
        <v>23</v>
      </c>
      <c r="B31" s="120" t="s">
        <v>37</v>
      </c>
      <c r="C31" s="96">
        <v>8943140523</v>
      </c>
      <c r="D31" s="96" t="s">
        <v>38</v>
      </c>
      <c r="E31" s="96">
        <v>147</v>
      </c>
      <c r="F31" s="96" t="s">
        <v>39</v>
      </c>
      <c r="G31" s="96" t="s">
        <v>35</v>
      </c>
      <c r="H31" s="96" t="s">
        <v>38</v>
      </c>
      <c r="I31" s="96">
        <v>147</v>
      </c>
      <c r="J31" s="151" t="s">
        <v>137</v>
      </c>
      <c r="K31" s="96" t="s">
        <v>39</v>
      </c>
      <c r="L31" s="96" t="s">
        <v>35</v>
      </c>
      <c r="M31" s="96" t="s">
        <v>36</v>
      </c>
      <c r="N31" s="152" t="s">
        <v>68</v>
      </c>
      <c r="O31" s="96" t="s">
        <v>34</v>
      </c>
      <c r="P31" s="103">
        <v>3300</v>
      </c>
      <c r="Q31" s="96" t="s">
        <v>24</v>
      </c>
      <c r="R31" s="96" t="s">
        <v>29</v>
      </c>
      <c r="S31" s="100">
        <v>904821</v>
      </c>
      <c r="T31" s="101">
        <v>79643</v>
      </c>
      <c r="U31" s="100">
        <v>729336</v>
      </c>
      <c r="V31" s="101">
        <v>64197</v>
      </c>
      <c r="W31" s="100">
        <v>451998</v>
      </c>
      <c r="X31" s="101">
        <v>39785</v>
      </c>
      <c r="Y31" s="100">
        <v>275032</v>
      </c>
      <c r="Z31" s="101">
        <v>24209</v>
      </c>
      <c r="AA31" s="100">
        <v>382845</v>
      </c>
      <c r="AB31" s="101">
        <v>33698</v>
      </c>
      <c r="AC31" s="100">
        <v>458775</v>
      </c>
      <c r="AD31" s="101">
        <v>40382</v>
      </c>
      <c r="AE31" s="100">
        <v>514822</v>
      </c>
      <c r="AF31" s="101">
        <v>45315</v>
      </c>
      <c r="AG31" s="122" t="s">
        <v>388</v>
      </c>
      <c r="AH31" s="123">
        <f t="shared" si="4"/>
        <v>2361187</v>
      </c>
      <c r="AI31" s="30">
        <f t="shared" si="40"/>
        <v>472237.4</v>
      </c>
      <c r="AJ31" s="124">
        <f t="shared" si="41"/>
        <v>2833424.4</v>
      </c>
      <c r="AK31" s="123">
        <f t="shared" si="7"/>
        <v>207834</v>
      </c>
      <c r="AL31" s="30">
        <f t="shared" si="42"/>
        <v>41566.800000000003</v>
      </c>
      <c r="AM31" s="201">
        <f t="shared" si="43"/>
        <v>249400.8</v>
      </c>
      <c r="AN31" s="123">
        <f t="shared" si="10"/>
        <v>1475837</v>
      </c>
      <c r="AO31" s="30">
        <f t="shared" si="11"/>
        <v>295167.40000000002</v>
      </c>
      <c r="AP31" s="124">
        <f t="shared" si="12"/>
        <v>1771004.4</v>
      </c>
      <c r="AQ31" s="203">
        <f t="shared" si="13"/>
        <v>4044858</v>
      </c>
      <c r="AR31" s="30">
        <f t="shared" si="14"/>
        <v>808971.60000000009</v>
      </c>
      <c r="AS31" s="124">
        <f t="shared" si="15"/>
        <v>4853829.5999999996</v>
      </c>
      <c r="AT31" s="125"/>
      <c r="AU31" s="209"/>
      <c r="AV31" s="209"/>
      <c r="AW31" s="126"/>
      <c r="AX31" s="127">
        <v>7</v>
      </c>
      <c r="AY31" s="214">
        <f t="shared" si="16"/>
        <v>0</v>
      </c>
      <c r="AZ31" s="231">
        <f t="shared" si="17"/>
        <v>0</v>
      </c>
      <c r="BA31" s="30">
        <f t="shared" si="18"/>
        <v>0</v>
      </c>
      <c r="BB31" s="232">
        <f t="shared" si="19"/>
        <v>0</v>
      </c>
      <c r="BC31" s="203">
        <f t="shared" si="20"/>
        <v>0</v>
      </c>
      <c r="BD31" s="30">
        <f t="shared" si="21"/>
        <v>0</v>
      </c>
      <c r="BE31" s="201">
        <f t="shared" si="22"/>
        <v>0</v>
      </c>
      <c r="BF31" s="231">
        <f t="shared" si="23"/>
        <v>0</v>
      </c>
      <c r="BG31" s="30">
        <f t="shared" si="24"/>
        <v>0</v>
      </c>
      <c r="BH31" s="232">
        <f t="shared" si="25"/>
        <v>0</v>
      </c>
      <c r="BI31" s="233">
        <f t="shared" si="26"/>
        <v>0</v>
      </c>
      <c r="BJ31" s="234">
        <f t="shared" si="27"/>
        <v>0</v>
      </c>
      <c r="BK31" s="234">
        <f t="shared" si="28"/>
        <v>0</v>
      </c>
      <c r="BL31" s="126">
        <f t="shared" si="29"/>
        <v>0</v>
      </c>
      <c r="BM31" s="128" t="s">
        <v>144</v>
      </c>
      <c r="BN31" s="235"/>
      <c r="BO31" s="129">
        <f t="shared" si="30"/>
        <v>0</v>
      </c>
      <c r="BP31" s="236"/>
      <c r="BQ31" s="130"/>
      <c r="BR31" s="131">
        <v>5136</v>
      </c>
      <c r="BS31" s="131">
        <f t="shared" si="47"/>
        <v>16948800</v>
      </c>
      <c r="BT31" s="132">
        <f t="shared" si="44"/>
        <v>0</v>
      </c>
      <c r="BU31" s="132">
        <f t="shared" si="1"/>
        <v>0</v>
      </c>
      <c r="BV31" s="237"/>
      <c r="BW31" s="133">
        <f t="shared" si="32"/>
        <v>0</v>
      </c>
      <c r="BX31" s="237"/>
      <c r="BY31" s="70"/>
      <c r="BZ31" s="134">
        <v>5136</v>
      </c>
      <c r="CA31" s="134">
        <f t="shared" si="48"/>
        <v>16948800</v>
      </c>
      <c r="CB31" s="135">
        <f t="shared" si="33"/>
        <v>0</v>
      </c>
      <c r="CC31" s="135">
        <f t="shared" si="3"/>
        <v>0</v>
      </c>
      <c r="CD31" s="136">
        <f t="shared" si="34"/>
        <v>0</v>
      </c>
      <c r="CE31" s="137"/>
      <c r="CF31" s="136">
        <f t="shared" si="35"/>
        <v>0</v>
      </c>
      <c r="CG31" s="136">
        <f t="shared" si="36"/>
        <v>0</v>
      </c>
      <c r="CH31" s="138">
        <f t="shared" si="37"/>
        <v>0</v>
      </c>
      <c r="CI31" s="139"/>
      <c r="CJ31" s="138">
        <f t="shared" si="38"/>
        <v>0</v>
      </c>
      <c r="CK31" s="138">
        <f t="shared" si="39"/>
        <v>0</v>
      </c>
      <c r="CL31" s="96" t="s">
        <v>425</v>
      </c>
      <c r="CM31" s="96" t="s">
        <v>145</v>
      </c>
      <c r="CN31" s="115" t="s">
        <v>426</v>
      </c>
      <c r="CO31" s="102" t="s">
        <v>279</v>
      </c>
      <c r="CP31" s="96" t="s">
        <v>208</v>
      </c>
      <c r="CQ31" s="102" t="s">
        <v>427</v>
      </c>
      <c r="CR31" s="115">
        <v>45352</v>
      </c>
      <c r="CS31" s="140" t="s">
        <v>146</v>
      </c>
      <c r="CT31" s="182">
        <v>0.91910000000000003</v>
      </c>
      <c r="CU31" s="183">
        <v>8.09E-2</v>
      </c>
    </row>
    <row r="32" spans="1:99" ht="47.25">
      <c r="A32" s="103">
        <v>24</v>
      </c>
      <c r="B32" s="120" t="s">
        <v>37</v>
      </c>
      <c r="C32" s="96">
        <v>8943140523</v>
      </c>
      <c r="D32" s="96" t="s">
        <v>38</v>
      </c>
      <c r="E32" s="96">
        <v>147</v>
      </c>
      <c r="F32" s="96" t="s">
        <v>39</v>
      </c>
      <c r="G32" s="96" t="s">
        <v>35</v>
      </c>
      <c r="H32" s="96" t="s">
        <v>38</v>
      </c>
      <c r="I32" s="96">
        <v>147</v>
      </c>
      <c r="J32" s="151" t="s">
        <v>137</v>
      </c>
      <c r="K32" s="96" t="s">
        <v>39</v>
      </c>
      <c r="L32" s="96" t="s">
        <v>35</v>
      </c>
      <c r="M32" s="96" t="s">
        <v>36</v>
      </c>
      <c r="N32" s="152" t="s">
        <v>40</v>
      </c>
      <c r="O32" s="96" t="s">
        <v>23</v>
      </c>
      <c r="P32" s="103">
        <v>450</v>
      </c>
      <c r="Q32" s="96" t="s">
        <v>24</v>
      </c>
      <c r="R32" s="96" t="s">
        <v>29</v>
      </c>
      <c r="S32" s="100">
        <v>125888</v>
      </c>
      <c r="T32" s="101">
        <v>824</v>
      </c>
      <c r="U32" s="100">
        <v>88021</v>
      </c>
      <c r="V32" s="101">
        <v>576</v>
      </c>
      <c r="W32" s="100">
        <v>49858</v>
      </c>
      <c r="X32" s="101">
        <v>326</v>
      </c>
      <c r="Y32" s="100">
        <v>18900</v>
      </c>
      <c r="Z32" s="101">
        <v>124</v>
      </c>
      <c r="AA32" s="100">
        <v>33713</v>
      </c>
      <c r="AB32" s="101">
        <v>221</v>
      </c>
      <c r="AC32" s="100">
        <v>56468</v>
      </c>
      <c r="AD32" s="101">
        <v>369</v>
      </c>
      <c r="AE32" s="100">
        <v>59556</v>
      </c>
      <c r="AF32" s="101">
        <v>390</v>
      </c>
      <c r="AG32" s="122" t="s">
        <v>388</v>
      </c>
      <c r="AH32" s="123">
        <f t="shared" si="4"/>
        <v>282667</v>
      </c>
      <c r="AI32" s="30">
        <f t="shared" si="40"/>
        <v>56533.4</v>
      </c>
      <c r="AJ32" s="124">
        <f t="shared" si="41"/>
        <v>339200.4</v>
      </c>
      <c r="AK32" s="123">
        <f t="shared" si="7"/>
        <v>1850</v>
      </c>
      <c r="AL32" s="30">
        <f t="shared" si="42"/>
        <v>370</v>
      </c>
      <c r="AM32" s="201">
        <f t="shared" si="43"/>
        <v>2220</v>
      </c>
      <c r="AN32" s="123">
        <f t="shared" si="10"/>
        <v>150717</v>
      </c>
      <c r="AO32" s="30">
        <f t="shared" si="11"/>
        <v>30143.4</v>
      </c>
      <c r="AP32" s="124">
        <f t="shared" si="12"/>
        <v>180860.4</v>
      </c>
      <c r="AQ32" s="203">
        <f t="shared" si="13"/>
        <v>435234</v>
      </c>
      <c r="AR32" s="30">
        <f t="shared" si="14"/>
        <v>87046.8</v>
      </c>
      <c r="AS32" s="124">
        <f t="shared" si="15"/>
        <v>522280.80000000005</v>
      </c>
      <c r="AT32" s="125"/>
      <c r="AU32" s="209"/>
      <c r="AV32" s="209"/>
      <c r="AW32" s="126"/>
      <c r="AX32" s="127">
        <v>7</v>
      </c>
      <c r="AY32" s="214">
        <f t="shared" si="16"/>
        <v>0</v>
      </c>
      <c r="AZ32" s="231">
        <f t="shared" si="17"/>
        <v>0</v>
      </c>
      <c r="BA32" s="30">
        <f t="shared" si="18"/>
        <v>0</v>
      </c>
      <c r="BB32" s="232">
        <f t="shared" si="19"/>
        <v>0</v>
      </c>
      <c r="BC32" s="203">
        <f t="shared" si="20"/>
        <v>0</v>
      </c>
      <c r="BD32" s="30">
        <f t="shared" si="21"/>
        <v>0</v>
      </c>
      <c r="BE32" s="201">
        <f t="shared" si="22"/>
        <v>0</v>
      </c>
      <c r="BF32" s="231">
        <f t="shared" si="23"/>
        <v>0</v>
      </c>
      <c r="BG32" s="30">
        <f t="shared" si="24"/>
        <v>0</v>
      </c>
      <c r="BH32" s="232">
        <f t="shared" si="25"/>
        <v>0</v>
      </c>
      <c r="BI32" s="233">
        <f t="shared" si="26"/>
        <v>0</v>
      </c>
      <c r="BJ32" s="234">
        <f t="shared" si="27"/>
        <v>0</v>
      </c>
      <c r="BK32" s="234">
        <f t="shared" si="28"/>
        <v>0</v>
      </c>
      <c r="BL32" s="126">
        <f t="shared" si="29"/>
        <v>0</v>
      </c>
      <c r="BM32" s="128" t="s">
        <v>144</v>
      </c>
      <c r="BN32" s="235"/>
      <c r="BO32" s="129">
        <f t="shared" si="30"/>
        <v>0</v>
      </c>
      <c r="BP32" s="236"/>
      <c r="BQ32" s="130"/>
      <c r="BR32" s="131">
        <v>5136</v>
      </c>
      <c r="BS32" s="131">
        <f t="shared" si="47"/>
        <v>2311200</v>
      </c>
      <c r="BT32" s="132">
        <f t="shared" si="44"/>
        <v>0</v>
      </c>
      <c r="BU32" s="132">
        <f t="shared" si="1"/>
        <v>0</v>
      </c>
      <c r="BV32" s="237"/>
      <c r="BW32" s="133">
        <f t="shared" si="32"/>
        <v>0</v>
      </c>
      <c r="BX32" s="237"/>
      <c r="BY32" s="70"/>
      <c r="BZ32" s="134">
        <v>5136</v>
      </c>
      <c r="CA32" s="134">
        <f t="shared" si="48"/>
        <v>2311200</v>
      </c>
      <c r="CB32" s="135">
        <f t="shared" si="33"/>
        <v>0</v>
      </c>
      <c r="CC32" s="135">
        <f t="shared" si="3"/>
        <v>0</v>
      </c>
      <c r="CD32" s="136">
        <f t="shared" si="34"/>
        <v>0</v>
      </c>
      <c r="CE32" s="137"/>
      <c r="CF32" s="136">
        <f t="shared" si="35"/>
        <v>0</v>
      </c>
      <c r="CG32" s="136">
        <f t="shared" si="36"/>
        <v>0</v>
      </c>
      <c r="CH32" s="138">
        <f t="shared" si="37"/>
        <v>0</v>
      </c>
      <c r="CI32" s="139"/>
      <c r="CJ32" s="138">
        <f t="shared" si="38"/>
        <v>0</v>
      </c>
      <c r="CK32" s="138">
        <f t="shared" si="39"/>
        <v>0</v>
      </c>
      <c r="CL32" s="96" t="s">
        <v>425</v>
      </c>
      <c r="CM32" s="96" t="s">
        <v>145</v>
      </c>
      <c r="CN32" s="115" t="s">
        <v>426</v>
      </c>
      <c r="CO32" s="102" t="s">
        <v>279</v>
      </c>
      <c r="CP32" s="96" t="s">
        <v>208</v>
      </c>
      <c r="CQ32" s="102" t="s">
        <v>427</v>
      </c>
      <c r="CR32" s="115">
        <v>45352</v>
      </c>
      <c r="CS32" s="140" t="s">
        <v>146</v>
      </c>
      <c r="CT32" s="182">
        <v>0.99350000000000005</v>
      </c>
      <c r="CU32" s="183">
        <v>6.4999999999999997E-3</v>
      </c>
    </row>
    <row r="33" spans="1:197" ht="47.25">
      <c r="A33" s="103">
        <v>25</v>
      </c>
      <c r="B33" s="120" t="s">
        <v>313</v>
      </c>
      <c r="C33" s="96" t="s">
        <v>314</v>
      </c>
      <c r="D33" s="96" t="s">
        <v>315</v>
      </c>
      <c r="E33" s="96" t="s">
        <v>316</v>
      </c>
      <c r="F33" s="96" t="s">
        <v>230</v>
      </c>
      <c r="G33" s="96" t="s">
        <v>158</v>
      </c>
      <c r="H33" s="96" t="s">
        <v>317</v>
      </c>
      <c r="I33" s="96">
        <v>243</v>
      </c>
      <c r="J33" s="96"/>
      <c r="K33" s="96" t="s">
        <v>231</v>
      </c>
      <c r="L33" s="96" t="s">
        <v>158</v>
      </c>
      <c r="M33" s="96" t="s">
        <v>318</v>
      </c>
      <c r="N33" s="97" t="s">
        <v>365</v>
      </c>
      <c r="O33" s="96" t="s">
        <v>23</v>
      </c>
      <c r="P33" s="178">
        <v>500</v>
      </c>
      <c r="Q33" s="96" t="s">
        <v>24</v>
      </c>
      <c r="R33" s="99" t="s">
        <v>29</v>
      </c>
      <c r="S33" s="100">
        <v>53207</v>
      </c>
      <c r="T33" s="101">
        <v>53207</v>
      </c>
      <c r="U33" s="100">
        <v>25456.5</v>
      </c>
      <c r="V33" s="101">
        <v>25456.5</v>
      </c>
      <c r="W33" s="100">
        <v>17498</v>
      </c>
      <c r="X33" s="101">
        <v>17498</v>
      </c>
      <c r="Y33" s="100">
        <v>3871</v>
      </c>
      <c r="Z33" s="101">
        <v>3871</v>
      </c>
      <c r="AA33" s="100">
        <v>3641</v>
      </c>
      <c r="AB33" s="101">
        <v>3641</v>
      </c>
      <c r="AC33" s="100">
        <v>3861</v>
      </c>
      <c r="AD33" s="101">
        <v>3861</v>
      </c>
      <c r="AE33" s="100">
        <v>4337.5</v>
      </c>
      <c r="AF33" s="101">
        <v>4337.5</v>
      </c>
      <c r="AG33" s="122" t="s">
        <v>388</v>
      </c>
      <c r="AH33" s="123">
        <f t="shared" si="4"/>
        <v>100032.5</v>
      </c>
      <c r="AI33" s="30">
        <f t="shared" si="40"/>
        <v>20006.5</v>
      </c>
      <c r="AJ33" s="124">
        <f t="shared" si="41"/>
        <v>120039</v>
      </c>
      <c r="AK33" s="123">
        <f t="shared" si="7"/>
        <v>100032.5</v>
      </c>
      <c r="AL33" s="30">
        <f t="shared" si="42"/>
        <v>20006.5</v>
      </c>
      <c r="AM33" s="201">
        <f t="shared" si="43"/>
        <v>120039</v>
      </c>
      <c r="AN33" s="123">
        <f t="shared" si="10"/>
        <v>23679</v>
      </c>
      <c r="AO33" s="30">
        <f t="shared" si="11"/>
        <v>4735.8</v>
      </c>
      <c r="AP33" s="124">
        <f t="shared" si="12"/>
        <v>28414.799999999999</v>
      </c>
      <c r="AQ33" s="203">
        <f t="shared" si="13"/>
        <v>223744</v>
      </c>
      <c r="AR33" s="30">
        <f t="shared" si="14"/>
        <v>44748.800000000003</v>
      </c>
      <c r="AS33" s="124">
        <f t="shared" si="15"/>
        <v>268492.79999999999</v>
      </c>
      <c r="AT33" s="125"/>
      <c r="AU33" s="209"/>
      <c r="AV33" s="209"/>
      <c r="AW33" s="126"/>
      <c r="AX33" s="127">
        <v>7</v>
      </c>
      <c r="AY33" s="214">
        <f t="shared" si="16"/>
        <v>0</v>
      </c>
      <c r="AZ33" s="231">
        <f t="shared" si="17"/>
        <v>0</v>
      </c>
      <c r="BA33" s="30">
        <f t="shared" si="18"/>
        <v>0</v>
      </c>
      <c r="BB33" s="232">
        <f t="shared" si="19"/>
        <v>0</v>
      </c>
      <c r="BC33" s="203">
        <f t="shared" si="20"/>
        <v>0</v>
      </c>
      <c r="BD33" s="30">
        <f t="shared" si="21"/>
        <v>0</v>
      </c>
      <c r="BE33" s="201">
        <f t="shared" si="22"/>
        <v>0</v>
      </c>
      <c r="BF33" s="231">
        <f t="shared" si="23"/>
        <v>0</v>
      </c>
      <c r="BG33" s="30">
        <f t="shared" si="24"/>
        <v>0</v>
      </c>
      <c r="BH33" s="232">
        <f t="shared" si="25"/>
        <v>0</v>
      </c>
      <c r="BI33" s="233">
        <f t="shared" si="26"/>
        <v>0</v>
      </c>
      <c r="BJ33" s="234">
        <f t="shared" si="27"/>
        <v>0</v>
      </c>
      <c r="BK33" s="234">
        <f t="shared" si="28"/>
        <v>0</v>
      </c>
      <c r="BL33" s="126">
        <f t="shared" si="29"/>
        <v>0</v>
      </c>
      <c r="BM33" s="128" t="s">
        <v>155</v>
      </c>
      <c r="BN33" s="235"/>
      <c r="BO33" s="129">
        <f t="shared" si="30"/>
        <v>0</v>
      </c>
      <c r="BP33" s="236"/>
      <c r="BQ33" s="130"/>
      <c r="BR33" s="131">
        <v>5136</v>
      </c>
      <c r="BS33" s="131">
        <f t="shared" si="47"/>
        <v>2568000</v>
      </c>
      <c r="BT33" s="132">
        <f t="shared" si="44"/>
        <v>0</v>
      </c>
      <c r="BU33" s="132">
        <f t="shared" si="1"/>
        <v>0</v>
      </c>
      <c r="BV33" s="237"/>
      <c r="BW33" s="133">
        <f t="shared" si="32"/>
        <v>0</v>
      </c>
      <c r="BX33" s="237"/>
      <c r="BY33" s="70"/>
      <c r="BZ33" s="134">
        <v>5136</v>
      </c>
      <c r="CA33" s="134">
        <f t="shared" si="48"/>
        <v>2568000</v>
      </c>
      <c r="CB33" s="135">
        <f t="shared" si="33"/>
        <v>0</v>
      </c>
      <c r="CC33" s="135">
        <f t="shared" si="3"/>
        <v>0</v>
      </c>
      <c r="CD33" s="136">
        <f t="shared" si="34"/>
        <v>0</v>
      </c>
      <c r="CE33" s="137"/>
      <c r="CF33" s="136">
        <f t="shared" si="35"/>
        <v>0</v>
      </c>
      <c r="CG33" s="136">
        <f t="shared" si="36"/>
        <v>0</v>
      </c>
      <c r="CH33" s="138">
        <f t="shared" si="37"/>
        <v>0</v>
      </c>
      <c r="CI33" s="139"/>
      <c r="CJ33" s="138">
        <f t="shared" si="38"/>
        <v>0</v>
      </c>
      <c r="CK33" s="138">
        <f t="shared" si="39"/>
        <v>0</v>
      </c>
      <c r="CL33" s="96" t="s">
        <v>425</v>
      </c>
      <c r="CM33" s="96" t="s">
        <v>323</v>
      </c>
      <c r="CN33" s="115" t="s">
        <v>426</v>
      </c>
      <c r="CO33" s="102" t="s">
        <v>279</v>
      </c>
      <c r="CP33" s="96" t="s">
        <v>208</v>
      </c>
      <c r="CQ33" s="102" t="s">
        <v>427</v>
      </c>
      <c r="CR33" s="115">
        <v>45352</v>
      </c>
      <c r="CS33" s="140" t="s">
        <v>146</v>
      </c>
      <c r="CT33" s="182">
        <v>0.5</v>
      </c>
      <c r="CU33" s="183">
        <v>0.5</v>
      </c>
    </row>
    <row r="34" spans="1:197" ht="47.25">
      <c r="A34" s="103">
        <v>26</v>
      </c>
      <c r="B34" s="120" t="s">
        <v>313</v>
      </c>
      <c r="C34" s="96" t="s">
        <v>314</v>
      </c>
      <c r="D34" s="96" t="s">
        <v>315</v>
      </c>
      <c r="E34" s="96" t="s">
        <v>316</v>
      </c>
      <c r="F34" s="96" t="s">
        <v>230</v>
      </c>
      <c r="G34" s="96" t="s">
        <v>158</v>
      </c>
      <c r="H34" s="96" t="s">
        <v>317</v>
      </c>
      <c r="I34" s="96">
        <v>212</v>
      </c>
      <c r="J34" s="96"/>
      <c r="K34" s="96" t="s">
        <v>231</v>
      </c>
      <c r="L34" s="96" t="s">
        <v>158</v>
      </c>
      <c r="M34" s="96" t="s">
        <v>318</v>
      </c>
      <c r="N34" s="97" t="s">
        <v>366</v>
      </c>
      <c r="O34" s="96" t="s">
        <v>178</v>
      </c>
      <c r="P34" s="178">
        <v>100</v>
      </c>
      <c r="Q34" s="96" t="s">
        <v>24</v>
      </c>
      <c r="R34" s="99" t="s">
        <v>29</v>
      </c>
      <c r="S34" s="100">
        <v>0</v>
      </c>
      <c r="T34" s="101">
        <v>11707</v>
      </c>
      <c r="U34" s="100">
        <v>0</v>
      </c>
      <c r="V34" s="101">
        <v>12242</v>
      </c>
      <c r="W34" s="100">
        <v>0</v>
      </c>
      <c r="X34" s="101">
        <v>3015</v>
      </c>
      <c r="Y34" s="100">
        <v>0</v>
      </c>
      <c r="Z34" s="101">
        <v>0</v>
      </c>
      <c r="AA34" s="100">
        <v>0</v>
      </c>
      <c r="AB34" s="101">
        <v>0</v>
      </c>
      <c r="AC34" s="100">
        <v>0</v>
      </c>
      <c r="AD34" s="101">
        <v>0</v>
      </c>
      <c r="AE34" s="100">
        <v>0</v>
      </c>
      <c r="AF34" s="101">
        <v>100</v>
      </c>
      <c r="AG34" s="122" t="s">
        <v>388</v>
      </c>
      <c r="AH34" s="123">
        <f t="shared" si="4"/>
        <v>0</v>
      </c>
      <c r="AI34" s="30">
        <f t="shared" si="40"/>
        <v>0</v>
      </c>
      <c r="AJ34" s="124">
        <f t="shared" si="41"/>
        <v>0</v>
      </c>
      <c r="AK34" s="123">
        <f t="shared" si="7"/>
        <v>26964</v>
      </c>
      <c r="AL34" s="30">
        <f t="shared" si="42"/>
        <v>5392.8</v>
      </c>
      <c r="AM34" s="201">
        <f t="shared" si="43"/>
        <v>32356.799999999999</v>
      </c>
      <c r="AN34" s="123">
        <f t="shared" si="10"/>
        <v>100</v>
      </c>
      <c r="AO34" s="30">
        <f t="shared" si="11"/>
        <v>20</v>
      </c>
      <c r="AP34" s="124">
        <f t="shared" si="12"/>
        <v>120</v>
      </c>
      <c r="AQ34" s="203">
        <f t="shared" si="13"/>
        <v>27064</v>
      </c>
      <c r="AR34" s="30">
        <f t="shared" si="14"/>
        <v>5412.8</v>
      </c>
      <c r="AS34" s="124">
        <f t="shared" si="15"/>
        <v>32476.799999999999</v>
      </c>
      <c r="AT34" s="229"/>
      <c r="AU34" s="209"/>
      <c r="AV34" s="209"/>
      <c r="AW34" s="126"/>
      <c r="AX34" s="127">
        <v>7</v>
      </c>
      <c r="AY34" s="214">
        <f t="shared" si="16"/>
        <v>0</v>
      </c>
      <c r="AZ34" s="231">
        <f t="shared" si="17"/>
        <v>0</v>
      </c>
      <c r="BA34" s="30">
        <f t="shared" si="18"/>
        <v>0</v>
      </c>
      <c r="BB34" s="232">
        <f t="shared" si="19"/>
        <v>0</v>
      </c>
      <c r="BC34" s="203">
        <f t="shared" si="20"/>
        <v>0</v>
      </c>
      <c r="BD34" s="30">
        <f t="shared" si="21"/>
        <v>0</v>
      </c>
      <c r="BE34" s="201">
        <f t="shared" si="22"/>
        <v>0</v>
      </c>
      <c r="BF34" s="231">
        <f t="shared" si="23"/>
        <v>0</v>
      </c>
      <c r="BG34" s="30">
        <f t="shared" si="24"/>
        <v>0</v>
      </c>
      <c r="BH34" s="232">
        <f t="shared" si="25"/>
        <v>0</v>
      </c>
      <c r="BI34" s="233">
        <f t="shared" si="26"/>
        <v>0</v>
      </c>
      <c r="BJ34" s="234">
        <f t="shared" si="27"/>
        <v>0</v>
      </c>
      <c r="BK34" s="234">
        <f t="shared" si="28"/>
        <v>0</v>
      </c>
      <c r="BL34" s="126">
        <f t="shared" si="29"/>
        <v>0</v>
      </c>
      <c r="BM34" s="128" t="s">
        <v>155</v>
      </c>
      <c r="BN34" s="235"/>
      <c r="BO34" s="129">
        <f t="shared" si="30"/>
        <v>0</v>
      </c>
      <c r="BP34" s="236"/>
      <c r="BQ34" s="131">
        <v>7</v>
      </c>
      <c r="BR34" s="130"/>
      <c r="BS34" s="130"/>
      <c r="BT34" s="132">
        <f>BQ34*BP34</f>
        <v>0</v>
      </c>
      <c r="BU34" s="132">
        <f t="shared" si="1"/>
        <v>0</v>
      </c>
      <c r="BV34" s="237"/>
      <c r="BW34" s="133">
        <f t="shared" si="32"/>
        <v>0</v>
      </c>
      <c r="BX34" s="237"/>
      <c r="BY34" s="147">
        <v>7</v>
      </c>
      <c r="BZ34" s="148"/>
      <c r="CA34" s="148"/>
      <c r="CB34" s="135">
        <f>BY34*BX34</f>
        <v>0</v>
      </c>
      <c r="CC34" s="135">
        <f t="shared" si="3"/>
        <v>0</v>
      </c>
      <c r="CD34" s="136">
        <f t="shared" si="34"/>
        <v>0</v>
      </c>
      <c r="CE34" s="137"/>
      <c r="CF34" s="136">
        <f t="shared" si="35"/>
        <v>0</v>
      </c>
      <c r="CG34" s="136">
        <f t="shared" si="36"/>
        <v>0</v>
      </c>
      <c r="CH34" s="138">
        <f t="shared" si="37"/>
        <v>0</v>
      </c>
      <c r="CI34" s="139"/>
      <c r="CJ34" s="138">
        <f t="shared" si="38"/>
        <v>0</v>
      </c>
      <c r="CK34" s="138">
        <f t="shared" si="39"/>
        <v>0</v>
      </c>
      <c r="CL34" s="96" t="s">
        <v>425</v>
      </c>
      <c r="CM34" s="96" t="s">
        <v>323</v>
      </c>
      <c r="CN34" s="115" t="s">
        <v>426</v>
      </c>
      <c r="CO34" s="102" t="s">
        <v>279</v>
      </c>
      <c r="CP34" s="96" t="s">
        <v>208</v>
      </c>
      <c r="CQ34" s="102" t="s">
        <v>427</v>
      </c>
      <c r="CR34" s="115">
        <v>45352</v>
      </c>
      <c r="CS34" s="140" t="s">
        <v>146</v>
      </c>
      <c r="CT34" s="182">
        <v>0</v>
      </c>
      <c r="CU34" s="183">
        <v>1</v>
      </c>
    </row>
    <row r="35" spans="1:197" ht="47.25">
      <c r="A35" s="103">
        <v>27</v>
      </c>
      <c r="B35" s="120" t="s">
        <v>313</v>
      </c>
      <c r="C35" s="96" t="s">
        <v>314</v>
      </c>
      <c r="D35" s="96" t="s">
        <v>315</v>
      </c>
      <c r="E35" s="96" t="s">
        <v>316</v>
      </c>
      <c r="F35" s="96" t="s">
        <v>230</v>
      </c>
      <c r="G35" s="96" t="s">
        <v>158</v>
      </c>
      <c r="H35" s="96" t="s">
        <v>386</v>
      </c>
      <c r="I35" s="96" t="s">
        <v>319</v>
      </c>
      <c r="J35" s="146"/>
      <c r="K35" s="96" t="s">
        <v>232</v>
      </c>
      <c r="L35" s="96" t="s">
        <v>148</v>
      </c>
      <c r="M35" s="96" t="s">
        <v>320</v>
      </c>
      <c r="N35" s="121" t="s">
        <v>233</v>
      </c>
      <c r="O35" s="96" t="s">
        <v>23</v>
      </c>
      <c r="P35" s="103">
        <v>180</v>
      </c>
      <c r="Q35" s="96" t="s">
        <v>24</v>
      </c>
      <c r="R35" s="99" t="s">
        <v>29</v>
      </c>
      <c r="S35" s="100">
        <v>48359</v>
      </c>
      <c r="T35" s="101">
        <v>0</v>
      </c>
      <c r="U35" s="100">
        <v>21681</v>
      </c>
      <c r="V35" s="101">
        <v>0</v>
      </c>
      <c r="W35" s="100">
        <v>20475</v>
      </c>
      <c r="X35" s="101">
        <v>0</v>
      </c>
      <c r="Y35" s="100">
        <v>4016</v>
      </c>
      <c r="Z35" s="101">
        <v>0</v>
      </c>
      <c r="AA35" s="100">
        <v>1684</v>
      </c>
      <c r="AB35" s="101">
        <v>0</v>
      </c>
      <c r="AC35" s="100">
        <v>526</v>
      </c>
      <c r="AD35" s="101">
        <v>0</v>
      </c>
      <c r="AE35" s="100">
        <v>9514</v>
      </c>
      <c r="AF35" s="101">
        <v>0</v>
      </c>
      <c r="AG35" s="122" t="s">
        <v>388</v>
      </c>
      <c r="AH35" s="123">
        <f t="shared" si="4"/>
        <v>94531</v>
      </c>
      <c r="AI35" s="30">
        <f t="shared" si="40"/>
        <v>18906.2</v>
      </c>
      <c r="AJ35" s="124">
        <f t="shared" si="41"/>
        <v>113437.2</v>
      </c>
      <c r="AK35" s="123">
        <f t="shared" si="7"/>
        <v>0</v>
      </c>
      <c r="AL35" s="30">
        <f t="shared" si="42"/>
        <v>0</v>
      </c>
      <c r="AM35" s="201">
        <f t="shared" si="43"/>
        <v>0</v>
      </c>
      <c r="AN35" s="123">
        <f t="shared" si="10"/>
        <v>11724</v>
      </c>
      <c r="AO35" s="30">
        <f t="shared" si="11"/>
        <v>2344.8000000000002</v>
      </c>
      <c r="AP35" s="124">
        <f t="shared" si="12"/>
        <v>14068.8</v>
      </c>
      <c r="AQ35" s="203">
        <f t="shared" si="13"/>
        <v>106255</v>
      </c>
      <c r="AR35" s="30">
        <f t="shared" si="14"/>
        <v>21251</v>
      </c>
      <c r="AS35" s="124">
        <f t="shared" si="15"/>
        <v>127506</v>
      </c>
      <c r="AT35" s="125"/>
      <c r="AU35" s="230"/>
      <c r="AV35" s="209"/>
      <c r="AW35" s="126"/>
      <c r="AX35" s="127">
        <v>7</v>
      </c>
      <c r="AY35" s="214">
        <f t="shared" si="16"/>
        <v>0</v>
      </c>
      <c r="AZ35" s="231">
        <f t="shared" si="17"/>
        <v>0</v>
      </c>
      <c r="BA35" s="30">
        <f t="shared" si="18"/>
        <v>0</v>
      </c>
      <c r="BB35" s="232">
        <f t="shared" si="19"/>
        <v>0</v>
      </c>
      <c r="BC35" s="203">
        <f t="shared" si="20"/>
        <v>0</v>
      </c>
      <c r="BD35" s="30">
        <f t="shared" si="21"/>
        <v>0</v>
      </c>
      <c r="BE35" s="201">
        <f t="shared" si="22"/>
        <v>0</v>
      </c>
      <c r="BF35" s="231">
        <f t="shared" si="23"/>
        <v>0</v>
      </c>
      <c r="BG35" s="30">
        <f t="shared" si="24"/>
        <v>0</v>
      </c>
      <c r="BH35" s="232">
        <f t="shared" si="25"/>
        <v>0</v>
      </c>
      <c r="BI35" s="233">
        <f t="shared" si="26"/>
        <v>0</v>
      </c>
      <c r="BJ35" s="234">
        <f t="shared" si="27"/>
        <v>0</v>
      </c>
      <c r="BK35" s="234">
        <f t="shared" si="28"/>
        <v>0</v>
      </c>
      <c r="BL35" s="126">
        <f t="shared" si="29"/>
        <v>0</v>
      </c>
      <c r="BM35" s="128" t="s">
        <v>61</v>
      </c>
      <c r="BN35" s="235"/>
      <c r="BO35" s="129">
        <f t="shared" si="30"/>
        <v>0</v>
      </c>
      <c r="BP35" s="236"/>
      <c r="BQ35" s="130"/>
      <c r="BR35" s="131">
        <v>5136</v>
      </c>
      <c r="BS35" s="131">
        <f>P35*BR35</f>
        <v>924480</v>
      </c>
      <c r="BT35" s="132">
        <f t="shared" si="44"/>
        <v>0</v>
      </c>
      <c r="BU35" s="132">
        <f t="shared" si="1"/>
        <v>0</v>
      </c>
      <c r="BV35" s="237"/>
      <c r="BW35" s="133">
        <f t="shared" si="32"/>
        <v>0</v>
      </c>
      <c r="BX35" s="237"/>
      <c r="BY35" s="70"/>
      <c r="BZ35" s="134">
        <v>5136</v>
      </c>
      <c r="CA35" s="134">
        <f>P35*BZ35</f>
        <v>924480</v>
      </c>
      <c r="CB35" s="135">
        <f t="shared" si="33"/>
        <v>0</v>
      </c>
      <c r="CC35" s="135">
        <f t="shared" si="3"/>
        <v>0</v>
      </c>
      <c r="CD35" s="136">
        <f t="shared" si="34"/>
        <v>0</v>
      </c>
      <c r="CE35" s="137"/>
      <c r="CF35" s="136">
        <f t="shared" si="35"/>
        <v>0</v>
      </c>
      <c r="CG35" s="136">
        <f t="shared" si="36"/>
        <v>0</v>
      </c>
      <c r="CH35" s="138">
        <f t="shared" si="37"/>
        <v>0</v>
      </c>
      <c r="CI35" s="139"/>
      <c r="CJ35" s="138">
        <f t="shared" si="38"/>
        <v>0</v>
      </c>
      <c r="CK35" s="138">
        <f t="shared" si="39"/>
        <v>0</v>
      </c>
      <c r="CL35" s="96" t="s">
        <v>425</v>
      </c>
      <c r="CM35" s="96" t="s">
        <v>323</v>
      </c>
      <c r="CN35" s="115" t="s">
        <v>426</v>
      </c>
      <c r="CO35" s="102" t="s">
        <v>279</v>
      </c>
      <c r="CP35" s="96" t="s">
        <v>208</v>
      </c>
      <c r="CQ35" s="102" t="s">
        <v>427</v>
      </c>
      <c r="CR35" s="115">
        <v>45352</v>
      </c>
      <c r="CS35" s="140" t="s">
        <v>146</v>
      </c>
      <c r="CT35" s="182">
        <v>1</v>
      </c>
      <c r="CU35" s="183">
        <v>0</v>
      </c>
    </row>
    <row r="36" spans="1:197" ht="47.25">
      <c r="A36" s="103">
        <v>28</v>
      </c>
      <c r="B36" s="120" t="s">
        <v>313</v>
      </c>
      <c r="C36" s="96" t="s">
        <v>314</v>
      </c>
      <c r="D36" s="96" t="s">
        <v>315</v>
      </c>
      <c r="E36" s="96" t="s">
        <v>316</v>
      </c>
      <c r="F36" s="96" t="s">
        <v>230</v>
      </c>
      <c r="G36" s="96" t="s">
        <v>158</v>
      </c>
      <c r="H36" s="96" t="s">
        <v>174</v>
      </c>
      <c r="I36" s="96">
        <v>3</v>
      </c>
      <c r="J36" s="146"/>
      <c r="K36" s="96" t="s">
        <v>175</v>
      </c>
      <c r="L36" s="96" t="s">
        <v>158</v>
      </c>
      <c r="M36" s="96" t="s">
        <v>318</v>
      </c>
      <c r="N36" s="97" t="s">
        <v>367</v>
      </c>
      <c r="O36" s="96" t="s">
        <v>176</v>
      </c>
      <c r="P36" s="103">
        <v>110</v>
      </c>
      <c r="Q36" s="96" t="s">
        <v>24</v>
      </c>
      <c r="R36" s="149" t="s">
        <v>321</v>
      </c>
      <c r="S36" s="100">
        <v>5100</v>
      </c>
      <c r="T36" s="101">
        <v>0</v>
      </c>
      <c r="U36" s="100">
        <v>4800</v>
      </c>
      <c r="V36" s="101">
        <v>0</v>
      </c>
      <c r="W36" s="100">
        <v>5100</v>
      </c>
      <c r="X36" s="101">
        <v>0</v>
      </c>
      <c r="Y36" s="100">
        <v>5100</v>
      </c>
      <c r="Z36" s="101">
        <v>0</v>
      </c>
      <c r="AA36" s="100">
        <v>4200</v>
      </c>
      <c r="AB36" s="101">
        <v>0</v>
      </c>
      <c r="AC36" s="100">
        <v>4200</v>
      </c>
      <c r="AD36" s="101">
        <v>0</v>
      </c>
      <c r="AE36" s="100">
        <v>4200</v>
      </c>
      <c r="AF36" s="101">
        <v>0</v>
      </c>
      <c r="AG36" s="122" t="s">
        <v>388</v>
      </c>
      <c r="AH36" s="123">
        <f t="shared" si="4"/>
        <v>20100</v>
      </c>
      <c r="AI36" s="30">
        <f t="shared" si="40"/>
        <v>4020</v>
      </c>
      <c r="AJ36" s="124">
        <f t="shared" si="41"/>
        <v>24120</v>
      </c>
      <c r="AK36" s="123">
        <f t="shared" si="7"/>
        <v>0</v>
      </c>
      <c r="AL36" s="30">
        <f t="shared" si="42"/>
        <v>0</v>
      </c>
      <c r="AM36" s="201">
        <f t="shared" si="43"/>
        <v>0</v>
      </c>
      <c r="AN36" s="123">
        <f t="shared" si="10"/>
        <v>12600</v>
      </c>
      <c r="AO36" s="30">
        <f t="shared" si="11"/>
        <v>2520</v>
      </c>
      <c r="AP36" s="124">
        <f t="shared" si="12"/>
        <v>15120</v>
      </c>
      <c r="AQ36" s="203">
        <f t="shared" si="13"/>
        <v>32700</v>
      </c>
      <c r="AR36" s="30">
        <f t="shared" si="14"/>
        <v>6540</v>
      </c>
      <c r="AS36" s="124">
        <f t="shared" si="15"/>
        <v>39240</v>
      </c>
      <c r="AT36" s="125"/>
      <c r="AU36" s="230"/>
      <c r="AV36" s="209"/>
      <c r="AW36" s="126"/>
      <c r="AX36" s="127">
        <v>7</v>
      </c>
      <c r="AY36" s="214">
        <f t="shared" si="16"/>
        <v>0</v>
      </c>
      <c r="AZ36" s="231">
        <f t="shared" si="17"/>
        <v>0</v>
      </c>
      <c r="BA36" s="30">
        <f t="shared" si="18"/>
        <v>0</v>
      </c>
      <c r="BB36" s="232">
        <f t="shared" si="19"/>
        <v>0</v>
      </c>
      <c r="BC36" s="203">
        <f t="shared" si="20"/>
        <v>0</v>
      </c>
      <c r="BD36" s="30">
        <f t="shared" si="21"/>
        <v>0</v>
      </c>
      <c r="BE36" s="201">
        <f t="shared" si="22"/>
        <v>0</v>
      </c>
      <c r="BF36" s="231">
        <f t="shared" si="23"/>
        <v>0</v>
      </c>
      <c r="BG36" s="30">
        <f t="shared" si="24"/>
        <v>0</v>
      </c>
      <c r="BH36" s="232">
        <f t="shared" si="25"/>
        <v>0</v>
      </c>
      <c r="BI36" s="233">
        <f t="shared" si="26"/>
        <v>0</v>
      </c>
      <c r="BJ36" s="234">
        <f t="shared" si="27"/>
        <v>0</v>
      </c>
      <c r="BK36" s="234">
        <f t="shared" si="28"/>
        <v>0</v>
      </c>
      <c r="BL36" s="126">
        <f t="shared" si="29"/>
        <v>0</v>
      </c>
      <c r="BM36" s="128" t="s">
        <v>155</v>
      </c>
      <c r="BN36" s="235"/>
      <c r="BO36" s="129">
        <f t="shared" si="30"/>
        <v>0</v>
      </c>
      <c r="BP36" s="236"/>
      <c r="BQ36" s="131">
        <v>7</v>
      </c>
      <c r="BR36" s="130"/>
      <c r="BS36" s="130"/>
      <c r="BT36" s="132">
        <f>BQ36*BP36</f>
        <v>0</v>
      </c>
      <c r="BU36" s="132">
        <f t="shared" si="1"/>
        <v>0</v>
      </c>
      <c r="BV36" s="237"/>
      <c r="BW36" s="133">
        <f t="shared" si="32"/>
        <v>0</v>
      </c>
      <c r="BX36" s="237"/>
      <c r="BY36" s="147">
        <v>7</v>
      </c>
      <c r="BZ36" s="148"/>
      <c r="CA36" s="148"/>
      <c r="CB36" s="135">
        <f>BY36*BX36</f>
        <v>0</v>
      </c>
      <c r="CC36" s="135">
        <f t="shared" si="3"/>
        <v>0</v>
      </c>
      <c r="CD36" s="136">
        <f t="shared" si="34"/>
        <v>0</v>
      </c>
      <c r="CE36" s="137"/>
      <c r="CF36" s="136">
        <f t="shared" si="35"/>
        <v>0</v>
      </c>
      <c r="CG36" s="136">
        <f t="shared" si="36"/>
        <v>0</v>
      </c>
      <c r="CH36" s="138">
        <f t="shared" si="37"/>
        <v>0</v>
      </c>
      <c r="CI36" s="139"/>
      <c r="CJ36" s="138">
        <f t="shared" si="38"/>
        <v>0</v>
      </c>
      <c r="CK36" s="138">
        <f t="shared" si="39"/>
        <v>0</v>
      </c>
      <c r="CL36" s="96" t="s">
        <v>425</v>
      </c>
      <c r="CM36" s="96" t="s">
        <v>323</v>
      </c>
      <c r="CN36" s="115" t="s">
        <v>426</v>
      </c>
      <c r="CO36" s="102" t="s">
        <v>279</v>
      </c>
      <c r="CP36" s="96" t="s">
        <v>208</v>
      </c>
      <c r="CQ36" s="102" t="s">
        <v>427</v>
      </c>
      <c r="CR36" s="115">
        <v>45352</v>
      </c>
      <c r="CS36" s="140" t="s">
        <v>146</v>
      </c>
      <c r="CT36" s="182">
        <v>1</v>
      </c>
      <c r="CU36" s="183">
        <v>0</v>
      </c>
    </row>
    <row r="37" spans="1:197" ht="47.25">
      <c r="A37" s="103">
        <v>29</v>
      </c>
      <c r="B37" s="120" t="s">
        <v>313</v>
      </c>
      <c r="C37" s="96" t="s">
        <v>314</v>
      </c>
      <c r="D37" s="96" t="s">
        <v>315</v>
      </c>
      <c r="E37" s="96" t="s">
        <v>316</v>
      </c>
      <c r="F37" s="96" t="s">
        <v>230</v>
      </c>
      <c r="G37" s="96" t="s">
        <v>158</v>
      </c>
      <c r="H37" s="96" t="s">
        <v>174</v>
      </c>
      <c r="I37" s="96">
        <v>3</v>
      </c>
      <c r="J37" s="146"/>
      <c r="K37" s="96" t="s">
        <v>175</v>
      </c>
      <c r="L37" s="96" t="s">
        <v>158</v>
      </c>
      <c r="M37" s="96" t="s">
        <v>318</v>
      </c>
      <c r="N37" s="97" t="s">
        <v>368</v>
      </c>
      <c r="O37" s="96" t="s">
        <v>178</v>
      </c>
      <c r="P37" s="103">
        <v>110</v>
      </c>
      <c r="Q37" s="96" t="s">
        <v>24</v>
      </c>
      <c r="R37" s="99" t="s">
        <v>29</v>
      </c>
      <c r="S37" s="100">
        <v>14500</v>
      </c>
      <c r="T37" s="101">
        <v>14500</v>
      </c>
      <c r="U37" s="100">
        <v>14500</v>
      </c>
      <c r="V37" s="101">
        <v>14500</v>
      </c>
      <c r="W37" s="100">
        <v>12550</v>
      </c>
      <c r="X37" s="101">
        <v>12550</v>
      </c>
      <c r="Y37" s="100">
        <v>0</v>
      </c>
      <c r="Z37" s="101">
        <v>0</v>
      </c>
      <c r="AA37" s="100">
        <v>0</v>
      </c>
      <c r="AB37" s="101">
        <v>0</v>
      </c>
      <c r="AC37" s="100">
        <v>0</v>
      </c>
      <c r="AD37" s="101">
        <v>0</v>
      </c>
      <c r="AE37" s="100">
        <v>700</v>
      </c>
      <c r="AF37" s="101">
        <v>700</v>
      </c>
      <c r="AG37" s="122" t="s">
        <v>388</v>
      </c>
      <c r="AH37" s="123">
        <f t="shared" si="4"/>
        <v>41550</v>
      </c>
      <c r="AI37" s="30">
        <f t="shared" si="40"/>
        <v>8310</v>
      </c>
      <c r="AJ37" s="124">
        <f t="shared" si="41"/>
        <v>49860</v>
      </c>
      <c r="AK37" s="123">
        <f t="shared" si="7"/>
        <v>41550</v>
      </c>
      <c r="AL37" s="30">
        <f t="shared" si="42"/>
        <v>8310</v>
      </c>
      <c r="AM37" s="201">
        <f t="shared" si="43"/>
        <v>49860</v>
      </c>
      <c r="AN37" s="123">
        <f t="shared" si="10"/>
        <v>1400</v>
      </c>
      <c r="AO37" s="30">
        <f t="shared" si="11"/>
        <v>280</v>
      </c>
      <c r="AP37" s="124">
        <f t="shared" si="12"/>
        <v>1680</v>
      </c>
      <c r="AQ37" s="203">
        <f t="shared" si="13"/>
        <v>84500</v>
      </c>
      <c r="AR37" s="30">
        <f t="shared" si="14"/>
        <v>16900</v>
      </c>
      <c r="AS37" s="124">
        <f t="shared" si="15"/>
        <v>101400</v>
      </c>
      <c r="AT37" s="125"/>
      <c r="AU37" s="209"/>
      <c r="AV37" s="209"/>
      <c r="AW37" s="126"/>
      <c r="AX37" s="127">
        <v>7</v>
      </c>
      <c r="AY37" s="214">
        <f t="shared" si="16"/>
        <v>0</v>
      </c>
      <c r="AZ37" s="231">
        <f t="shared" si="17"/>
        <v>0</v>
      </c>
      <c r="BA37" s="30">
        <f t="shared" si="18"/>
        <v>0</v>
      </c>
      <c r="BB37" s="232">
        <f t="shared" si="19"/>
        <v>0</v>
      </c>
      <c r="BC37" s="203">
        <f t="shared" si="20"/>
        <v>0</v>
      </c>
      <c r="BD37" s="30">
        <f t="shared" si="21"/>
        <v>0</v>
      </c>
      <c r="BE37" s="201">
        <f t="shared" si="22"/>
        <v>0</v>
      </c>
      <c r="BF37" s="231">
        <f t="shared" si="23"/>
        <v>0</v>
      </c>
      <c r="BG37" s="30">
        <f t="shared" si="24"/>
        <v>0</v>
      </c>
      <c r="BH37" s="232">
        <f t="shared" si="25"/>
        <v>0</v>
      </c>
      <c r="BI37" s="233">
        <f t="shared" si="26"/>
        <v>0</v>
      </c>
      <c r="BJ37" s="234">
        <f t="shared" si="27"/>
        <v>0</v>
      </c>
      <c r="BK37" s="234">
        <f t="shared" si="28"/>
        <v>0</v>
      </c>
      <c r="BL37" s="126">
        <f t="shared" si="29"/>
        <v>0</v>
      </c>
      <c r="BM37" s="128" t="s">
        <v>155</v>
      </c>
      <c r="BN37" s="235"/>
      <c r="BO37" s="129">
        <f t="shared" si="30"/>
        <v>0</v>
      </c>
      <c r="BP37" s="236"/>
      <c r="BQ37" s="131">
        <v>7</v>
      </c>
      <c r="BR37" s="130"/>
      <c r="BS37" s="130"/>
      <c r="BT37" s="132">
        <f t="shared" ref="BT37:BT38" si="51">BQ37*BP37</f>
        <v>0</v>
      </c>
      <c r="BU37" s="132">
        <f t="shared" si="1"/>
        <v>0</v>
      </c>
      <c r="BV37" s="237"/>
      <c r="BW37" s="133">
        <f t="shared" si="32"/>
        <v>0</v>
      </c>
      <c r="BX37" s="237"/>
      <c r="BY37" s="147">
        <v>7</v>
      </c>
      <c r="BZ37" s="148"/>
      <c r="CA37" s="148"/>
      <c r="CB37" s="135">
        <f t="shared" ref="CB37:CB38" si="52">BY37*BX37</f>
        <v>0</v>
      </c>
      <c r="CC37" s="135">
        <f t="shared" si="3"/>
        <v>0</v>
      </c>
      <c r="CD37" s="136">
        <f t="shared" si="34"/>
        <v>0</v>
      </c>
      <c r="CE37" s="137"/>
      <c r="CF37" s="136">
        <f t="shared" si="35"/>
        <v>0</v>
      </c>
      <c r="CG37" s="136">
        <f t="shared" si="36"/>
        <v>0</v>
      </c>
      <c r="CH37" s="138">
        <f t="shared" si="37"/>
        <v>0</v>
      </c>
      <c r="CI37" s="139"/>
      <c r="CJ37" s="138">
        <f t="shared" si="38"/>
        <v>0</v>
      </c>
      <c r="CK37" s="138">
        <f t="shared" si="39"/>
        <v>0</v>
      </c>
      <c r="CL37" s="96" t="s">
        <v>425</v>
      </c>
      <c r="CM37" s="96" t="s">
        <v>323</v>
      </c>
      <c r="CN37" s="115" t="s">
        <v>426</v>
      </c>
      <c r="CO37" s="102" t="s">
        <v>279</v>
      </c>
      <c r="CP37" s="96" t="s">
        <v>208</v>
      </c>
      <c r="CQ37" s="102" t="s">
        <v>427</v>
      </c>
      <c r="CR37" s="115">
        <v>45352</v>
      </c>
      <c r="CS37" s="140" t="s">
        <v>146</v>
      </c>
      <c r="CT37" s="182">
        <v>0.5</v>
      </c>
      <c r="CU37" s="183">
        <v>0.5</v>
      </c>
    </row>
    <row r="38" spans="1:197" ht="63" customHeight="1">
      <c r="A38" s="103">
        <v>30</v>
      </c>
      <c r="B38" s="120" t="s">
        <v>313</v>
      </c>
      <c r="C38" s="96" t="s">
        <v>314</v>
      </c>
      <c r="D38" s="96" t="s">
        <v>315</v>
      </c>
      <c r="E38" s="96" t="s">
        <v>316</v>
      </c>
      <c r="F38" s="96" t="s">
        <v>230</v>
      </c>
      <c r="G38" s="96" t="s">
        <v>158</v>
      </c>
      <c r="H38" s="96" t="s">
        <v>174</v>
      </c>
      <c r="I38" s="96">
        <v>3</v>
      </c>
      <c r="J38" s="96"/>
      <c r="K38" s="96" t="s">
        <v>175</v>
      </c>
      <c r="L38" s="96" t="s">
        <v>158</v>
      </c>
      <c r="M38" s="96" t="s">
        <v>318</v>
      </c>
      <c r="N38" s="97" t="s">
        <v>373</v>
      </c>
      <c r="O38" s="96" t="s">
        <v>179</v>
      </c>
      <c r="P38" s="103" t="s">
        <v>180</v>
      </c>
      <c r="Q38" s="96" t="s">
        <v>24</v>
      </c>
      <c r="R38" s="99" t="s">
        <v>322</v>
      </c>
      <c r="S38" s="100">
        <v>631.75</v>
      </c>
      <c r="T38" s="101">
        <v>0</v>
      </c>
      <c r="U38" s="100">
        <v>631.75</v>
      </c>
      <c r="V38" s="101">
        <v>0</v>
      </c>
      <c r="W38" s="100">
        <v>631.75</v>
      </c>
      <c r="X38" s="101">
        <v>0</v>
      </c>
      <c r="Y38" s="100">
        <v>631.75</v>
      </c>
      <c r="Z38" s="101">
        <v>0</v>
      </c>
      <c r="AA38" s="100">
        <v>631.75</v>
      </c>
      <c r="AB38" s="101">
        <v>0</v>
      </c>
      <c r="AC38" s="100">
        <v>631.75</v>
      </c>
      <c r="AD38" s="101">
        <v>0</v>
      </c>
      <c r="AE38" s="100">
        <v>631.75</v>
      </c>
      <c r="AF38" s="101">
        <v>0</v>
      </c>
      <c r="AG38" s="122" t="s">
        <v>388</v>
      </c>
      <c r="AH38" s="123">
        <f t="shared" si="4"/>
        <v>2527</v>
      </c>
      <c r="AI38" s="30">
        <f t="shared" si="40"/>
        <v>505.40000000000003</v>
      </c>
      <c r="AJ38" s="124">
        <f t="shared" si="41"/>
        <v>3032.4</v>
      </c>
      <c r="AK38" s="123">
        <f t="shared" si="7"/>
        <v>0</v>
      </c>
      <c r="AL38" s="30">
        <f t="shared" si="42"/>
        <v>0</v>
      </c>
      <c r="AM38" s="201">
        <f t="shared" si="43"/>
        <v>0</v>
      </c>
      <c r="AN38" s="123">
        <f t="shared" si="10"/>
        <v>1895.25</v>
      </c>
      <c r="AO38" s="30">
        <f t="shared" si="11"/>
        <v>379.05</v>
      </c>
      <c r="AP38" s="124">
        <f t="shared" si="12"/>
        <v>2274.3000000000002</v>
      </c>
      <c r="AQ38" s="203">
        <f t="shared" si="13"/>
        <v>4422.25</v>
      </c>
      <c r="AR38" s="30">
        <f t="shared" si="14"/>
        <v>884.45</v>
      </c>
      <c r="AS38" s="124">
        <f t="shared" si="15"/>
        <v>5306.7000000000007</v>
      </c>
      <c r="AT38" s="125"/>
      <c r="AU38" s="230"/>
      <c r="AV38" s="209"/>
      <c r="AW38" s="126"/>
      <c r="AX38" s="127">
        <v>7</v>
      </c>
      <c r="AY38" s="214">
        <f t="shared" si="16"/>
        <v>0</v>
      </c>
      <c r="AZ38" s="231">
        <f t="shared" si="17"/>
        <v>0</v>
      </c>
      <c r="BA38" s="30">
        <f t="shared" si="18"/>
        <v>0</v>
      </c>
      <c r="BB38" s="232">
        <f t="shared" si="19"/>
        <v>0</v>
      </c>
      <c r="BC38" s="203">
        <f t="shared" si="20"/>
        <v>0</v>
      </c>
      <c r="BD38" s="30">
        <f t="shared" si="21"/>
        <v>0</v>
      </c>
      <c r="BE38" s="201">
        <f t="shared" si="22"/>
        <v>0</v>
      </c>
      <c r="BF38" s="231">
        <f t="shared" si="23"/>
        <v>0</v>
      </c>
      <c r="BG38" s="30">
        <f t="shared" si="24"/>
        <v>0</v>
      </c>
      <c r="BH38" s="232">
        <f t="shared" si="25"/>
        <v>0</v>
      </c>
      <c r="BI38" s="233">
        <f t="shared" si="26"/>
        <v>0</v>
      </c>
      <c r="BJ38" s="234">
        <f t="shared" si="27"/>
        <v>0</v>
      </c>
      <c r="BK38" s="234">
        <f t="shared" si="28"/>
        <v>0</v>
      </c>
      <c r="BL38" s="126">
        <f t="shared" si="29"/>
        <v>0</v>
      </c>
      <c r="BM38" s="128" t="s">
        <v>155</v>
      </c>
      <c r="BN38" s="235"/>
      <c r="BO38" s="129">
        <f t="shared" si="30"/>
        <v>0</v>
      </c>
      <c r="BP38" s="236"/>
      <c r="BQ38" s="131">
        <v>7</v>
      </c>
      <c r="BR38" s="130"/>
      <c r="BS38" s="130"/>
      <c r="BT38" s="132">
        <f t="shared" si="51"/>
        <v>0</v>
      </c>
      <c r="BU38" s="132">
        <f t="shared" si="1"/>
        <v>0</v>
      </c>
      <c r="BV38" s="237"/>
      <c r="BW38" s="133">
        <f t="shared" si="32"/>
        <v>0</v>
      </c>
      <c r="BX38" s="237"/>
      <c r="BY38" s="147">
        <v>7</v>
      </c>
      <c r="BZ38" s="148"/>
      <c r="CA38" s="148"/>
      <c r="CB38" s="135">
        <f t="shared" si="52"/>
        <v>0</v>
      </c>
      <c r="CC38" s="135">
        <f t="shared" si="3"/>
        <v>0</v>
      </c>
      <c r="CD38" s="136">
        <f t="shared" si="34"/>
        <v>0</v>
      </c>
      <c r="CE38" s="137"/>
      <c r="CF38" s="136">
        <f t="shared" si="35"/>
        <v>0</v>
      </c>
      <c r="CG38" s="136">
        <f t="shared" si="36"/>
        <v>0</v>
      </c>
      <c r="CH38" s="138">
        <f t="shared" si="37"/>
        <v>0</v>
      </c>
      <c r="CI38" s="139"/>
      <c r="CJ38" s="138">
        <f t="shared" si="38"/>
        <v>0</v>
      </c>
      <c r="CK38" s="138">
        <f t="shared" si="39"/>
        <v>0</v>
      </c>
      <c r="CL38" s="96" t="s">
        <v>425</v>
      </c>
      <c r="CM38" s="96" t="s">
        <v>323</v>
      </c>
      <c r="CN38" s="115" t="s">
        <v>426</v>
      </c>
      <c r="CO38" s="102" t="s">
        <v>279</v>
      </c>
      <c r="CP38" s="96" t="s">
        <v>208</v>
      </c>
      <c r="CQ38" s="102" t="s">
        <v>427</v>
      </c>
      <c r="CR38" s="115">
        <v>45352</v>
      </c>
      <c r="CS38" s="140" t="s">
        <v>146</v>
      </c>
      <c r="CT38" s="182">
        <v>1</v>
      </c>
      <c r="CU38" s="183">
        <v>0</v>
      </c>
    </row>
    <row r="39" spans="1:197" ht="57" customHeight="1">
      <c r="A39" s="103">
        <v>31</v>
      </c>
      <c r="B39" s="120" t="s">
        <v>193</v>
      </c>
      <c r="C39" s="96" t="s">
        <v>324</v>
      </c>
      <c r="D39" s="96" t="s">
        <v>325</v>
      </c>
      <c r="E39" s="96">
        <v>55</v>
      </c>
      <c r="F39" s="96" t="s">
        <v>194</v>
      </c>
      <c r="G39" s="96" t="s">
        <v>195</v>
      </c>
      <c r="H39" s="96" t="s">
        <v>196</v>
      </c>
      <c r="I39" s="96">
        <v>30</v>
      </c>
      <c r="J39" s="96"/>
      <c r="K39" s="96" t="s">
        <v>197</v>
      </c>
      <c r="L39" s="96" t="s">
        <v>198</v>
      </c>
      <c r="M39" s="96" t="s">
        <v>166</v>
      </c>
      <c r="N39" s="98" t="s">
        <v>385</v>
      </c>
      <c r="O39" s="96" t="s">
        <v>34</v>
      </c>
      <c r="P39" s="178">
        <v>878</v>
      </c>
      <c r="Q39" s="96" t="s">
        <v>24</v>
      </c>
      <c r="R39" s="99" t="s">
        <v>199</v>
      </c>
      <c r="S39" s="100">
        <v>128732.8</v>
      </c>
      <c r="T39" s="101">
        <v>55171.199999999997</v>
      </c>
      <c r="U39" s="100">
        <v>87684.1</v>
      </c>
      <c r="V39" s="101">
        <v>37578.9</v>
      </c>
      <c r="W39" s="100">
        <v>700</v>
      </c>
      <c r="X39" s="101">
        <v>300</v>
      </c>
      <c r="Y39" s="100">
        <v>629.29999999999995</v>
      </c>
      <c r="Z39" s="101">
        <v>269.7</v>
      </c>
      <c r="AA39" s="100">
        <v>1099.7</v>
      </c>
      <c r="AB39" s="101">
        <v>471.3</v>
      </c>
      <c r="AC39" s="100">
        <v>151.9</v>
      </c>
      <c r="AD39" s="101">
        <v>65.099999999999994</v>
      </c>
      <c r="AE39" s="100">
        <v>6267.1</v>
      </c>
      <c r="AF39" s="101">
        <v>2685.9</v>
      </c>
      <c r="AG39" s="122" t="s">
        <v>388</v>
      </c>
      <c r="AH39" s="123">
        <f t="shared" si="4"/>
        <v>217746.2</v>
      </c>
      <c r="AI39" s="30">
        <f t="shared" si="40"/>
        <v>43549.240000000005</v>
      </c>
      <c r="AJ39" s="124">
        <f t="shared" si="41"/>
        <v>261295.44</v>
      </c>
      <c r="AK39" s="123">
        <f t="shared" si="7"/>
        <v>93319.8</v>
      </c>
      <c r="AL39" s="30">
        <f t="shared" si="42"/>
        <v>18663.960000000003</v>
      </c>
      <c r="AM39" s="201">
        <f t="shared" si="43"/>
        <v>111983.76000000001</v>
      </c>
      <c r="AN39" s="123">
        <f t="shared" si="10"/>
        <v>10741</v>
      </c>
      <c r="AO39" s="30">
        <f t="shared" si="11"/>
        <v>2148.2000000000003</v>
      </c>
      <c r="AP39" s="124">
        <f t="shared" si="12"/>
        <v>12889.2</v>
      </c>
      <c r="AQ39" s="203">
        <f t="shared" si="13"/>
        <v>321807</v>
      </c>
      <c r="AR39" s="30">
        <f t="shared" si="14"/>
        <v>64361.400000000009</v>
      </c>
      <c r="AS39" s="124">
        <f t="shared" si="15"/>
        <v>386168.4</v>
      </c>
      <c r="AT39" s="125"/>
      <c r="AU39" s="209"/>
      <c r="AV39" s="209"/>
      <c r="AW39" s="126"/>
      <c r="AX39" s="127">
        <v>7</v>
      </c>
      <c r="AY39" s="214">
        <f t="shared" si="16"/>
        <v>0</v>
      </c>
      <c r="AZ39" s="231">
        <f t="shared" si="17"/>
        <v>0</v>
      </c>
      <c r="BA39" s="30">
        <f t="shared" si="18"/>
        <v>0</v>
      </c>
      <c r="BB39" s="232">
        <f t="shared" si="19"/>
        <v>0</v>
      </c>
      <c r="BC39" s="203">
        <f t="shared" si="20"/>
        <v>0</v>
      </c>
      <c r="BD39" s="30">
        <f t="shared" si="21"/>
        <v>0</v>
      </c>
      <c r="BE39" s="201">
        <f t="shared" si="22"/>
        <v>0</v>
      </c>
      <c r="BF39" s="231">
        <f t="shared" si="23"/>
        <v>0</v>
      </c>
      <c r="BG39" s="30">
        <f t="shared" si="24"/>
        <v>0</v>
      </c>
      <c r="BH39" s="232">
        <f t="shared" si="25"/>
        <v>0</v>
      </c>
      <c r="BI39" s="233">
        <f t="shared" si="26"/>
        <v>0</v>
      </c>
      <c r="BJ39" s="234">
        <f t="shared" si="27"/>
        <v>0</v>
      </c>
      <c r="BK39" s="234">
        <f t="shared" si="28"/>
        <v>0</v>
      </c>
      <c r="BL39" s="126">
        <f t="shared" si="29"/>
        <v>0</v>
      </c>
      <c r="BM39" s="128" t="s">
        <v>155</v>
      </c>
      <c r="BN39" s="235"/>
      <c r="BO39" s="129">
        <f t="shared" si="30"/>
        <v>0</v>
      </c>
      <c r="BP39" s="236"/>
      <c r="BQ39" s="130"/>
      <c r="BR39" s="131">
        <v>5136</v>
      </c>
      <c r="BS39" s="131">
        <f t="shared" ref="BS39:BS45" si="53">P39*BR39</f>
        <v>4509408</v>
      </c>
      <c r="BT39" s="132">
        <f>BS39*BP39</f>
        <v>0</v>
      </c>
      <c r="BU39" s="132">
        <f t="shared" si="1"/>
        <v>0</v>
      </c>
      <c r="BV39" s="237"/>
      <c r="BW39" s="133">
        <f t="shared" si="32"/>
        <v>0</v>
      </c>
      <c r="BX39" s="237"/>
      <c r="BY39" s="70"/>
      <c r="BZ39" s="134">
        <v>5136</v>
      </c>
      <c r="CA39" s="134">
        <f t="shared" ref="CA39:CA45" si="54">P39*BZ39</f>
        <v>4509408</v>
      </c>
      <c r="CB39" s="135">
        <f t="shared" si="33"/>
        <v>0</v>
      </c>
      <c r="CC39" s="135">
        <f t="shared" si="3"/>
        <v>0</v>
      </c>
      <c r="CD39" s="136">
        <f t="shared" si="34"/>
        <v>0</v>
      </c>
      <c r="CE39" s="137"/>
      <c r="CF39" s="136">
        <f t="shared" si="35"/>
        <v>0</v>
      </c>
      <c r="CG39" s="136">
        <f t="shared" si="36"/>
        <v>0</v>
      </c>
      <c r="CH39" s="138">
        <f t="shared" si="37"/>
        <v>0</v>
      </c>
      <c r="CI39" s="139"/>
      <c r="CJ39" s="138">
        <f t="shared" si="38"/>
        <v>0</v>
      </c>
      <c r="CK39" s="138">
        <f t="shared" si="39"/>
        <v>0</v>
      </c>
      <c r="CL39" s="96" t="s">
        <v>425</v>
      </c>
      <c r="CM39" s="96" t="s">
        <v>145</v>
      </c>
      <c r="CN39" s="115" t="s">
        <v>426</v>
      </c>
      <c r="CO39" s="102" t="s">
        <v>279</v>
      </c>
      <c r="CP39" s="96" t="s">
        <v>208</v>
      </c>
      <c r="CQ39" s="102" t="s">
        <v>427</v>
      </c>
      <c r="CR39" s="115">
        <v>45352</v>
      </c>
      <c r="CS39" s="140" t="s">
        <v>146</v>
      </c>
      <c r="CT39" s="182">
        <v>0.7</v>
      </c>
      <c r="CU39" s="183">
        <v>0.3</v>
      </c>
    </row>
    <row r="40" spans="1:197" ht="47.25">
      <c r="A40" s="103">
        <v>32</v>
      </c>
      <c r="B40" s="120" t="s">
        <v>242</v>
      </c>
      <c r="C40" s="96">
        <v>6310200771</v>
      </c>
      <c r="D40" s="96" t="s">
        <v>326</v>
      </c>
      <c r="E40" s="96">
        <v>5</v>
      </c>
      <c r="F40" s="96" t="s">
        <v>138</v>
      </c>
      <c r="G40" s="96" t="s">
        <v>139</v>
      </c>
      <c r="H40" s="96" t="s">
        <v>326</v>
      </c>
      <c r="I40" s="96">
        <v>5</v>
      </c>
      <c r="J40" s="96" t="s">
        <v>327</v>
      </c>
      <c r="K40" s="96" t="s">
        <v>138</v>
      </c>
      <c r="L40" s="96" t="s">
        <v>139</v>
      </c>
      <c r="M40" s="96" t="s">
        <v>31</v>
      </c>
      <c r="N40" s="97" t="s">
        <v>221</v>
      </c>
      <c r="O40" s="96" t="s">
        <v>328</v>
      </c>
      <c r="P40" s="178">
        <v>768</v>
      </c>
      <c r="Q40" s="96" t="s">
        <v>24</v>
      </c>
      <c r="R40" s="99" t="s">
        <v>222</v>
      </c>
      <c r="S40" s="100">
        <v>13061</v>
      </c>
      <c r="T40" s="101">
        <v>14372</v>
      </c>
      <c r="U40" s="100">
        <v>29357</v>
      </c>
      <c r="V40" s="101">
        <v>32297</v>
      </c>
      <c r="W40" s="100">
        <v>8049</v>
      </c>
      <c r="X40" s="101">
        <v>8863</v>
      </c>
      <c r="Y40" s="100">
        <v>18028</v>
      </c>
      <c r="Z40" s="101">
        <v>19837</v>
      </c>
      <c r="AA40" s="100">
        <v>5460</v>
      </c>
      <c r="AB40" s="101">
        <v>6003</v>
      </c>
      <c r="AC40" s="100">
        <v>6876</v>
      </c>
      <c r="AD40" s="101">
        <v>7559</v>
      </c>
      <c r="AE40" s="100">
        <v>11532</v>
      </c>
      <c r="AF40" s="101">
        <v>12680</v>
      </c>
      <c r="AG40" s="122" t="s">
        <v>388</v>
      </c>
      <c r="AH40" s="123">
        <f t="shared" si="4"/>
        <v>68495</v>
      </c>
      <c r="AI40" s="30">
        <f t="shared" si="40"/>
        <v>13699</v>
      </c>
      <c r="AJ40" s="124">
        <f t="shared" si="41"/>
        <v>82194</v>
      </c>
      <c r="AK40" s="123">
        <f t="shared" si="7"/>
        <v>75369</v>
      </c>
      <c r="AL40" s="30">
        <f t="shared" si="42"/>
        <v>15073.800000000001</v>
      </c>
      <c r="AM40" s="201">
        <f t="shared" si="43"/>
        <v>90442.8</v>
      </c>
      <c r="AN40" s="123">
        <f t="shared" si="10"/>
        <v>50110</v>
      </c>
      <c r="AO40" s="30">
        <f t="shared" si="11"/>
        <v>10022</v>
      </c>
      <c r="AP40" s="124">
        <f t="shared" si="12"/>
        <v>60132</v>
      </c>
      <c r="AQ40" s="203">
        <f t="shared" si="13"/>
        <v>193974</v>
      </c>
      <c r="AR40" s="30">
        <f t="shared" si="14"/>
        <v>38794.800000000003</v>
      </c>
      <c r="AS40" s="124">
        <f t="shared" si="15"/>
        <v>232768.8</v>
      </c>
      <c r="AT40" s="125"/>
      <c r="AU40" s="209"/>
      <c r="AV40" s="209"/>
      <c r="AW40" s="126"/>
      <c r="AX40" s="127">
        <v>7</v>
      </c>
      <c r="AY40" s="214">
        <f t="shared" si="16"/>
        <v>0</v>
      </c>
      <c r="AZ40" s="231">
        <f t="shared" si="17"/>
        <v>0</v>
      </c>
      <c r="BA40" s="30">
        <f t="shared" si="18"/>
        <v>0</v>
      </c>
      <c r="BB40" s="232">
        <f t="shared" si="19"/>
        <v>0</v>
      </c>
      <c r="BC40" s="203">
        <f t="shared" si="20"/>
        <v>0</v>
      </c>
      <c r="BD40" s="30">
        <f t="shared" si="21"/>
        <v>0</v>
      </c>
      <c r="BE40" s="201">
        <f t="shared" si="22"/>
        <v>0</v>
      </c>
      <c r="BF40" s="231">
        <f t="shared" si="23"/>
        <v>0</v>
      </c>
      <c r="BG40" s="30">
        <f t="shared" si="24"/>
        <v>0</v>
      </c>
      <c r="BH40" s="232">
        <f t="shared" si="25"/>
        <v>0</v>
      </c>
      <c r="BI40" s="233">
        <f t="shared" si="26"/>
        <v>0</v>
      </c>
      <c r="BJ40" s="234">
        <f t="shared" si="27"/>
        <v>0</v>
      </c>
      <c r="BK40" s="234">
        <f t="shared" si="28"/>
        <v>0</v>
      </c>
      <c r="BL40" s="126">
        <f t="shared" si="29"/>
        <v>0</v>
      </c>
      <c r="BM40" s="128" t="s">
        <v>61</v>
      </c>
      <c r="BN40" s="235"/>
      <c r="BO40" s="129">
        <f t="shared" si="30"/>
        <v>0</v>
      </c>
      <c r="BP40" s="236"/>
      <c r="BQ40" s="130"/>
      <c r="BR40" s="131">
        <v>5136</v>
      </c>
      <c r="BS40" s="131">
        <f t="shared" si="53"/>
        <v>3944448</v>
      </c>
      <c r="BT40" s="132">
        <f>BS40*BP40</f>
        <v>0</v>
      </c>
      <c r="BU40" s="132">
        <f t="shared" si="1"/>
        <v>0</v>
      </c>
      <c r="BV40" s="237"/>
      <c r="BW40" s="133">
        <f t="shared" si="32"/>
        <v>0</v>
      </c>
      <c r="BX40" s="237"/>
      <c r="BY40" s="70"/>
      <c r="BZ40" s="134">
        <v>5136</v>
      </c>
      <c r="CA40" s="134">
        <f t="shared" si="54"/>
        <v>3944448</v>
      </c>
      <c r="CB40" s="135">
        <f t="shared" si="33"/>
        <v>0</v>
      </c>
      <c r="CC40" s="135">
        <f t="shared" si="3"/>
        <v>0</v>
      </c>
      <c r="CD40" s="136">
        <f t="shared" si="34"/>
        <v>0</v>
      </c>
      <c r="CE40" s="137"/>
      <c r="CF40" s="136">
        <f t="shared" si="35"/>
        <v>0</v>
      </c>
      <c r="CG40" s="136">
        <f t="shared" si="36"/>
        <v>0</v>
      </c>
      <c r="CH40" s="138">
        <f t="shared" si="37"/>
        <v>0</v>
      </c>
      <c r="CI40" s="139"/>
      <c r="CJ40" s="138">
        <f t="shared" si="38"/>
        <v>0</v>
      </c>
      <c r="CK40" s="138">
        <f t="shared" si="39"/>
        <v>0</v>
      </c>
      <c r="CL40" s="96" t="s">
        <v>425</v>
      </c>
      <c r="CM40" s="96" t="s">
        <v>145</v>
      </c>
      <c r="CN40" s="115" t="s">
        <v>426</v>
      </c>
      <c r="CO40" s="102" t="s">
        <v>279</v>
      </c>
      <c r="CP40" s="96" t="s">
        <v>208</v>
      </c>
      <c r="CQ40" s="102" t="s">
        <v>427</v>
      </c>
      <c r="CR40" s="115">
        <v>45352</v>
      </c>
      <c r="CS40" s="140" t="s">
        <v>146</v>
      </c>
      <c r="CT40" s="182">
        <v>0.47620000000000001</v>
      </c>
      <c r="CU40" s="183">
        <v>0.52380000000000004</v>
      </c>
    </row>
    <row r="41" spans="1:197" ht="47.25">
      <c r="A41" s="103">
        <v>33</v>
      </c>
      <c r="B41" s="120" t="s">
        <v>242</v>
      </c>
      <c r="C41" s="96">
        <v>6310200771</v>
      </c>
      <c r="D41" s="96" t="s">
        <v>326</v>
      </c>
      <c r="E41" s="96">
        <v>5</v>
      </c>
      <c r="F41" s="96" t="s">
        <v>138</v>
      </c>
      <c r="G41" s="96" t="s">
        <v>139</v>
      </c>
      <c r="H41" s="96" t="s">
        <v>329</v>
      </c>
      <c r="I41" s="96">
        <v>19</v>
      </c>
      <c r="J41" s="96"/>
      <c r="K41" s="96" t="s">
        <v>330</v>
      </c>
      <c r="L41" s="96" t="s">
        <v>331</v>
      </c>
      <c r="M41" s="96" t="s">
        <v>332</v>
      </c>
      <c r="N41" s="96" t="s">
        <v>333</v>
      </c>
      <c r="O41" s="96" t="s">
        <v>334</v>
      </c>
      <c r="P41" s="178">
        <v>713</v>
      </c>
      <c r="Q41" s="96" t="s">
        <v>24</v>
      </c>
      <c r="R41" s="99" t="s">
        <v>335</v>
      </c>
      <c r="S41" s="193"/>
      <c r="T41" s="194"/>
      <c r="U41" s="100">
        <v>33000</v>
      </c>
      <c r="V41" s="101">
        <v>22000</v>
      </c>
      <c r="W41" s="100">
        <v>19800</v>
      </c>
      <c r="X41" s="101">
        <v>13200</v>
      </c>
      <c r="Y41" s="100">
        <v>7800</v>
      </c>
      <c r="Z41" s="101">
        <v>5200</v>
      </c>
      <c r="AA41" s="100">
        <v>15000</v>
      </c>
      <c r="AB41" s="101">
        <v>10000</v>
      </c>
      <c r="AC41" s="100">
        <v>15600</v>
      </c>
      <c r="AD41" s="101">
        <v>10400</v>
      </c>
      <c r="AE41" s="100">
        <v>19800</v>
      </c>
      <c r="AF41" s="101">
        <v>13200</v>
      </c>
      <c r="AG41" s="122" t="s">
        <v>414</v>
      </c>
      <c r="AH41" s="123">
        <f t="shared" si="4"/>
        <v>60600</v>
      </c>
      <c r="AI41" s="30">
        <f t="shared" si="40"/>
        <v>12120</v>
      </c>
      <c r="AJ41" s="124">
        <f t="shared" si="41"/>
        <v>72720</v>
      </c>
      <c r="AK41" s="123">
        <f t="shared" si="7"/>
        <v>40400</v>
      </c>
      <c r="AL41" s="30">
        <f t="shared" si="42"/>
        <v>8080</v>
      </c>
      <c r="AM41" s="201">
        <f t="shared" si="43"/>
        <v>48480</v>
      </c>
      <c r="AN41" s="123">
        <f t="shared" si="10"/>
        <v>84000</v>
      </c>
      <c r="AO41" s="30">
        <f t="shared" si="11"/>
        <v>16800</v>
      </c>
      <c r="AP41" s="124">
        <f t="shared" si="12"/>
        <v>100800</v>
      </c>
      <c r="AQ41" s="203">
        <f t="shared" si="13"/>
        <v>185000</v>
      </c>
      <c r="AR41" s="30">
        <f t="shared" si="14"/>
        <v>37000</v>
      </c>
      <c r="AS41" s="124">
        <f t="shared" si="15"/>
        <v>222000</v>
      </c>
      <c r="AT41" s="125"/>
      <c r="AU41" s="209"/>
      <c r="AV41" s="209"/>
      <c r="AW41" s="126"/>
      <c r="AX41" s="127">
        <v>6</v>
      </c>
      <c r="AY41" s="214">
        <f t="shared" si="16"/>
        <v>0</v>
      </c>
      <c r="AZ41" s="231">
        <f t="shared" si="17"/>
        <v>0</v>
      </c>
      <c r="BA41" s="30">
        <f t="shared" si="18"/>
        <v>0</v>
      </c>
      <c r="BB41" s="232">
        <f t="shared" si="19"/>
        <v>0</v>
      </c>
      <c r="BC41" s="203">
        <f t="shared" si="20"/>
        <v>0</v>
      </c>
      <c r="BD41" s="30">
        <f t="shared" si="21"/>
        <v>0</v>
      </c>
      <c r="BE41" s="201">
        <f t="shared" si="22"/>
        <v>0</v>
      </c>
      <c r="BF41" s="231">
        <f t="shared" si="23"/>
        <v>0</v>
      </c>
      <c r="BG41" s="30">
        <f t="shared" si="24"/>
        <v>0</v>
      </c>
      <c r="BH41" s="232">
        <f t="shared" si="25"/>
        <v>0</v>
      </c>
      <c r="BI41" s="233">
        <f t="shared" si="26"/>
        <v>0</v>
      </c>
      <c r="BJ41" s="234">
        <f t="shared" si="27"/>
        <v>0</v>
      </c>
      <c r="BK41" s="234">
        <f t="shared" si="28"/>
        <v>0</v>
      </c>
      <c r="BL41" s="126">
        <f t="shared" si="29"/>
        <v>0</v>
      </c>
      <c r="BM41" s="128" t="s">
        <v>331</v>
      </c>
      <c r="BN41" s="235"/>
      <c r="BO41" s="129">
        <f t="shared" si="30"/>
        <v>0</v>
      </c>
      <c r="BP41" s="236"/>
      <c r="BQ41" s="130"/>
      <c r="BR41" s="131">
        <v>4392</v>
      </c>
      <c r="BS41" s="131">
        <f t="shared" si="53"/>
        <v>3131496</v>
      </c>
      <c r="BT41" s="132">
        <f t="shared" si="44"/>
        <v>0</v>
      </c>
      <c r="BU41" s="132">
        <f t="shared" si="1"/>
        <v>0</v>
      </c>
      <c r="BV41" s="237"/>
      <c r="BW41" s="133">
        <f t="shared" si="32"/>
        <v>0</v>
      </c>
      <c r="BX41" s="237"/>
      <c r="BY41" s="70"/>
      <c r="BZ41" s="134">
        <v>4392</v>
      </c>
      <c r="CA41" s="134">
        <f t="shared" si="54"/>
        <v>3131496</v>
      </c>
      <c r="CB41" s="135">
        <f t="shared" si="33"/>
        <v>0</v>
      </c>
      <c r="CC41" s="135">
        <f t="shared" si="3"/>
        <v>0</v>
      </c>
      <c r="CD41" s="136">
        <f t="shared" si="34"/>
        <v>0</v>
      </c>
      <c r="CE41" s="137"/>
      <c r="CF41" s="136">
        <f t="shared" si="35"/>
        <v>0</v>
      </c>
      <c r="CG41" s="136">
        <f t="shared" si="36"/>
        <v>0</v>
      </c>
      <c r="CH41" s="138">
        <f t="shared" si="37"/>
        <v>0</v>
      </c>
      <c r="CI41" s="139"/>
      <c r="CJ41" s="138">
        <f t="shared" si="38"/>
        <v>0</v>
      </c>
      <c r="CK41" s="138">
        <f t="shared" si="39"/>
        <v>0</v>
      </c>
      <c r="CL41" s="96" t="s">
        <v>341</v>
      </c>
      <c r="CM41" s="96" t="s">
        <v>342</v>
      </c>
      <c r="CN41" s="96" t="s">
        <v>137</v>
      </c>
      <c r="CO41" s="102" t="s">
        <v>279</v>
      </c>
      <c r="CP41" s="96" t="s">
        <v>208</v>
      </c>
      <c r="CQ41" s="102" t="s">
        <v>343</v>
      </c>
      <c r="CR41" s="115">
        <v>45383</v>
      </c>
      <c r="CS41" s="140" t="s">
        <v>41</v>
      </c>
      <c r="CT41" s="182">
        <v>0.6</v>
      </c>
      <c r="CU41" s="183">
        <v>0.4</v>
      </c>
    </row>
    <row r="42" spans="1:197" s="5" customFormat="1" ht="47.25">
      <c r="A42" s="103">
        <v>34</v>
      </c>
      <c r="B42" s="153" t="s">
        <v>234</v>
      </c>
      <c r="C42" s="154">
        <v>7831822694</v>
      </c>
      <c r="D42" s="103" t="s">
        <v>336</v>
      </c>
      <c r="E42" s="103">
        <v>6</v>
      </c>
      <c r="F42" s="103" t="s">
        <v>235</v>
      </c>
      <c r="G42" s="103" t="s">
        <v>236</v>
      </c>
      <c r="H42" s="103" t="s">
        <v>337</v>
      </c>
      <c r="I42" s="103">
        <v>31</v>
      </c>
      <c r="J42" s="103"/>
      <c r="K42" s="103" t="s">
        <v>338</v>
      </c>
      <c r="L42" s="103" t="s">
        <v>236</v>
      </c>
      <c r="M42" s="103" t="s">
        <v>239</v>
      </c>
      <c r="N42" s="104" t="s">
        <v>339</v>
      </c>
      <c r="O42" s="103" t="s">
        <v>340</v>
      </c>
      <c r="P42" s="103">
        <v>603</v>
      </c>
      <c r="Q42" s="103" t="s">
        <v>24</v>
      </c>
      <c r="R42" s="105" t="s">
        <v>150</v>
      </c>
      <c r="S42" s="106">
        <v>128130.93</v>
      </c>
      <c r="T42" s="107">
        <v>57566.07</v>
      </c>
      <c r="U42" s="106">
        <v>81400.679999999993</v>
      </c>
      <c r="V42" s="107">
        <v>36571.32</v>
      </c>
      <c r="W42" s="106">
        <v>20245.98</v>
      </c>
      <c r="X42" s="107">
        <v>9096.02</v>
      </c>
      <c r="Y42" s="106">
        <v>0</v>
      </c>
      <c r="Z42" s="107">
        <v>0</v>
      </c>
      <c r="AA42" s="106">
        <v>0</v>
      </c>
      <c r="AB42" s="107">
        <v>0</v>
      </c>
      <c r="AC42" s="106">
        <v>0</v>
      </c>
      <c r="AD42" s="107">
        <v>0</v>
      </c>
      <c r="AE42" s="106">
        <v>0</v>
      </c>
      <c r="AF42" s="107">
        <v>0</v>
      </c>
      <c r="AG42" s="122" t="s">
        <v>388</v>
      </c>
      <c r="AH42" s="123">
        <f t="shared" si="4"/>
        <v>229777.59</v>
      </c>
      <c r="AI42" s="108">
        <f t="shared" si="40"/>
        <v>45955.518000000004</v>
      </c>
      <c r="AJ42" s="109">
        <f t="shared" si="41"/>
        <v>275733.10800000001</v>
      </c>
      <c r="AK42" s="123">
        <f t="shared" si="7"/>
        <v>103233.41</v>
      </c>
      <c r="AL42" s="108">
        <f t="shared" si="42"/>
        <v>20646.682000000001</v>
      </c>
      <c r="AM42" s="202">
        <f t="shared" si="43"/>
        <v>123880.092</v>
      </c>
      <c r="AN42" s="123">
        <f t="shared" si="10"/>
        <v>0</v>
      </c>
      <c r="AO42" s="30">
        <f t="shared" si="11"/>
        <v>0</v>
      </c>
      <c r="AP42" s="124">
        <f t="shared" si="12"/>
        <v>0</v>
      </c>
      <c r="AQ42" s="203">
        <f t="shared" si="13"/>
        <v>333011</v>
      </c>
      <c r="AR42" s="30">
        <f t="shared" si="14"/>
        <v>66602.200000000012</v>
      </c>
      <c r="AS42" s="124">
        <f t="shared" si="15"/>
        <v>399613.2</v>
      </c>
      <c r="AT42" s="125"/>
      <c r="AU42" s="209"/>
      <c r="AV42" s="209"/>
      <c r="AW42" s="126"/>
      <c r="AX42" s="127">
        <v>7</v>
      </c>
      <c r="AY42" s="215">
        <f t="shared" si="16"/>
        <v>0</v>
      </c>
      <c r="AZ42" s="231">
        <f t="shared" si="17"/>
        <v>0</v>
      </c>
      <c r="BA42" s="30">
        <f t="shared" si="18"/>
        <v>0</v>
      </c>
      <c r="BB42" s="232">
        <f t="shared" si="19"/>
        <v>0</v>
      </c>
      <c r="BC42" s="203">
        <f t="shared" si="20"/>
        <v>0</v>
      </c>
      <c r="BD42" s="30">
        <f t="shared" si="21"/>
        <v>0</v>
      </c>
      <c r="BE42" s="201">
        <f t="shared" si="22"/>
        <v>0</v>
      </c>
      <c r="BF42" s="231">
        <f t="shared" si="23"/>
        <v>0</v>
      </c>
      <c r="BG42" s="30">
        <f t="shared" si="24"/>
        <v>0</v>
      </c>
      <c r="BH42" s="232">
        <f t="shared" si="25"/>
        <v>0</v>
      </c>
      <c r="BI42" s="233">
        <f t="shared" si="26"/>
        <v>0</v>
      </c>
      <c r="BJ42" s="234">
        <f t="shared" si="27"/>
        <v>0</v>
      </c>
      <c r="BK42" s="234">
        <f t="shared" si="28"/>
        <v>0</v>
      </c>
      <c r="BL42" s="126">
        <f t="shared" si="29"/>
        <v>0</v>
      </c>
      <c r="BM42" s="128" t="s">
        <v>241</v>
      </c>
      <c r="BN42" s="235"/>
      <c r="BO42" s="129">
        <f t="shared" si="30"/>
        <v>0</v>
      </c>
      <c r="BP42" s="236"/>
      <c r="BQ42" s="130"/>
      <c r="BR42" s="131">
        <v>5136</v>
      </c>
      <c r="BS42" s="131">
        <f t="shared" si="53"/>
        <v>3097008</v>
      </c>
      <c r="BT42" s="132">
        <f t="shared" ref="BT42" si="55">BS42*BP42</f>
        <v>0</v>
      </c>
      <c r="BU42" s="132">
        <f t="shared" si="1"/>
        <v>0</v>
      </c>
      <c r="BV42" s="238"/>
      <c r="BW42" s="133">
        <f t="shared" si="32"/>
        <v>0</v>
      </c>
      <c r="BX42" s="238"/>
      <c r="BY42" s="110"/>
      <c r="BZ42" s="134">
        <v>5136</v>
      </c>
      <c r="CA42" s="111">
        <f t="shared" si="54"/>
        <v>3097008</v>
      </c>
      <c r="CB42" s="135">
        <f t="shared" si="33"/>
        <v>0</v>
      </c>
      <c r="CC42" s="112">
        <f t="shared" si="3"/>
        <v>0</v>
      </c>
      <c r="CD42" s="136">
        <f t="shared" si="34"/>
        <v>0</v>
      </c>
      <c r="CE42" s="137"/>
      <c r="CF42" s="113">
        <f t="shared" si="35"/>
        <v>0</v>
      </c>
      <c r="CG42" s="113">
        <f t="shared" si="36"/>
        <v>0</v>
      </c>
      <c r="CH42" s="138">
        <f t="shared" si="37"/>
        <v>0</v>
      </c>
      <c r="CI42" s="139"/>
      <c r="CJ42" s="114">
        <f t="shared" si="38"/>
        <v>0</v>
      </c>
      <c r="CK42" s="114">
        <f t="shared" si="39"/>
        <v>0</v>
      </c>
      <c r="CL42" s="96" t="s">
        <v>425</v>
      </c>
      <c r="CM42" s="103" t="s">
        <v>142</v>
      </c>
      <c r="CN42" s="115" t="s">
        <v>426</v>
      </c>
      <c r="CO42" s="102" t="s">
        <v>279</v>
      </c>
      <c r="CP42" s="96" t="s">
        <v>208</v>
      </c>
      <c r="CQ42" s="102" t="s">
        <v>427</v>
      </c>
      <c r="CR42" s="115">
        <v>45352</v>
      </c>
      <c r="CS42" s="140" t="s">
        <v>146</v>
      </c>
      <c r="CT42" s="182">
        <v>0.69</v>
      </c>
      <c r="CU42" s="183">
        <v>0.31</v>
      </c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</row>
    <row r="43" spans="1:197" s="5" customFormat="1" ht="47.25">
      <c r="A43" s="103">
        <v>35</v>
      </c>
      <c r="B43" s="155" t="s">
        <v>234</v>
      </c>
      <c r="C43" s="156">
        <v>7831822694</v>
      </c>
      <c r="D43" s="116" t="s">
        <v>336</v>
      </c>
      <c r="E43" s="116">
        <v>6</v>
      </c>
      <c r="F43" s="116" t="s">
        <v>235</v>
      </c>
      <c r="G43" s="116" t="s">
        <v>236</v>
      </c>
      <c r="H43" s="116" t="s">
        <v>237</v>
      </c>
      <c r="I43" s="116" t="s">
        <v>238</v>
      </c>
      <c r="J43" s="116"/>
      <c r="K43" s="116" t="s">
        <v>235</v>
      </c>
      <c r="L43" s="116" t="s">
        <v>236</v>
      </c>
      <c r="M43" s="116" t="s">
        <v>239</v>
      </c>
      <c r="N43" s="117" t="s">
        <v>240</v>
      </c>
      <c r="O43" s="116" t="s">
        <v>340</v>
      </c>
      <c r="P43" s="116">
        <v>450</v>
      </c>
      <c r="Q43" s="116" t="s">
        <v>24</v>
      </c>
      <c r="R43" s="118" t="s">
        <v>150</v>
      </c>
      <c r="S43" s="106">
        <v>96247</v>
      </c>
      <c r="T43" s="107">
        <v>0</v>
      </c>
      <c r="U43" s="106">
        <v>59140</v>
      </c>
      <c r="V43" s="107">
        <v>0</v>
      </c>
      <c r="W43" s="106">
        <v>19812</v>
      </c>
      <c r="X43" s="107">
        <v>0</v>
      </c>
      <c r="Y43" s="106">
        <v>3113</v>
      </c>
      <c r="Z43" s="107">
        <v>0</v>
      </c>
      <c r="AA43" s="106">
        <v>1830</v>
      </c>
      <c r="AB43" s="107">
        <v>0</v>
      </c>
      <c r="AC43" s="106">
        <v>3459</v>
      </c>
      <c r="AD43" s="107">
        <v>0</v>
      </c>
      <c r="AE43" s="106">
        <v>3271</v>
      </c>
      <c r="AF43" s="107">
        <v>0</v>
      </c>
      <c r="AG43" s="122" t="s">
        <v>388</v>
      </c>
      <c r="AH43" s="123">
        <f t="shared" si="4"/>
        <v>178312</v>
      </c>
      <c r="AI43" s="108">
        <f t="shared" si="40"/>
        <v>35662.400000000001</v>
      </c>
      <c r="AJ43" s="109">
        <f t="shared" si="41"/>
        <v>213974.39999999999</v>
      </c>
      <c r="AK43" s="123">
        <f t="shared" si="7"/>
        <v>0</v>
      </c>
      <c r="AL43" s="108">
        <f t="shared" si="42"/>
        <v>0</v>
      </c>
      <c r="AM43" s="202">
        <f t="shared" si="43"/>
        <v>0</v>
      </c>
      <c r="AN43" s="123">
        <f t="shared" si="10"/>
        <v>8560</v>
      </c>
      <c r="AO43" s="30">
        <f t="shared" si="11"/>
        <v>1712</v>
      </c>
      <c r="AP43" s="124">
        <f t="shared" si="12"/>
        <v>10272</v>
      </c>
      <c r="AQ43" s="203">
        <f t="shared" si="13"/>
        <v>186872</v>
      </c>
      <c r="AR43" s="30">
        <f t="shared" si="14"/>
        <v>37374.400000000001</v>
      </c>
      <c r="AS43" s="124">
        <f t="shared" si="15"/>
        <v>224246.39999999999</v>
      </c>
      <c r="AT43" s="125"/>
      <c r="AU43" s="230"/>
      <c r="AV43" s="209"/>
      <c r="AW43" s="126"/>
      <c r="AX43" s="127">
        <v>7</v>
      </c>
      <c r="AY43" s="215">
        <f t="shared" si="16"/>
        <v>0</v>
      </c>
      <c r="AZ43" s="231">
        <f t="shared" si="17"/>
        <v>0</v>
      </c>
      <c r="BA43" s="30">
        <f t="shared" si="18"/>
        <v>0</v>
      </c>
      <c r="BB43" s="232">
        <f t="shared" si="19"/>
        <v>0</v>
      </c>
      <c r="BC43" s="203">
        <f t="shared" si="20"/>
        <v>0</v>
      </c>
      <c r="BD43" s="30">
        <f t="shared" si="21"/>
        <v>0</v>
      </c>
      <c r="BE43" s="201">
        <f t="shared" si="22"/>
        <v>0</v>
      </c>
      <c r="BF43" s="231">
        <f t="shared" si="23"/>
        <v>0</v>
      </c>
      <c r="BG43" s="30">
        <f t="shared" si="24"/>
        <v>0</v>
      </c>
      <c r="BH43" s="232">
        <f t="shared" si="25"/>
        <v>0</v>
      </c>
      <c r="BI43" s="233">
        <f t="shared" si="26"/>
        <v>0</v>
      </c>
      <c r="BJ43" s="234">
        <f t="shared" si="27"/>
        <v>0</v>
      </c>
      <c r="BK43" s="234">
        <f t="shared" si="28"/>
        <v>0</v>
      </c>
      <c r="BL43" s="126">
        <f t="shared" si="29"/>
        <v>0</v>
      </c>
      <c r="BM43" s="128" t="s">
        <v>241</v>
      </c>
      <c r="BN43" s="235"/>
      <c r="BO43" s="129">
        <f t="shared" si="30"/>
        <v>0</v>
      </c>
      <c r="BP43" s="236"/>
      <c r="BQ43" s="130"/>
      <c r="BR43" s="131">
        <v>5136</v>
      </c>
      <c r="BS43" s="131">
        <f t="shared" si="53"/>
        <v>2311200</v>
      </c>
      <c r="BT43" s="132">
        <f t="shared" ref="BT43:BT45" si="56">BS43*BP43</f>
        <v>0</v>
      </c>
      <c r="BU43" s="132">
        <f t="shared" si="1"/>
        <v>0</v>
      </c>
      <c r="BV43" s="238"/>
      <c r="BW43" s="133">
        <f t="shared" si="32"/>
        <v>0</v>
      </c>
      <c r="BX43" s="238"/>
      <c r="BY43" s="110"/>
      <c r="BZ43" s="134">
        <v>5136</v>
      </c>
      <c r="CA43" s="111">
        <f t="shared" si="54"/>
        <v>2311200</v>
      </c>
      <c r="CB43" s="135">
        <f t="shared" si="33"/>
        <v>0</v>
      </c>
      <c r="CC43" s="112">
        <f t="shared" si="3"/>
        <v>0</v>
      </c>
      <c r="CD43" s="136">
        <f t="shared" si="34"/>
        <v>0</v>
      </c>
      <c r="CE43" s="137"/>
      <c r="CF43" s="113">
        <f t="shared" si="35"/>
        <v>0</v>
      </c>
      <c r="CG43" s="113">
        <f t="shared" si="36"/>
        <v>0</v>
      </c>
      <c r="CH43" s="138">
        <f t="shared" si="37"/>
        <v>0</v>
      </c>
      <c r="CI43" s="139"/>
      <c r="CJ43" s="114">
        <f t="shared" si="38"/>
        <v>0</v>
      </c>
      <c r="CK43" s="114">
        <f t="shared" si="39"/>
        <v>0</v>
      </c>
      <c r="CL43" s="96" t="s">
        <v>425</v>
      </c>
      <c r="CM43" s="116" t="s">
        <v>142</v>
      </c>
      <c r="CN43" s="115" t="s">
        <v>426</v>
      </c>
      <c r="CO43" s="102" t="s">
        <v>279</v>
      </c>
      <c r="CP43" s="96" t="s">
        <v>208</v>
      </c>
      <c r="CQ43" s="102" t="s">
        <v>427</v>
      </c>
      <c r="CR43" s="115">
        <v>45352</v>
      </c>
      <c r="CS43" s="140" t="s">
        <v>146</v>
      </c>
      <c r="CT43" s="182">
        <v>1</v>
      </c>
      <c r="CU43" s="183">
        <v>0</v>
      </c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</row>
    <row r="44" spans="1:197" s="5" customFormat="1" ht="47.25">
      <c r="A44" s="103">
        <v>36</v>
      </c>
      <c r="B44" s="120" t="s">
        <v>355</v>
      </c>
      <c r="C44" s="128">
        <v>6312691891</v>
      </c>
      <c r="D44" s="96" t="s">
        <v>261</v>
      </c>
      <c r="E44" s="97" t="s">
        <v>262</v>
      </c>
      <c r="F44" s="96" t="s">
        <v>138</v>
      </c>
      <c r="G44" s="96" t="s">
        <v>139</v>
      </c>
      <c r="H44" s="96" t="s">
        <v>263</v>
      </c>
      <c r="I44" s="96">
        <v>188</v>
      </c>
      <c r="J44" s="96" t="s">
        <v>137</v>
      </c>
      <c r="K44" s="96" t="s">
        <v>147</v>
      </c>
      <c r="L44" s="96" t="s">
        <v>148</v>
      </c>
      <c r="M44" s="96" t="s">
        <v>260</v>
      </c>
      <c r="N44" s="97" t="s">
        <v>369</v>
      </c>
      <c r="O44" s="96" t="s">
        <v>23</v>
      </c>
      <c r="P44" s="178">
        <v>204</v>
      </c>
      <c r="Q44" s="96" t="s">
        <v>24</v>
      </c>
      <c r="R44" s="99" t="s">
        <v>150</v>
      </c>
      <c r="S44" s="100">
        <v>20430</v>
      </c>
      <c r="T44" s="101">
        <v>9570</v>
      </c>
      <c r="U44" s="100">
        <v>14301</v>
      </c>
      <c r="V44" s="101">
        <v>6699</v>
      </c>
      <c r="W44" s="100">
        <v>0</v>
      </c>
      <c r="X44" s="101">
        <v>0</v>
      </c>
      <c r="Y44" s="100">
        <v>0</v>
      </c>
      <c r="Z44" s="101">
        <v>0</v>
      </c>
      <c r="AA44" s="100">
        <v>0</v>
      </c>
      <c r="AB44" s="101">
        <v>0</v>
      </c>
      <c r="AC44" s="100">
        <v>0</v>
      </c>
      <c r="AD44" s="101">
        <v>0</v>
      </c>
      <c r="AE44" s="100">
        <v>0</v>
      </c>
      <c r="AF44" s="101">
        <v>0</v>
      </c>
      <c r="AG44" s="122" t="s">
        <v>388</v>
      </c>
      <c r="AH44" s="123">
        <f t="shared" si="4"/>
        <v>34731</v>
      </c>
      <c r="AI44" s="30">
        <f t="shared" si="40"/>
        <v>6946.2000000000007</v>
      </c>
      <c r="AJ44" s="124">
        <f t="shared" si="41"/>
        <v>41677.199999999997</v>
      </c>
      <c r="AK44" s="123">
        <f t="shared" si="7"/>
        <v>16269</v>
      </c>
      <c r="AL44" s="30">
        <f t="shared" si="42"/>
        <v>3253.8</v>
      </c>
      <c r="AM44" s="201">
        <f t="shared" si="43"/>
        <v>19522.8</v>
      </c>
      <c r="AN44" s="123">
        <f t="shared" si="10"/>
        <v>0</v>
      </c>
      <c r="AO44" s="30">
        <f t="shared" si="11"/>
        <v>0</v>
      </c>
      <c r="AP44" s="124">
        <f t="shared" si="12"/>
        <v>0</v>
      </c>
      <c r="AQ44" s="203">
        <f t="shared" si="13"/>
        <v>51000</v>
      </c>
      <c r="AR44" s="30">
        <f t="shared" si="14"/>
        <v>10200</v>
      </c>
      <c r="AS44" s="124">
        <f t="shared" si="15"/>
        <v>61200</v>
      </c>
      <c r="AT44" s="125"/>
      <c r="AU44" s="209"/>
      <c r="AV44" s="209"/>
      <c r="AW44" s="126"/>
      <c r="AX44" s="127">
        <v>7</v>
      </c>
      <c r="AY44" s="214">
        <f t="shared" si="16"/>
        <v>0</v>
      </c>
      <c r="AZ44" s="231">
        <f t="shared" si="17"/>
        <v>0</v>
      </c>
      <c r="BA44" s="30">
        <f t="shared" si="18"/>
        <v>0</v>
      </c>
      <c r="BB44" s="232">
        <f t="shared" si="19"/>
        <v>0</v>
      </c>
      <c r="BC44" s="203">
        <f t="shared" si="20"/>
        <v>0</v>
      </c>
      <c r="BD44" s="30">
        <f t="shared" si="21"/>
        <v>0</v>
      </c>
      <c r="BE44" s="201">
        <f t="shared" si="22"/>
        <v>0</v>
      </c>
      <c r="BF44" s="231">
        <f t="shared" si="23"/>
        <v>0</v>
      </c>
      <c r="BG44" s="30">
        <f t="shared" si="24"/>
        <v>0</v>
      </c>
      <c r="BH44" s="232">
        <f t="shared" si="25"/>
        <v>0</v>
      </c>
      <c r="BI44" s="233">
        <f t="shared" si="26"/>
        <v>0</v>
      </c>
      <c r="BJ44" s="234">
        <f t="shared" si="27"/>
        <v>0</v>
      </c>
      <c r="BK44" s="234">
        <f t="shared" si="28"/>
        <v>0</v>
      </c>
      <c r="BL44" s="126">
        <f t="shared" si="29"/>
        <v>0</v>
      </c>
      <c r="BM44" s="128" t="s">
        <v>61</v>
      </c>
      <c r="BN44" s="235"/>
      <c r="BO44" s="129">
        <f t="shared" si="30"/>
        <v>0</v>
      </c>
      <c r="BP44" s="236"/>
      <c r="BQ44" s="130"/>
      <c r="BR44" s="131">
        <v>5136</v>
      </c>
      <c r="BS44" s="131">
        <f t="shared" si="53"/>
        <v>1047744</v>
      </c>
      <c r="BT44" s="132">
        <f t="shared" si="56"/>
        <v>0</v>
      </c>
      <c r="BU44" s="132">
        <f t="shared" si="1"/>
        <v>0</v>
      </c>
      <c r="BV44" s="237"/>
      <c r="BW44" s="133">
        <f t="shared" si="32"/>
        <v>0</v>
      </c>
      <c r="BX44" s="237"/>
      <c r="BY44" s="70"/>
      <c r="BZ44" s="134">
        <v>5136</v>
      </c>
      <c r="CA44" s="134">
        <f t="shared" si="54"/>
        <v>1047744</v>
      </c>
      <c r="CB44" s="135">
        <f t="shared" si="33"/>
        <v>0</v>
      </c>
      <c r="CC44" s="135">
        <f t="shared" si="3"/>
        <v>0</v>
      </c>
      <c r="CD44" s="136">
        <f t="shared" si="34"/>
        <v>0</v>
      </c>
      <c r="CE44" s="137"/>
      <c r="CF44" s="136">
        <f t="shared" si="35"/>
        <v>0</v>
      </c>
      <c r="CG44" s="136">
        <f t="shared" si="36"/>
        <v>0</v>
      </c>
      <c r="CH44" s="138">
        <f t="shared" si="37"/>
        <v>0</v>
      </c>
      <c r="CI44" s="139"/>
      <c r="CJ44" s="138">
        <f t="shared" si="38"/>
        <v>0</v>
      </c>
      <c r="CK44" s="138">
        <f t="shared" si="39"/>
        <v>0</v>
      </c>
      <c r="CL44" s="96" t="s">
        <v>425</v>
      </c>
      <c r="CM44" s="96" t="s">
        <v>145</v>
      </c>
      <c r="CN44" s="115" t="s">
        <v>426</v>
      </c>
      <c r="CO44" s="102" t="s">
        <v>279</v>
      </c>
      <c r="CP44" s="96" t="s">
        <v>208</v>
      </c>
      <c r="CQ44" s="102" t="s">
        <v>427</v>
      </c>
      <c r="CR44" s="115">
        <v>45352</v>
      </c>
      <c r="CS44" s="140" t="s">
        <v>146</v>
      </c>
      <c r="CT44" s="182">
        <v>0.68100000000000005</v>
      </c>
      <c r="CU44" s="183">
        <v>0.31900000000000001</v>
      </c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</row>
    <row r="45" spans="1:197" ht="47.25">
      <c r="A45" s="103">
        <v>37</v>
      </c>
      <c r="B45" s="120" t="s">
        <v>264</v>
      </c>
      <c r="C45" s="128">
        <v>6312691891</v>
      </c>
      <c r="D45" s="96" t="s">
        <v>261</v>
      </c>
      <c r="E45" s="97" t="s">
        <v>262</v>
      </c>
      <c r="F45" s="96" t="s">
        <v>138</v>
      </c>
      <c r="G45" s="96" t="s">
        <v>139</v>
      </c>
      <c r="H45" s="96" t="s">
        <v>265</v>
      </c>
      <c r="I45" s="96">
        <v>7</v>
      </c>
      <c r="J45" s="157" t="s">
        <v>266</v>
      </c>
      <c r="K45" s="96" t="s">
        <v>243</v>
      </c>
      <c r="L45" s="96" t="s">
        <v>148</v>
      </c>
      <c r="M45" s="96" t="s">
        <v>260</v>
      </c>
      <c r="N45" s="97" t="s">
        <v>370</v>
      </c>
      <c r="O45" s="96" t="s">
        <v>23</v>
      </c>
      <c r="P45" s="178">
        <v>204</v>
      </c>
      <c r="Q45" s="96" t="s">
        <v>24</v>
      </c>
      <c r="R45" s="99" t="s">
        <v>150</v>
      </c>
      <c r="S45" s="100">
        <v>30555</v>
      </c>
      <c r="T45" s="101">
        <v>4445</v>
      </c>
      <c r="U45" s="100">
        <v>11349</v>
      </c>
      <c r="V45" s="101">
        <v>1651</v>
      </c>
      <c r="W45" s="100">
        <v>0</v>
      </c>
      <c r="X45" s="101">
        <v>0</v>
      </c>
      <c r="Y45" s="100">
        <v>0</v>
      </c>
      <c r="Z45" s="101">
        <v>0</v>
      </c>
      <c r="AA45" s="100">
        <v>0</v>
      </c>
      <c r="AB45" s="101">
        <v>0</v>
      </c>
      <c r="AC45" s="100">
        <v>0</v>
      </c>
      <c r="AD45" s="101">
        <v>0</v>
      </c>
      <c r="AE45" s="100">
        <v>0</v>
      </c>
      <c r="AF45" s="101">
        <v>0</v>
      </c>
      <c r="AG45" s="122" t="s">
        <v>388</v>
      </c>
      <c r="AH45" s="123">
        <f t="shared" si="4"/>
        <v>41904</v>
      </c>
      <c r="AI45" s="30">
        <f t="shared" si="40"/>
        <v>8380.8000000000011</v>
      </c>
      <c r="AJ45" s="124">
        <f t="shared" si="41"/>
        <v>50284.800000000003</v>
      </c>
      <c r="AK45" s="123">
        <f t="shared" si="7"/>
        <v>6096</v>
      </c>
      <c r="AL45" s="30">
        <f t="shared" si="42"/>
        <v>1219.2</v>
      </c>
      <c r="AM45" s="201">
        <f t="shared" si="43"/>
        <v>7315.2</v>
      </c>
      <c r="AN45" s="123">
        <f t="shared" si="10"/>
        <v>0</v>
      </c>
      <c r="AO45" s="30">
        <f t="shared" si="11"/>
        <v>0</v>
      </c>
      <c r="AP45" s="124">
        <f t="shared" si="12"/>
        <v>0</v>
      </c>
      <c r="AQ45" s="203">
        <f t="shared" si="13"/>
        <v>48000</v>
      </c>
      <c r="AR45" s="30">
        <f t="shared" si="14"/>
        <v>9600.0000000000018</v>
      </c>
      <c r="AS45" s="124">
        <f t="shared" si="15"/>
        <v>57600</v>
      </c>
      <c r="AT45" s="125"/>
      <c r="AU45" s="209"/>
      <c r="AV45" s="209"/>
      <c r="AW45" s="126"/>
      <c r="AX45" s="127">
        <v>7</v>
      </c>
      <c r="AY45" s="214">
        <f t="shared" si="16"/>
        <v>0</v>
      </c>
      <c r="AZ45" s="231">
        <f t="shared" si="17"/>
        <v>0</v>
      </c>
      <c r="BA45" s="30">
        <f t="shared" si="18"/>
        <v>0</v>
      </c>
      <c r="BB45" s="232">
        <f t="shared" si="19"/>
        <v>0</v>
      </c>
      <c r="BC45" s="203">
        <f t="shared" si="20"/>
        <v>0</v>
      </c>
      <c r="BD45" s="30">
        <f t="shared" si="21"/>
        <v>0</v>
      </c>
      <c r="BE45" s="201">
        <f t="shared" si="22"/>
        <v>0</v>
      </c>
      <c r="BF45" s="231">
        <f t="shared" si="23"/>
        <v>0</v>
      </c>
      <c r="BG45" s="30">
        <f t="shared" si="24"/>
        <v>0</v>
      </c>
      <c r="BH45" s="232">
        <f t="shared" si="25"/>
        <v>0</v>
      </c>
      <c r="BI45" s="233">
        <f t="shared" si="26"/>
        <v>0</v>
      </c>
      <c r="BJ45" s="234">
        <f t="shared" si="27"/>
        <v>0</v>
      </c>
      <c r="BK45" s="234">
        <f t="shared" si="28"/>
        <v>0</v>
      </c>
      <c r="BL45" s="126">
        <f t="shared" si="29"/>
        <v>0</v>
      </c>
      <c r="BM45" s="128" t="s">
        <v>61</v>
      </c>
      <c r="BN45" s="235"/>
      <c r="BO45" s="129">
        <f t="shared" si="30"/>
        <v>0</v>
      </c>
      <c r="BP45" s="236"/>
      <c r="BQ45" s="130"/>
      <c r="BR45" s="131">
        <v>5136</v>
      </c>
      <c r="BS45" s="131">
        <f t="shared" si="53"/>
        <v>1047744</v>
      </c>
      <c r="BT45" s="132">
        <f t="shared" si="56"/>
        <v>0</v>
      </c>
      <c r="BU45" s="132">
        <f t="shared" si="1"/>
        <v>0</v>
      </c>
      <c r="BV45" s="237"/>
      <c r="BW45" s="133">
        <f t="shared" si="32"/>
        <v>0</v>
      </c>
      <c r="BX45" s="237"/>
      <c r="BY45" s="70"/>
      <c r="BZ45" s="134">
        <v>5136</v>
      </c>
      <c r="CA45" s="134">
        <f t="shared" si="54"/>
        <v>1047744</v>
      </c>
      <c r="CB45" s="135">
        <f>CA45*BX45</f>
        <v>0</v>
      </c>
      <c r="CC45" s="135">
        <f t="shared" si="3"/>
        <v>0</v>
      </c>
      <c r="CD45" s="136">
        <f t="shared" si="34"/>
        <v>0</v>
      </c>
      <c r="CE45" s="137"/>
      <c r="CF45" s="136">
        <f t="shared" si="35"/>
        <v>0</v>
      </c>
      <c r="CG45" s="136">
        <f t="shared" si="36"/>
        <v>0</v>
      </c>
      <c r="CH45" s="138">
        <f t="shared" si="37"/>
        <v>0</v>
      </c>
      <c r="CI45" s="139"/>
      <c r="CJ45" s="138">
        <f t="shared" si="38"/>
        <v>0</v>
      </c>
      <c r="CK45" s="138">
        <f t="shared" si="39"/>
        <v>0</v>
      </c>
      <c r="CL45" s="189" t="s">
        <v>425</v>
      </c>
      <c r="CM45" s="189" t="s">
        <v>145</v>
      </c>
      <c r="CN45" s="119" t="s">
        <v>426</v>
      </c>
      <c r="CO45" s="102" t="s">
        <v>279</v>
      </c>
      <c r="CP45" s="189" t="s">
        <v>208</v>
      </c>
      <c r="CQ45" s="192" t="s">
        <v>427</v>
      </c>
      <c r="CR45" s="119">
        <v>45352</v>
      </c>
      <c r="CS45" s="140" t="s">
        <v>146</v>
      </c>
      <c r="CT45" s="182">
        <v>0.873</v>
      </c>
      <c r="CU45" s="183">
        <v>0.127</v>
      </c>
    </row>
    <row r="46" spans="1:197" ht="32.25" customHeight="1">
      <c r="A46" s="187"/>
      <c r="B46" s="11"/>
      <c r="C46" s="6"/>
      <c r="D46" s="11"/>
      <c r="E46" s="6"/>
      <c r="F46" s="11"/>
      <c r="G46" s="6"/>
      <c r="H46" s="11"/>
      <c r="I46" s="6"/>
      <c r="J46" s="11"/>
      <c r="K46" s="6"/>
      <c r="L46" s="11"/>
      <c r="M46" s="6"/>
      <c r="N46" s="11"/>
      <c r="O46" s="6"/>
      <c r="P46" s="11"/>
      <c r="Q46" s="6"/>
      <c r="R46" s="11"/>
      <c r="S46" s="6"/>
      <c r="T46" s="6"/>
      <c r="U46" s="11"/>
      <c r="V46" s="11"/>
      <c r="W46" s="6"/>
      <c r="X46" s="6"/>
      <c r="Y46" s="11"/>
      <c r="Z46" s="11"/>
      <c r="AA46" s="11"/>
      <c r="AB46" s="11"/>
      <c r="AC46" s="11"/>
      <c r="AD46" s="11"/>
      <c r="AE46" s="11"/>
      <c r="AF46" s="11"/>
      <c r="AG46" s="6"/>
      <c r="AH46" s="167">
        <f t="shared" ref="AH46:AS46" si="57">SUM(AH9:AH45)</f>
        <v>8043587.25</v>
      </c>
      <c r="AI46" s="168">
        <f t="shared" si="57"/>
        <v>1608717.4499999995</v>
      </c>
      <c r="AJ46" s="169">
        <f t="shared" si="57"/>
        <v>9652304.7000000011</v>
      </c>
      <c r="AK46" s="170">
        <f t="shared" si="57"/>
        <v>1670355.15</v>
      </c>
      <c r="AL46" s="171">
        <f t="shared" si="57"/>
        <v>334071.03000000003</v>
      </c>
      <c r="AM46" s="204">
        <f t="shared" si="57"/>
        <v>2004426.1800000002</v>
      </c>
      <c r="AN46" s="170">
        <f t="shared" si="57"/>
        <v>3562821.85</v>
      </c>
      <c r="AO46" s="171">
        <f t="shared" si="57"/>
        <v>712564.37000000023</v>
      </c>
      <c r="AP46" s="172">
        <f t="shared" si="57"/>
        <v>4275386.2199999988</v>
      </c>
      <c r="AQ46" s="205">
        <f t="shared" si="57"/>
        <v>13276764.25</v>
      </c>
      <c r="AR46" s="173">
        <f t="shared" si="57"/>
        <v>2655352.8499999996</v>
      </c>
      <c r="AS46" s="174">
        <f t="shared" si="57"/>
        <v>15932117.100000001</v>
      </c>
      <c r="BM46" s="17"/>
      <c r="BN46" s="18"/>
      <c r="BO46" s="19"/>
      <c r="BP46" s="20"/>
      <c r="BQ46" s="23"/>
      <c r="BR46" s="19"/>
      <c r="BS46" s="21"/>
      <c r="BT46" s="19"/>
      <c r="BU46" s="19"/>
      <c r="BV46" s="58"/>
      <c r="BW46" s="19"/>
      <c r="BX46" s="20"/>
      <c r="BY46" s="23"/>
      <c r="BZ46" s="6"/>
      <c r="CA46" s="11"/>
      <c r="CB46" s="6"/>
      <c r="CC46" s="11" t="s">
        <v>244</v>
      </c>
      <c r="CD46" s="71">
        <f>SUBTOTAL(9,CD9:CD45)</f>
        <v>0</v>
      </c>
      <c r="CE46" s="6"/>
      <c r="CF46" s="11"/>
      <c r="CG46" s="71">
        <f>SUBTOTAL(9,CG9:CG45)</f>
        <v>0</v>
      </c>
      <c r="CH46" s="72">
        <f>SUBTOTAL(9,CH9:CH45)</f>
        <v>0</v>
      </c>
      <c r="CI46" s="25"/>
      <c r="CJ46" s="25"/>
      <c r="CK46" s="72">
        <f>SUBTOTAL(9,CK9:CK45)</f>
        <v>0</v>
      </c>
      <c r="CL46" s="27"/>
      <c r="CM46" s="27"/>
      <c r="CN46" s="27"/>
      <c r="CO46" s="27"/>
      <c r="CP46" s="27"/>
      <c r="CQ46" s="27"/>
      <c r="CR46" s="27"/>
      <c r="CS46" s="27"/>
      <c r="CT46" s="27"/>
    </row>
    <row r="47" spans="1:197" ht="30" customHeight="1">
      <c r="A47" s="187"/>
      <c r="B47" s="11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X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11"/>
      <c r="CG47" s="28"/>
      <c r="CH47" s="28"/>
      <c r="CI47" s="28"/>
      <c r="CJ47" s="28"/>
      <c r="CK47" s="28"/>
      <c r="CL47" s="28"/>
      <c r="CM47" s="27"/>
      <c r="CN47" s="27"/>
      <c r="CO47" s="27"/>
      <c r="CP47" s="27"/>
      <c r="CQ47" s="27"/>
      <c r="CR47" s="27"/>
      <c r="CS47" s="27"/>
      <c r="CT47" s="27"/>
    </row>
    <row r="48" spans="1:197" ht="30" customHeight="1">
      <c r="A48" s="187"/>
      <c r="B48" s="11"/>
      <c r="C48" s="6"/>
      <c r="D48" s="11"/>
      <c r="E48" s="6"/>
      <c r="F48" s="11"/>
      <c r="G48" s="6"/>
      <c r="H48" s="11"/>
      <c r="I48" s="6"/>
      <c r="J48" s="11"/>
      <c r="K48" s="6"/>
      <c r="L48" s="11"/>
      <c r="M48" s="6"/>
      <c r="N48" s="11"/>
      <c r="O48" s="6"/>
      <c r="P48" s="11"/>
      <c r="Q48" s="6"/>
      <c r="R48" s="11"/>
      <c r="S48" s="6"/>
      <c r="T48" s="6"/>
      <c r="U48" s="11"/>
      <c r="V48" s="11"/>
      <c r="W48" s="6"/>
      <c r="X48" s="6"/>
      <c r="Y48" s="11"/>
      <c r="Z48" s="11"/>
      <c r="AA48" s="11"/>
      <c r="AB48" s="11"/>
      <c r="AC48" s="11"/>
      <c r="AD48" s="11"/>
      <c r="AE48" s="11"/>
      <c r="AF48" s="11"/>
      <c r="AG48" s="6"/>
      <c r="BM48" s="17"/>
      <c r="BN48" s="18"/>
      <c r="BO48" s="19"/>
      <c r="BP48" s="20"/>
      <c r="BQ48" s="23"/>
      <c r="BR48" s="19"/>
      <c r="BS48" s="21"/>
      <c r="BT48" s="19"/>
      <c r="BU48" s="19"/>
      <c r="BV48" s="58"/>
      <c r="BW48" s="19"/>
      <c r="BX48" s="20"/>
      <c r="BY48" s="23"/>
      <c r="BZ48" s="6"/>
      <c r="CA48" s="11"/>
      <c r="CB48" s="6"/>
      <c r="CC48" s="11"/>
      <c r="CD48" s="6"/>
      <c r="CE48" s="6"/>
      <c r="CF48" s="11"/>
      <c r="CG48" s="28"/>
      <c r="CH48" s="28"/>
      <c r="CI48" s="28"/>
      <c r="CJ48" s="28"/>
      <c r="CK48" s="28"/>
      <c r="CL48" s="28"/>
      <c r="CM48" s="27"/>
      <c r="CN48" s="27"/>
      <c r="CO48" s="27"/>
      <c r="CP48" s="27"/>
      <c r="CQ48" s="27"/>
      <c r="CR48" s="27"/>
      <c r="CS48" s="27"/>
      <c r="CT48" s="27"/>
    </row>
    <row r="49" spans="1:197" ht="20.100000000000001" customHeight="1">
      <c r="A49" s="187"/>
      <c r="B49" s="160" t="s">
        <v>359</v>
      </c>
      <c r="C49" s="161"/>
      <c r="D49" s="11"/>
      <c r="E49" s="6"/>
      <c r="F49" s="11"/>
      <c r="G49" s="6"/>
      <c r="H49" s="11"/>
      <c r="I49" s="6"/>
      <c r="J49" s="11"/>
      <c r="K49" s="6"/>
      <c r="L49" s="11"/>
      <c r="M49" s="6"/>
      <c r="N49" s="11"/>
      <c r="O49" s="6"/>
      <c r="P49" s="11"/>
      <c r="Q49" s="6"/>
      <c r="R49" s="11"/>
      <c r="S49" s="6"/>
      <c r="T49" s="6"/>
      <c r="U49" s="11"/>
      <c r="V49" s="11"/>
      <c r="W49" s="6"/>
      <c r="X49" s="6"/>
      <c r="Y49" s="11"/>
      <c r="Z49" s="11"/>
      <c r="AA49" s="11"/>
      <c r="AB49" s="11"/>
      <c r="AC49" s="11"/>
      <c r="AD49" s="11"/>
      <c r="AE49" s="11"/>
      <c r="AF49" s="11"/>
      <c r="AG49" s="6"/>
      <c r="BM49" s="17"/>
      <c r="BN49" s="18"/>
      <c r="BO49" s="19"/>
      <c r="BP49" s="20"/>
      <c r="BQ49" s="23"/>
      <c r="BR49" s="19"/>
      <c r="BS49" s="21"/>
      <c r="BT49" s="19"/>
      <c r="BU49" s="19"/>
      <c r="BV49" s="58"/>
      <c r="BW49" s="19"/>
      <c r="BX49" s="20"/>
      <c r="BY49" s="23"/>
      <c r="BZ49" s="6"/>
      <c r="CA49" s="11"/>
      <c r="CB49" s="6"/>
      <c r="CC49" s="11"/>
      <c r="CD49" s="6"/>
      <c r="CE49" s="6"/>
      <c r="CF49" s="11"/>
      <c r="CG49" s="28"/>
      <c r="CH49" s="28"/>
      <c r="CI49" s="28"/>
      <c r="CJ49" s="28"/>
      <c r="CK49" s="28"/>
      <c r="CL49" s="28"/>
      <c r="CM49" s="27"/>
      <c r="CN49" s="27"/>
      <c r="CO49" s="27"/>
      <c r="CP49" s="27"/>
      <c r="CQ49" s="27"/>
      <c r="CR49" s="27"/>
      <c r="CS49" s="27"/>
      <c r="CT49" s="27"/>
    </row>
    <row r="50" spans="1:197" ht="23.25" customHeight="1">
      <c r="A50" s="187"/>
      <c r="B50" s="160" t="s">
        <v>360</v>
      </c>
      <c r="C50" s="161"/>
      <c r="D50" s="11"/>
      <c r="E50" s="6"/>
      <c r="F50" s="11"/>
      <c r="G50" s="6"/>
      <c r="H50" s="11"/>
      <c r="I50" s="6"/>
      <c r="J50" s="11"/>
      <c r="K50" s="6"/>
      <c r="L50" s="11"/>
      <c r="M50" s="6"/>
      <c r="N50" s="11"/>
      <c r="O50" s="6"/>
      <c r="P50" s="11"/>
      <c r="Q50" s="6"/>
      <c r="R50" s="11"/>
      <c r="S50" s="6"/>
      <c r="T50" s="6"/>
      <c r="U50" s="11"/>
      <c r="V50" s="11"/>
      <c r="W50" s="6"/>
      <c r="X50" s="6"/>
      <c r="Y50" s="11"/>
      <c r="Z50" s="11"/>
      <c r="AA50" s="11"/>
      <c r="AB50" s="11"/>
      <c r="AC50" s="11"/>
      <c r="AD50" s="11"/>
      <c r="AE50" s="11"/>
      <c r="AF50" s="11"/>
      <c r="AG50" s="6"/>
      <c r="BM50" s="7"/>
      <c r="BN50" s="28"/>
      <c r="BO50" s="28"/>
      <c r="BP50" s="28"/>
      <c r="BQ50" s="6"/>
      <c r="BR50" s="6"/>
      <c r="BS50" s="11"/>
      <c r="BT50" s="6"/>
      <c r="BU50" s="28"/>
      <c r="BV50" s="28"/>
      <c r="BW50" s="28"/>
      <c r="BX50" s="28"/>
      <c r="BY50" s="7"/>
      <c r="BZ50" s="6"/>
      <c r="CA50" s="11"/>
      <c r="CB50" s="6"/>
      <c r="CC50" s="11"/>
      <c r="CD50" s="6"/>
      <c r="CE50" s="6"/>
      <c r="CF50" s="11"/>
      <c r="CG50" s="28"/>
      <c r="CH50" s="28"/>
      <c r="CI50" s="28"/>
      <c r="CJ50" s="28"/>
      <c r="CK50" s="28"/>
      <c r="CL50" s="28"/>
      <c r="CM50" s="27"/>
      <c r="CN50" s="27"/>
      <c r="CO50" s="27"/>
      <c r="CP50" s="27"/>
      <c r="CQ50" s="27"/>
      <c r="CR50" s="27"/>
      <c r="CS50" s="27"/>
      <c r="CT50" s="27"/>
    </row>
    <row r="51" spans="1:197" ht="18.75" customHeight="1">
      <c r="A51" s="187"/>
      <c r="B51" s="160" t="s">
        <v>361</v>
      </c>
      <c r="C51" s="161"/>
      <c r="D51" s="11"/>
      <c r="E51" s="6"/>
      <c r="F51" s="11"/>
      <c r="G51" s="6"/>
      <c r="H51" s="11"/>
      <c r="I51" s="6"/>
      <c r="J51" s="11"/>
      <c r="K51" s="6"/>
      <c r="L51" s="11"/>
      <c r="M51" s="6"/>
      <c r="N51" s="11"/>
      <c r="O51" s="6"/>
      <c r="P51" s="11"/>
      <c r="Q51" s="6"/>
      <c r="R51" s="11"/>
      <c r="S51" s="6"/>
      <c r="T51" s="6"/>
      <c r="U51" s="11"/>
      <c r="V51" s="11"/>
      <c r="W51" s="6"/>
      <c r="X51" s="6"/>
      <c r="Y51" s="11"/>
      <c r="Z51" s="11"/>
      <c r="AA51" s="11"/>
      <c r="AB51" s="11"/>
      <c r="AC51" s="11"/>
      <c r="AD51" s="11"/>
      <c r="AE51" s="11"/>
      <c r="AF51" s="11"/>
      <c r="AG51" s="6"/>
      <c r="BM51" s="7"/>
      <c r="BN51" s="28"/>
      <c r="BO51" s="28"/>
      <c r="BP51" s="28"/>
      <c r="BQ51" s="6"/>
      <c r="BR51" s="6"/>
      <c r="BS51" s="11"/>
      <c r="BT51" s="6"/>
      <c r="BU51" s="28"/>
      <c r="BV51" s="28"/>
      <c r="BW51" s="28"/>
      <c r="BX51" s="28"/>
      <c r="BY51" s="7"/>
      <c r="BZ51" s="28"/>
      <c r="CA51" s="28"/>
      <c r="CB51" s="28"/>
      <c r="CC51" s="6"/>
      <c r="CD51" s="6"/>
      <c r="CE51" s="11"/>
      <c r="CF51" s="6"/>
      <c r="CG51" s="28"/>
      <c r="CH51" s="28"/>
      <c r="CI51" s="28"/>
      <c r="CJ51" s="28"/>
      <c r="CK51" s="7"/>
      <c r="CL51" s="28"/>
      <c r="CM51" s="28"/>
      <c r="CN51" s="28"/>
      <c r="CO51" s="6"/>
      <c r="CP51" s="6"/>
      <c r="CQ51" s="11"/>
      <c r="CR51" s="27"/>
      <c r="CS51" s="27"/>
      <c r="CT51" s="27"/>
      <c r="CU51" s="28"/>
      <c r="CV51" s="28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</row>
    <row r="52" spans="1:197" ht="27.75" customHeight="1">
      <c r="A52" s="187"/>
      <c r="B52" s="160" t="s">
        <v>362</v>
      </c>
      <c r="C52" s="161"/>
      <c r="D52" s="11"/>
      <c r="E52" s="6"/>
      <c r="F52" s="11"/>
      <c r="G52" s="6"/>
      <c r="H52" s="11"/>
      <c r="I52" s="6"/>
      <c r="J52" s="11"/>
      <c r="K52" s="6"/>
      <c r="L52" s="11"/>
      <c r="M52" s="6"/>
      <c r="N52" s="11"/>
      <c r="O52" s="6"/>
      <c r="P52" s="11"/>
      <c r="Q52" s="6"/>
      <c r="R52" s="11"/>
      <c r="S52" s="6"/>
      <c r="T52" s="6"/>
      <c r="U52" s="11"/>
      <c r="V52" s="11"/>
      <c r="W52" s="6"/>
      <c r="X52" s="6"/>
      <c r="Y52" s="11"/>
      <c r="Z52" s="11"/>
      <c r="AA52" s="11"/>
      <c r="AB52" s="11"/>
      <c r="AC52" s="11"/>
      <c r="AD52" s="11"/>
      <c r="AE52" s="11"/>
      <c r="AF52" s="11"/>
      <c r="AG52" s="6"/>
      <c r="BM52" s="7"/>
      <c r="BN52" s="28"/>
      <c r="BO52" s="28"/>
      <c r="BP52" s="28"/>
      <c r="BQ52" s="6"/>
      <c r="BR52" s="6"/>
      <c r="BS52" s="11"/>
      <c r="BT52" s="6"/>
      <c r="BU52" s="28"/>
      <c r="BV52" s="28"/>
      <c r="BW52" s="28"/>
      <c r="BX52" s="28"/>
      <c r="BY52" s="7"/>
      <c r="BZ52" s="28"/>
      <c r="CA52" s="28"/>
      <c r="CB52" s="28"/>
      <c r="CC52" s="6"/>
      <c r="CD52" s="6"/>
      <c r="CE52" s="11"/>
      <c r="CF52" s="6"/>
      <c r="CG52" s="28"/>
      <c r="CH52" s="28"/>
      <c r="CI52" s="28"/>
      <c r="CJ52" s="28"/>
      <c r="CK52" s="7"/>
      <c r="CL52" s="28"/>
      <c r="CM52" s="28"/>
      <c r="CN52" s="28"/>
      <c r="CO52" s="6"/>
      <c r="CP52" s="6"/>
      <c r="CQ52" s="11"/>
      <c r="CR52" s="6"/>
      <c r="CS52" s="28"/>
      <c r="CT52" s="28"/>
      <c r="CU52" s="28"/>
      <c r="CV52" s="28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</row>
    <row r="53" spans="1:197" ht="27.75" customHeight="1">
      <c r="A53" s="187"/>
      <c r="B53" s="160" t="s">
        <v>363</v>
      </c>
      <c r="C53" s="161"/>
      <c r="D53" s="11"/>
      <c r="E53" s="6"/>
      <c r="F53" s="11"/>
      <c r="G53" s="6"/>
      <c r="H53" s="11"/>
      <c r="I53" s="6"/>
      <c r="J53" s="11"/>
      <c r="K53" s="6"/>
      <c r="L53" s="11"/>
      <c r="M53" s="6"/>
      <c r="N53" s="11"/>
      <c r="O53" s="6"/>
      <c r="P53" s="11"/>
      <c r="Q53" s="6"/>
      <c r="R53" s="11"/>
      <c r="S53" s="6"/>
      <c r="T53" s="6"/>
      <c r="U53" s="11"/>
      <c r="V53" s="11"/>
      <c r="W53" s="6"/>
      <c r="X53" s="6"/>
      <c r="Y53" s="11"/>
      <c r="Z53" s="11"/>
      <c r="AA53" s="11"/>
      <c r="AB53" s="11"/>
      <c r="AC53" s="11"/>
      <c r="AD53" s="11"/>
      <c r="AE53" s="11"/>
      <c r="AF53" s="11"/>
      <c r="AG53" s="6"/>
      <c r="BM53" s="7"/>
      <c r="BN53" s="28"/>
      <c r="BO53" s="28"/>
      <c r="BP53" s="28"/>
      <c r="BQ53" s="6"/>
      <c r="BR53" s="6"/>
      <c r="BS53" s="11"/>
      <c r="BT53" s="6"/>
      <c r="BU53" s="28"/>
      <c r="BV53" s="28"/>
      <c r="BW53" s="28"/>
      <c r="BX53" s="28"/>
      <c r="BY53" s="7"/>
      <c r="BZ53" s="28"/>
      <c r="CA53" s="28"/>
      <c r="CB53" s="28"/>
      <c r="CC53" s="6"/>
      <c r="CD53" s="6"/>
      <c r="CE53" s="11"/>
      <c r="CF53" s="6"/>
      <c r="CG53" s="28"/>
      <c r="CH53" s="28"/>
      <c r="CI53" s="28"/>
      <c r="CJ53" s="28"/>
      <c r="CK53" s="7"/>
      <c r="CL53" s="28"/>
      <c r="CM53" s="28"/>
      <c r="CN53" s="28"/>
      <c r="CO53" s="6"/>
      <c r="CP53" s="6"/>
      <c r="CQ53" s="11"/>
      <c r="CR53" s="6"/>
      <c r="CS53" s="28"/>
      <c r="CT53" s="28"/>
      <c r="CU53" s="28"/>
      <c r="CV53" s="28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</row>
    <row r="54" spans="1:197" ht="21" customHeight="1">
      <c r="A54" s="187"/>
      <c r="B54" s="11"/>
      <c r="C54" s="6"/>
      <c r="D54" s="11"/>
      <c r="E54" s="6"/>
      <c r="F54" s="11"/>
      <c r="G54" s="6"/>
      <c r="H54" s="11"/>
      <c r="I54" s="6"/>
      <c r="J54" s="11"/>
      <c r="K54" s="6"/>
      <c r="L54" s="11"/>
      <c r="M54" s="6"/>
      <c r="N54" s="11"/>
      <c r="O54" s="6"/>
      <c r="P54" s="11"/>
      <c r="Q54" s="6"/>
      <c r="R54" s="11"/>
      <c r="S54" s="6"/>
      <c r="T54" s="6"/>
      <c r="U54" s="11"/>
      <c r="V54" s="11"/>
      <c r="W54" s="6"/>
      <c r="X54" s="6"/>
      <c r="Y54" s="11"/>
      <c r="Z54" s="11"/>
      <c r="AA54" s="11"/>
      <c r="AB54" s="11"/>
      <c r="AC54" s="11"/>
      <c r="AD54" s="11"/>
      <c r="AE54" s="11"/>
      <c r="AF54" s="11"/>
      <c r="AG54" s="6"/>
      <c r="BM54" s="7"/>
      <c r="BN54" s="28"/>
      <c r="BO54" s="28"/>
      <c r="BP54" s="28"/>
      <c r="BQ54" s="6"/>
      <c r="BR54" s="6"/>
      <c r="BS54" s="11"/>
      <c r="BT54" s="6"/>
      <c r="BU54" s="28"/>
      <c r="BV54" s="28"/>
      <c r="BW54" s="28"/>
      <c r="BX54" s="28"/>
      <c r="BY54" s="7"/>
      <c r="BZ54" s="28"/>
      <c r="CA54" s="28"/>
      <c r="CB54" s="28"/>
      <c r="CC54" s="6"/>
      <c r="CD54" s="6"/>
      <c r="CE54" s="11"/>
      <c r="CF54" s="6"/>
      <c r="CG54" s="28"/>
      <c r="CH54" s="28"/>
      <c r="CI54" s="28"/>
      <c r="CJ54" s="28"/>
      <c r="CK54" s="7"/>
      <c r="CL54" s="28"/>
      <c r="CM54" s="28"/>
      <c r="CN54" s="28"/>
      <c r="CO54" s="6"/>
      <c r="CP54" s="6"/>
      <c r="CQ54" s="11"/>
      <c r="CR54" s="6"/>
      <c r="CS54" s="28"/>
      <c r="CT54" s="28"/>
      <c r="CU54" s="28"/>
      <c r="CV54" s="28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</row>
    <row r="55" spans="1:197" ht="26.25" customHeight="1">
      <c r="A55" s="187"/>
      <c r="B55" s="11"/>
      <c r="C55" s="6"/>
      <c r="D55" s="11"/>
      <c r="E55" s="6"/>
      <c r="F55" s="11"/>
      <c r="G55" s="6"/>
      <c r="H55" s="11"/>
      <c r="I55" s="6"/>
      <c r="J55" s="11"/>
      <c r="K55" s="6"/>
      <c r="L55" s="11"/>
      <c r="M55" s="6"/>
      <c r="N55" s="11"/>
      <c r="O55" s="6"/>
      <c r="P55" s="11"/>
      <c r="Q55" s="6"/>
      <c r="R55" s="11"/>
      <c r="S55" s="6"/>
      <c r="T55" s="6"/>
      <c r="U55" s="11"/>
      <c r="V55" s="11"/>
      <c r="W55" s="6"/>
      <c r="X55" s="6"/>
      <c r="Y55" s="11"/>
      <c r="Z55" s="11"/>
      <c r="AA55" s="11"/>
      <c r="AB55" s="11"/>
      <c r="AC55" s="11"/>
      <c r="AD55" s="11"/>
      <c r="AE55" s="11"/>
      <c r="AF55" s="11"/>
      <c r="AG55" s="6"/>
      <c r="BM55" s="7"/>
      <c r="BN55" s="28"/>
      <c r="BO55" s="28"/>
      <c r="BP55" s="28"/>
      <c r="BQ55" s="6"/>
      <c r="BR55" s="6"/>
      <c r="BS55" s="11"/>
      <c r="BT55" s="6"/>
      <c r="BU55" s="28"/>
      <c r="BV55" s="28"/>
      <c r="BW55" s="28"/>
      <c r="BX55" s="28"/>
      <c r="BY55" s="7"/>
      <c r="BZ55" s="28"/>
      <c r="CA55" s="28"/>
      <c r="CB55" s="28"/>
      <c r="CC55" s="6"/>
      <c r="CD55" s="6"/>
      <c r="CE55" s="11"/>
      <c r="CF55" s="6"/>
      <c r="CG55" s="28"/>
      <c r="CH55" s="28"/>
      <c r="CI55" s="28"/>
      <c r="CJ55" s="28"/>
      <c r="CK55" s="7"/>
      <c r="CL55" s="28"/>
      <c r="CM55" s="28"/>
      <c r="CN55" s="28"/>
      <c r="CO55" s="6"/>
      <c r="CP55" s="6"/>
      <c r="CQ55" s="11"/>
      <c r="CR55" s="6"/>
      <c r="CS55" s="28"/>
      <c r="CT55" s="28"/>
      <c r="CU55" s="28"/>
      <c r="CV55" s="28"/>
    </row>
    <row r="56" spans="1:197" ht="12.75" customHeight="1">
      <c r="A56" s="187"/>
      <c r="B56" s="11"/>
      <c r="C56" s="6"/>
      <c r="D56" s="11"/>
      <c r="E56" s="6"/>
      <c r="F56" s="11"/>
      <c r="G56" s="6"/>
      <c r="H56" s="11"/>
      <c r="I56" s="6"/>
      <c r="J56" s="11"/>
      <c r="K56" s="6"/>
      <c r="L56" s="11"/>
      <c r="M56" s="6"/>
      <c r="N56" s="11"/>
      <c r="O56" s="6"/>
      <c r="P56" s="11"/>
      <c r="Q56" s="6"/>
      <c r="R56" s="11"/>
      <c r="S56" s="6"/>
      <c r="T56" s="6"/>
      <c r="U56" s="11"/>
      <c r="V56" s="11"/>
      <c r="W56" s="6"/>
      <c r="X56" s="6"/>
      <c r="Y56" s="11"/>
      <c r="Z56" s="11"/>
      <c r="AA56" s="11"/>
      <c r="AB56" s="11"/>
      <c r="AC56" s="11"/>
      <c r="AD56" s="11"/>
      <c r="AE56" s="11"/>
      <c r="AF56" s="11"/>
      <c r="AG56" s="6"/>
      <c r="AR56" s="22"/>
      <c r="AS56" s="22"/>
      <c r="AT56" s="22"/>
      <c r="AU56" s="22"/>
      <c r="AV56" s="22"/>
      <c r="AW56" s="26"/>
      <c r="AX56" s="25"/>
      <c r="AY56" s="25"/>
      <c r="AZ56" s="59"/>
      <c r="BA56" s="25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6"/>
      <c r="BP56" s="25"/>
      <c r="BQ56" s="25"/>
      <c r="BR56" s="6"/>
      <c r="BS56" s="11"/>
      <c r="BT56" s="6"/>
      <c r="BU56" s="6"/>
      <c r="BV56" s="28"/>
      <c r="BW56" s="28"/>
      <c r="BX56" s="28"/>
      <c r="BY56" s="7"/>
      <c r="BZ56" s="28"/>
      <c r="CA56" s="28"/>
      <c r="CB56" s="28"/>
      <c r="CC56" s="6"/>
      <c r="CD56" s="6"/>
      <c r="CE56" s="11"/>
      <c r="CF56" s="6"/>
      <c r="CG56" s="28"/>
      <c r="CH56" s="28"/>
      <c r="CI56" s="28"/>
      <c r="CJ56" s="28"/>
      <c r="CK56" s="7"/>
      <c r="CL56" s="28"/>
      <c r="CM56" s="28"/>
      <c r="CN56" s="28"/>
      <c r="CO56" s="6"/>
      <c r="CP56" s="6"/>
      <c r="CQ56" s="11"/>
      <c r="CR56" s="6"/>
      <c r="CS56" s="28"/>
      <c r="CT56" s="28"/>
      <c r="CU56" s="28"/>
      <c r="CV56" s="28"/>
    </row>
    <row r="57" spans="1:197" ht="12.75" customHeight="1">
      <c r="A57" s="187"/>
      <c r="B57" s="11"/>
      <c r="C57" s="6"/>
      <c r="D57" s="11"/>
      <c r="E57" s="6"/>
      <c r="F57" s="11"/>
      <c r="G57" s="6"/>
      <c r="H57" s="11"/>
      <c r="I57" s="6"/>
      <c r="J57" s="11"/>
      <c r="K57" s="6"/>
      <c r="L57" s="11"/>
      <c r="M57" s="6"/>
      <c r="N57" s="11"/>
      <c r="O57" s="6"/>
      <c r="P57" s="11"/>
      <c r="Q57" s="6"/>
      <c r="R57" s="11"/>
      <c r="S57" s="6"/>
      <c r="T57" s="6"/>
      <c r="U57" s="11"/>
      <c r="V57" s="11"/>
      <c r="W57" s="6"/>
      <c r="X57" s="6"/>
      <c r="Y57" s="11"/>
      <c r="Z57" s="11"/>
      <c r="AA57" s="11"/>
      <c r="AB57" s="11"/>
      <c r="AC57" s="11"/>
      <c r="AD57" s="11"/>
      <c r="AE57" s="11"/>
      <c r="AF57" s="11"/>
      <c r="AG57" s="6"/>
      <c r="AR57" s="22"/>
      <c r="AS57" s="22"/>
      <c r="AT57" s="22"/>
      <c r="AU57" s="22"/>
      <c r="AV57" s="22"/>
      <c r="AW57" s="26"/>
      <c r="AX57" s="25"/>
      <c r="AY57" s="25"/>
      <c r="AZ57" s="59"/>
      <c r="BA57" s="25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6"/>
      <c r="BP57" s="25"/>
      <c r="BQ57" s="25"/>
      <c r="BR57" s="6"/>
      <c r="BS57" s="11"/>
      <c r="BT57" s="6"/>
      <c r="BU57" s="6"/>
      <c r="CK57" s="7"/>
      <c r="CL57" s="28"/>
      <c r="CM57" s="28"/>
      <c r="CN57" s="28"/>
      <c r="CO57" s="6"/>
      <c r="CP57" s="6"/>
      <c r="CQ57" s="11"/>
      <c r="CR57" s="6"/>
      <c r="CS57" s="28"/>
      <c r="CT57" s="28"/>
      <c r="CU57" s="28"/>
      <c r="CV57" s="28"/>
    </row>
    <row r="58" spans="1:197" ht="12.75" customHeight="1">
      <c r="A58" s="187"/>
      <c r="B58" s="11"/>
      <c r="C58" s="6"/>
      <c r="D58" s="11"/>
      <c r="E58" s="6"/>
      <c r="F58" s="11"/>
      <c r="G58" s="6"/>
      <c r="H58" s="11"/>
      <c r="I58" s="6"/>
      <c r="J58" s="11"/>
      <c r="K58" s="6"/>
      <c r="L58" s="11"/>
      <c r="M58" s="6"/>
      <c r="N58" s="11"/>
      <c r="O58" s="6"/>
      <c r="P58" s="11"/>
      <c r="Q58" s="6"/>
      <c r="R58" s="11"/>
      <c r="S58" s="6"/>
      <c r="T58" s="6"/>
      <c r="U58" s="11"/>
      <c r="V58" s="11"/>
      <c r="W58" s="6"/>
      <c r="X58" s="6"/>
      <c r="Y58" s="11"/>
      <c r="Z58" s="11"/>
      <c r="AA58" s="11"/>
      <c r="AB58" s="11"/>
      <c r="AC58" s="11"/>
      <c r="AD58" s="11"/>
      <c r="AE58" s="11"/>
      <c r="AF58" s="11"/>
      <c r="AG58" s="6"/>
      <c r="AR58" s="22"/>
      <c r="AS58" s="22"/>
      <c r="AT58" s="22"/>
      <c r="AU58" s="22"/>
      <c r="AV58" s="22"/>
      <c r="AW58" s="26"/>
      <c r="AX58" s="25"/>
      <c r="AY58" s="25"/>
      <c r="AZ58" s="59"/>
      <c r="BA58" s="25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6"/>
      <c r="BP58" s="25"/>
      <c r="BQ58" s="25"/>
      <c r="BR58" s="175"/>
      <c r="BS58" s="11"/>
      <c r="BT58" s="6"/>
      <c r="BU58" s="6"/>
      <c r="CL58" s="7"/>
      <c r="CM58" s="28"/>
      <c r="CN58" s="28"/>
      <c r="CO58" s="28"/>
      <c r="CP58" s="6"/>
      <c r="CQ58" s="6"/>
      <c r="CR58" s="11"/>
      <c r="CS58" s="6"/>
      <c r="CT58" s="28"/>
      <c r="CU58" s="28"/>
      <c r="CV58" s="28"/>
    </row>
    <row r="59" spans="1:197" ht="12.75" customHeight="1">
      <c r="A59" s="187"/>
      <c r="B59" s="11"/>
      <c r="C59" s="6"/>
      <c r="D59" s="11"/>
      <c r="E59" s="6"/>
      <c r="F59" s="11"/>
      <c r="G59" s="6"/>
      <c r="H59" s="11"/>
      <c r="I59" s="6"/>
      <c r="J59" s="11"/>
      <c r="K59" s="6"/>
      <c r="L59" s="11"/>
      <c r="M59" s="6"/>
      <c r="N59" s="11"/>
      <c r="O59" s="6"/>
      <c r="P59" s="11"/>
      <c r="Q59" s="6"/>
      <c r="R59" s="11"/>
      <c r="S59" s="6"/>
      <c r="T59" s="6"/>
      <c r="U59" s="11"/>
      <c r="V59" s="11"/>
      <c r="W59" s="6"/>
      <c r="X59" s="6"/>
      <c r="Y59" s="11"/>
      <c r="Z59" s="11"/>
      <c r="AA59" s="11"/>
      <c r="AB59" s="11"/>
      <c r="AC59" s="11"/>
      <c r="AD59" s="11"/>
      <c r="AE59" s="11"/>
      <c r="AF59" s="11"/>
      <c r="AG59" s="6"/>
      <c r="AR59" s="22"/>
      <c r="AS59" s="22"/>
      <c r="AT59" s="22"/>
      <c r="AU59" s="22"/>
      <c r="AV59" s="22"/>
      <c r="AW59" s="26"/>
      <c r="AX59" s="25"/>
      <c r="AY59" s="25"/>
      <c r="AZ59" s="59"/>
      <c r="BA59" s="25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6"/>
      <c r="BP59" s="25"/>
      <c r="BQ59" s="25"/>
      <c r="BR59" s="175"/>
      <c r="BS59" s="175"/>
      <c r="BT59" s="175"/>
      <c r="BU59" s="6"/>
      <c r="CL59" s="7"/>
      <c r="CM59" s="28"/>
      <c r="CN59" s="28"/>
      <c r="CO59" s="28"/>
      <c r="CP59" s="6"/>
      <c r="CQ59" s="6"/>
      <c r="CR59" s="11"/>
      <c r="CS59" s="6"/>
      <c r="CT59" s="28"/>
      <c r="CU59" s="28"/>
      <c r="CV59" s="28"/>
    </row>
    <row r="60" spans="1:197" ht="12.75" customHeight="1">
      <c r="A60" s="187"/>
      <c r="B60" s="11"/>
      <c r="C60" s="6"/>
      <c r="D60" s="11"/>
      <c r="E60" s="6"/>
      <c r="F60" s="11"/>
      <c r="G60" s="6"/>
      <c r="H60" s="11"/>
      <c r="I60" s="6"/>
      <c r="J60" s="11"/>
      <c r="K60" s="6"/>
      <c r="L60" s="11"/>
      <c r="M60" s="6"/>
      <c r="N60" s="11"/>
      <c r="O60" s="6"/>
      <c r="P60" s="11"/>
      <c r="Q60" s="6"/>
      <c r="R60" s="11"/>
      <c r="S60" s="6"/>
      <c r="T60" s="6"/>
      <c r="U60" s="11"/>
      <c r="V60" s="11"/>
      <c r="W60" s="6"/>
      <c r="X60" s="6"/>
      <c r="Y60" s="11"/>
      <c r="Z60" s="11"/>
      <c r="AA60" s="11"/>
      <c r="AB60" s="11"/>
      <c r="AC60" s="11"/>
      <c r="AD60" s="11"/>
      <c r="AE60" s="11"/>
      <c r="AF60" s="11"/>
      <c r="AG60" s="6"/>
      <c r="AR60" s="22"/>
      <c r="AS60" s="22"/>
      <c r="AT60" s="22"/>
      <c r="AU60" s="22"/>
      <c r="AV60" s="22"/>
      <c r="AW60" s="26"/>
      <c r="AX60" s="25"/>
      <c r="AY60" s="25"/>
      <c r="AZ60" s="59"/>
      <c r="BA60" s="25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6"/>
      <c r="BP60" s="25"/>
      <c r="BQ60" s="25"/>
      <c r="BR60" s="175"/>
      <c r="BS60" s="175"/>
      <c r="BT60" s="175"/>
      <c r="BU60" s="6"/>
      <c r="CL60" s="7"/>
      <c r="CM60" s="28"/>
      <c r="CN60" s="28"/>
      <c r="CO60" s="28"/>
      <c r="CP60" s="6"/>
      <c r="CQ60" s="6"/>
      <c r="CR60" s="11"/>
      <c r="CS60" s="6"/>
      <c r="CT60" s="28"/>
      <c r="CU60" s="28"/>
      <c r="CV60" s="28"/>
    </row>
    <row r="61" spans="1:197" ht="12.75" customHeight="1">
      <c r="A61" s="187"/>
      <c r="B61" s="11"/>
      <c r="C61" s="6"/>
      <c r="D61" s="11"/>
      <c r="E61" s="6"/>
      <c r="F61" s="11"/>
      <c r="G61" s="6"/>
      <c r="H61" s="11"/>
      <c r="I61" s="6"/>
      <c r="J61" s="11"/>
      <c r="K61" s="6"/>
      <c r="L61" s="11"/>
      <c r="M61" s="6"/>
      <c r="N61" s="11"/>
      <c r="O61" s="6"/>
      <c r="P61" s="11"/>
      <c r="Q61" s="6"/>
      <c r="R61" s="11"/>
      <c r="S61" s="6"/>
      <c r="T61" s="6"/>
      <c r="U61" s="11"/>
      <c r="V61" s="11"/>
      <c r="W61" s="6"/>
      <c r="X61" s="6"/>
      <c r="Y61" s="11"/>
      <c r="Z61" s="11"/>
      <c r="AA61" s="11"/>
      <c r="AB61" s="11"/>
      <c r="AC61" s="11"/>
      <c r="AD61" s="11"/>
      <c r="AE61" s="11"/>
      <c r="AF61" s="11"/>
      <c r="AG61" s="6"/>
      <c r="AR61" s="22"/>
      <c r="AS61" s="22"/>
      <c r="AT61" s="22"/>
      <c r="AU61" s="22"/>
      <c r="AV61" s="22"/>
      <c r="AW61" s="26"/>
      <c r="AX61" s="25"/>
      <c r="AY61" s="25"/>
      <c r="AZ61" s="59"/>
      <c r="BA61" s="25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6"/>
      <c r="BP61" s="25"/>
      <c r="BQ61" s="25"/>
      <c r="BR61" s="175"/>
      <c r="BS61" s="175"/>
      <c r="BT61" s="175"/>
      <c r="BU61" s="6"/>
      <c r="CL61" s="7"/>
      <c r="CM61" s="28"/>
      <c r="CN61" s="28"/>
      <c r="CO61" s="28"/>
      <c r="CP61" s="6"/>
      <c r="CQ61" s="6"/>
      <c r="CR61" s="11"/>
      <c r="CS61" s="6"/>
      <c r="CT61" s="28"/>
      <c r="CU61" s="28"/>
      <c r="CV61" s="28"/>
      <c r="CW61" s="28"/>
    </row>
    <row r="62" spans="1:197" ht="12.75" customHeight="1">
      <c r="B62" s="28"/>
      <c r="C62" s="28"/>
      <c r="D62" s="28"/>
      <c r="E62" s="6"/>
      <c r="F62" s="24"/>
      <c r="G62" s="25"/>
      <c r="H62" s="22"/>
      <c r="I62" s="22"/>
      <c r="J62" s="22"/>
      <c r="K62" s="26"/>
      <c r="L62" s="25"/>
      <c r="M62" s="25"/>
      <c r="N62" s="59"/>
      <c r="O62" s="25"/>
      <c r="P62" s="22"/>
      <c r="Q62" s="22"/>
      <c r="R62" s="22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4"/>
      <c r="AH62" s="25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6"/>
      <c r="AX62" s="25"/>
      <c r="AY62" s="25"/>
      <c r="AZ62" s="59"/>
      <c r="BA62" s="25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6"/>
      <c r="BP62" s="25"/>
      <c r="BQ62" s="25"/>
      <c r="BR62" s="175"/>
      <c r="BS62" s="175"/>
      <c r="BT62" s="175"/>
      <c r="BU62" s="6"/>
      <c r="CL62" s="7"/>
      <c r="CM62" s="28"/>
      <c r="CN62" s="28"/>
      <c r="CO62" s="28"/>
      <c r="CP62" s="6"/>
      <c r="CQ62" s="6"/>
      <c r="CR62" s="11"/>
      <c r="CS62" s="6"/>
      <c r="CT62" s="28"/>
      <c r="CU62" s="28"/>
      <c r="CV62" s="28"/>
      <c r="CW62" s="28"/>
    </row>
    <row r="63" spans="1:197" ht="12.75" customHeight="1">
      <c r="B63" s="28"/>
      <c r="C63" s="28"/>
      <c r="D63" s="28"/>
      <c r="E63" s="6"/>
      <c r="F63" s="24"/>
      <c r="G63" s="25"/>
      <c r="H63" s="22"/>
      <c r="I63" s="22"/>
      <c r="J63" s="22"/>
      <c r="K63" s="26"/>
      <c r="L63" s="25"/>
      <c r="M63" s="25"/>
      <c r="N63" s="59"/>
      <c r="O63" s="25"/>
      <c r="P63" s="22"/>
      <c r="Q63" s="22"/>
      <c r="R63" s="22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4"/>
      <c r="AH63" s="25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6"/>
      <c r="AX63" s="25"/>
      <c r="AY63" s="25"/>
      <c r="AZ63" s="59"/>
      <c r="BA63" s="25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6"/>
      <c r="BP63" s="25"/>
      <c r="BQ63" s="25"/>
      <c r="BR63" s="175"/>
      <c r="BS63" s="175"/>
      <c r="BT63" s="175"/>
      <c r="BU63" s="6"/>
      <c r="CL63" s="7"/>
      <c r="CM63" s="28"/>
      <c r="CN63" s="28"/>
      <c r="CO63" s="28"/>
      <c r="CP63" s="6"/>
      <c r="CQ63" s="6"/>
      <c r="CR63" s="11"/>
      <c r="CS63" s="6"/>
      <c r="CT63" s="28"/>
      <c r="CU63" s="28"/>
      <c r="CV63" s="28"/>
      <c r="CW63" s="28"/>
    </row>
    <row r="64" spans="1:197" ht="12.75" customHeight="1">
      <c r="B64" s="28"/>
      <c r="C64" s="28"/>
      <c r="D64" s="28"/>
      <c r="E64" s="6"/>
      <c r="F64" s="24"/>
      <c r="G64" s="25"/>
      <c r="H64" s="22"/>
      <c r="I64" s="22"/>
      <c r="J64" s="22"/>
      <c r="K64" s="26"/>
      <c r="L64" s="25"/>
      <c r="M64" s="25"/>
      <c r="N64" s="59"/>
      <c r="O64" s="25"/>
      <c r="P64" s="22"/>
      <c r="Q64" s="22"/>
      <c r="R64" s="22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4"/>
      <c r="AH64" s="25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6"/>
      <c r="AX64" s="25"/>
      <c r="AY64" s="25"/>
      <c r="AZ64" s="59"/>
      <c r="BA64" s="25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6"/>
      <c r="BP64" s="25"/>
      <c r="BQ64" s="25"/>
      <c r="BR64" s="175"/>
      <c r="BS64" s="175"/>
      <c r="BT64" s="175"/>
      <c r="BU64" s="6"/>
      <c r="CL64" s="7"/>
      <c r="CM64" s="28"/>
      <c r="CN64" s="28"/>
      <c r="CO64" s="28"/>
      <c r="CP64" s="6"/>
      <c r="CQ64" s="6"/>
      <c r="CR64" s="11"/>
      <c r="CS64" s="6"/>
      <c r="CT64" s="28"/>
      <c r="CU64" s="28"/>
      <c r="CV64" s="28"/>
      <c r="CW64" s="28"/>
    </row>
    <row r="65" spans="2:101" ht="12.75" customHeight="1">
      <c r="B65" s="28"/>
      <c r="C65" s="28"/>
      <c r="D65" s="28"/>
      <c r="E65" s="6"/>
      <c r="F65" s="24"/>
      <c r="G65" s="25"/>
      <c r="H65" s="22"/>
      <c r="I65" s="22"/>
      <c r="J65" s="22"/>
      <c r="K65" s="26"/>
      <c r="L65" s="25"/>
      <c r="M65" s="25"/>
      <c r="N65" s="59"/>
      <c r="O65" s="25"/>
      <c r="P65" s="22"/>
      <c r="Q65" s="22"/>
      <c r="R65" s="22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4"/>
      <c r="AH65" s="25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6"/>
      <c r="AX65" s="25"/>
      <c r="AY65" s="25"/>
      <c r="AZ65" s="59"/>
      <c r="BA65" s="25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6"/>
      <c r="BP65" s="25"/>
      <c r="BQ65" s="25"/>
      <c r="BR65" s="25"/>
      <c r="BS65" s="25"/>
      <c r="BT65" s="175"/>
      <c r="BU65" s="6"/>
      <c r="CL65" s="7"/>
      <c r="CM65" s="28"/>
      <c r="CN65" s="28"/>
      <c r="CO65" s="28"/>
      <c r="CP65" s="6"/>
      <c r="CQ65" s="6"/>
      <c r="CR65" s="11"/>
      <c r="CS65" s="6"/>
      <c r="CT65" s="28"/>
      <c r="CU65" s="28"/>
      <c r="CV65" s="28"/>
      <c r="CW65" s="28"/>
    </row>
    <row r="66" spans="2:101" ht="12.75" customHeight="1">
      <c r="B66" s="28"/>
      <c r="C66" s="28"/>
      <c r="D66" s="28"/>
      <c r="E66" s="6"/>
      <c r="F66" s="24"/>
      <c r="G66" s="25"/>
      <c r="H66" s="22"/>
      <c r="I66" s="22"/>
      <c r="J66" s="22"/>
      <c r="K66" s="26"/>
      <c r="L66" s="25"/>
      <c r="M66" s="25"/>
      <c r="N66" s="59"/>
      <c r="O66" s="25"/>
      <c r="P66" s="22"/>
      <c r="Q66" s="22"/>
      <c r="R66" s="22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4"/>
      <c r="AH66" s="25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6"/>
      <c r="AX66" s="25"/>
      <c r="AY66" s="25"/>
      <c r="AZ66" s="59"/>
      <c r="BA66" s="25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6"/>
      <c r="BP66" s="25"/>
      <c r="BQ66" s="25"/>
      <c r="BR66" s="25"/>
      <c r="BS66" s="25"/>
      <c r="BU66" s="6"/>
      <c r="CL66" s="7"/>
      <c r="CM66" s="28"/>
      <c r="CN66" s="28"/>
      <c r="CO66" s="28"/>
      <c r="CP66" s="6"/>
      <c r="CQ66" s="6"/>
      <c r="CR66" s="11"/>
      <c r="CS66" s="6"/>
      <c r="CT66" s="28"/>
      <c r="CU66" s="28"/>
      <c r="CV66" s="28"/>
      <c r="CW66" s="28"/>
    </row>
    <row r="67" spans="2:101" ht="12.75" customHeight="1">
      <c r="B67" s="28"/>
      <c r="C67" s="28"/>
      <c r="D67" s="28"/>
      <c r="E67" s="6"/>
      <c r="F67" s="24"/>
      <c r="G67" s="25"/>
      <c r="H67" s="22"/>
      <c r="I67" s="22"/>
      <c r="J67" s="22"/>
      <c r="K67" s="26"/>
      <c r="L67" s="25"/>
      <c r="M67" s="25"/>
      <c r="N67" s="59"/>
      <c r="O67" s="25"/>
      <c r="P67" s="22"/>
      <c r="Q67" s="22"/>
      <c r="R67" s="22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4"/>
      <c r="AH67" s="25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6"/>
      <c r="AX67" s="25"/>
      <c r="AY67" s="25"/>
      <c r="AZ67" s="59"/>
      <c r="BA67" s="25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6"/>
      <c r="BP67" s="25"/>
      <c r="BQ67" s="25"/>
      <c r="BR67" s="25"/>
      <c r="BS67" s="25"/>
      <c r="BU67" s="6"/>
      <c r="CL67" s="7"/>
      <c r="CM67" s="28"/>
      <c r="CN67" s="28"/>
      <c r="CO67" s="28"/>
      <c r="CP67" s="6"/>
      <c r="CQ67" s="6"/>
      <c r="CR67" s="11"/>
      <c r="CS67" s="6"/>
      <c r="CT67" s="28"/>
      <c r="CU67" s="28"/>
      <c r="CV67" s="28"/>
      <c r="CW67" s="28"/>
    </row>
    <row r="68" spans="2:101" ht="12.75" customHeight="1">
      <c r="B68" s="28"/>
      <c r="C68" s="28"/>
      <c r="D68" s="28"/>
      <c r="E68" s="6"/>
      <c r="F68" s="24"/>
      <c r="G68" s="25"/>
      <c r="H68" s="22"/>
      <c r="I68" s="22"/>
      <c r="J68" s="22"/>
      <c r="K68" s="26"/>
      <c r="L68" s="25"/>
      <c r="M68" s="25"/>
      <c r="N68" s="59"/>
      <c r="O68" s="25"/>
      <c r="P68" s="22"/>
      <c r="Q68" s="22"/>
      <c r="R68" s="22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4"/>
      <c r="AH68" s="25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6"/>
      <c r="AX68" s="25"/>
      <c r="AY68" s="25"/>
      <c r="AZ68" s="59"/>
      <c r="BA68" s="25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6"/>
      <c r="BP68" s="25"/>
      <c r="BQ68" s="25"/>
      <c r="BR68" s="25"/>
      <c r="BS68" s="25"/>
      <c r="BU68" s="6"/>
      <c r="CL68" s="7"/>
      <c r="CM68" s="28"/>
      <c r="CN68" s="28"/>
      <c r="CO68" s="28"/>
      <c r="CP68" s="6"/>
      <c r="CQ68" s="6"/>
      <c r="CR68" s="11"/>
      <c r="CS68" s="6"/>
      <c r="CT68" s="28"/>
      <c r="CU68" s="28"/>
      <c r="CV68" s="28"/>
      <c r="CW68" s="28"/>
    </row>
    <row r="69" spans="2:101" ht="12.75" customHeight="1">
      <c r="B69" s="28"/>
      <c r="C69" s="28"/>
      <c r="D69" s="28"/>
      <c r="E69" s="6"/>
      <c r="F69" s="24"/>
      <c r="G69" s="25"/>
      <c r="H69" s="22"/>
      <c r="I69" s="22"/>
      <c r="J69" s="22"/>
      <c r="K69" s="26"/>
      <c r="L69" s="25"/>
      <c r="M69" s="25"/>
      <c r="N69" s="59"/>
      <c r="O69" s="25"/>
      <c r="P69" s="22"/>
      <c r="Q69" s="22"/>
      <c r="R69" s="22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4"/>
      <c r="AH69" s="25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6"/>
      <c r="AX69" s="25"/>
      <c r="AY69" s="25"/>
      <c r="AZ69" s="59"/>
      <c r="BA69" s="25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6"/>
      <c r="BP69" s="25"/>
      <c r="BQ69" s="25"/>
      <c r="BR69" s="25"/>
      <c r="BS69" s="25"/>
      <c r="BU69" s="6"/>
      <c r="CL69" s="7"/>
      <c r="CM69" s="28"/>
      <c r="CN69" s="28"/>
      <c r="CO69" s="28"/>
      <c r="CP69" s="6"/>
      <c r="CQ69" s="6"/>
      <c r="CR69" s="11"/>
      <c r="CS69" s="6"/>
      <c r="CT69" s="28"/>
      <c r="CU69" s="28"/>
      <c r="CV69" s="28"/>
      <c r="CW69" s="28"/>
    </row>
    <row r="70" spans="2:101" ht="12.75" customHeight="1">
      <c r="B70" s="28"/>
      <c r="C70" s="28"/>
      <c r="D70" s="28"/>
      <c r="E70" s="6"/>
      <c r="F70" s="24"/>
      <c r="G70" s="25"/>
      <c r="H70" s="22"/>
      <c r="I70" s="22"/>
      <c r="J70" s="22"/>
      <c r="K70" s="26"/>
      <c r="L70" s="25"/>
      <c r="M70" s="25"/>
      <c r="N70" s="59"/>
      <c r="O70" s="25"/>
      <c r="P70" s="22"/>
      <c r="Q70" s="22"/>
      <c r="R70" s="22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4"/>
      <c r="AH70" s="25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6"/>
      <c r="AX70" s="25"/>
      <c r="AY70" s="25"/>
      <c r="AZ70" s="59"/>
      <c r="BA70" s="25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6"/>
      <c r="BP70" s="25"/>
      <c r="BQ70" s="25"/>
      <c r="BR70" s="25"/>
      <c r="BS70" s="25"/>
      <c r="BU70" s="6"/>
      <c r="CL70" s="7"/>
      <c r="CM70" s="28"/>
      <c r="CN70" s="28"/>
      <c r="CO70" s="28"/>
      <c r="CP70" s="6"/>
      <c r="CQ70" s="6"/>
      <c r="CR70" s="11"/>
      <c r="CS70" s="6"/>
      <c r="CT70" s="28"/>
      <c r="CU70" s="28"/>
      <c r="CV70" s="28"/>
      <c r="CW70" s="28"/>
    </row>
    <row r="71" spans="2:101" ht="12.75" customHeight="1">
      <c r="B71" s="28"/>
      <c r="C71" s="28"/>
      <c r="D71" s="28"/>
      <c r="E71" s="6"/>
      <c r="F71" s="24"/>
      <c r="G71" s="25"/>
      <c r="H71" s="22"/>
      <c r="I71" s="22"/>
      <c r="J71" s="22"/>
      <c r="K71" s="26"/>
      <c r="L71" s="25"/>
      <c r="M71" s="25"/>
      <c r="N71" s="59"/>
      <c r="O71" s="25"/>
      <c r="P71" s="22"/>
      <c r="Q71" s="22"/>
      <c r="R71" s="22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4"/>
      <c r="AH71" s="25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6"/>
      <c r="AX71" s="25"/>
      <c r="AY71" s="25"/>
      <c r="AZ71" s="59"/>
      <c r="BA71" s="25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6"/>
      <c r="BP71" s="25"/>
      <c r="BQ71" s="25"/>
      <c r="BR71" s="25"/>
      <c r="BS71" s="25"/>
      <c r="BU71" s="6"/>
      <c r="CL71" s="7"/>
      <c r="CM71" s="28"/>
      <c r="CN71" s="28"/>
      <c r="CO71" s="28"/>
      <c r="CP71" s="6"/>
      <c r="CQ71" s="6"/>
      <c r="CR71" s="11"/>
      <c r="CS71" s="6"/>
      <c r="CT71" s="28"/>
      <c r="CU71" s="28"/>
      <c r="CV71" s="28"/>
      <c r="CW71" s="28"/>
    </row>
    <row r="72" spans="2:101" ht="12.75" customHeight="1">
      <c r="B72" s="28"/>
      <c r="C72" s="28"/>
      <c r="D72" s="28"/>
      <c r="E72" s="6"/>
      <c r="F72" s="24"/>
      <c r="G72" s="25"/>
      <c r="H72" s="22"/>
      <c r="I72" s="22"/>
      <c r="J72" s="22"/>
      <c r="K72" s="26"/>
      <c r="L72" s="25"/>
      <c r="M72" s="25"/>
      <c r="N72" s="59"/>
      <c r="O72" s="25"/>
      <c r="P72" s="22"/>
      <c r="Q72" s="22"/>
      <c r="R72" s="22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4"/>
      <c r="AH72" s="25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6"/>
      <c r="AX72" s="25"/>
      <c r="AY72" s="25"/>
      <c r="AZ72" s="59"/>
      <c r="BA72" s="25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6"/>
      <c r="BP72" s="25"/>
      <c r="BQ72" s="25"/>
      <c r="BR72" s="25"/>
      <c r="BS72" s="25"/>
      <c r="BU72" s="6"/>
      <c r="CL72" s="7"/>
      <c r="CM72" s="28"/>
      <c r="CN72" s="28"/>
      <c r="CO72" s="28"/>
      <c r="CP72" s="6"/>
      <c r="CQ72" s="6"/>
      <c r="CR72" s="11"/>
      <c r="CS72" s="6"/>
      <c r="CT72" s="28"/>
      <c r="CU72" s="28"/>
      <c r="CV72" s="28"/>
      <c r="CW72" s="28"/>
    </row>
    <row r="73" spans="2:101" ht="12.75" customHeight="1">
      <c r="B73" s="28"/>
      <c r="C73" s="28"/>
      <c r="D73" s="28"/>
      <c r="E73" s="6"/>
      <c r="F73" s="24"/>
      <c r="G73" s="25"/>
      <c r="H73" s="22"/>
      <c r="I73" s="22"/>
      <c r="J73" s="22"/>
      <c r="K73" s="26"/>
      <c r="L73" s="25"/>
      <c r="M73" s="25"/>
      <c r="N73" s="59"/>
      <c r="O73" s="25"/>
      <c r="P73" s="22"/>
      <c r="Q73" s="22"/>
      <c r="R73" s="22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4"/>
      <c r="AH73" s="25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6"/>
      <c r="AX73" s="25"/>
      <c r="AY73" s="25"/>
      <c r="AZ73" s="59"/>
      <c r="BA73" s="25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6"/>
      <c r="BP73" s="25"/>
      <c r="BQ73" s="25"/>
      <c r="BR73" s="25"/>
      <c r="BS73" s="25"/>
      <c r="BU73" s="6"/>
      <c r="CL73" s="7"/>
      <c r="CM73" s="28"/>
      <c r="CN73" s="28"/>
      <c r="CO73" s="28"/>
      <c r="CP73" s="6"/>
      <c r="CQ73" s="6"/>
      <c r="CR73" s="11"/>
      <c r="CS73" s="6"/>
      <c r="CT73" s="28"/>
      <c r="CU73" s="28"/>
      <c r="CV73" s="28"/>
      <c r="CW73" s="28"/>
    </row>
    <row r="74" spans="2:101" ht="12.75" customHeight="1">
      <c r="B74" s="28"/>
      <c r="C74" s="28"/>
      <c r="D74" s="28"/>
      <c r="E74" s="6"/>
      <c r="F74" s="24"/>
      <c r="G74" s="25"/>
      <c r="H74" s="22"/>
      <c r="I74" s="22"/>
      <c r="J74" s="22"/>
      <c r="K74" s="26"/>
      <c r="L74" s="25"/>
      <c r="M74" s="25"/>
      <c r="N74" s="59"/>
      <c r="O74" s="25"/>
      <c r="P74" s="22"/>
      <c r="Q74" s="22"/>
      <c r="R74" s="22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4"/>
      <c r="AH74" s="25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6"/>
      <c r="AX74" s="25"/>
      <c r="AY74" s="25"/>
      <c r="AZ74" s="59"/>
      <c r="BA74" s="25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6"/>
      <c r="BP74" s="25"/>
      <c r="BQ74" s="25"/>
      <c r="BR74" s="25"/>
      <c r="BS74" s="25"/>
      <c r="BU74" s="6"/>
      <c r="CL74" s="7"/>
      <c r="CM74" s="28"/>
      <c r="CN74" s="28"/>
      <c r="CO74" s="28"/>
      <c r="CP74" s="6"/>
      <c r="CQ74" s="6"/>
      <c r="CR74" s="11"/>
      <c r="CS74" s="6"/>
      <c r="CT74" s="28"/>
      <c r="CU74" s="28"/>
      <c r="CV74" s="28"/>
      <c r="CW74" s="28"/>
    </row>
    <row r="75" spans="2:101" ht="12.75" customHeight="1">
      <c r="B75" s="28"/>
      <c r="C75" s="28"/>
      <c r="D75" s="28"/>
      <c r="E75" s="6"/>
      <c r="F75" s="24"/>
      <c r="G75" s="25"/>
      <c r="H75" s="22"/>
      <c r="I75" s="22"/>
      <c r="J75" s="22"/>
      <c r="K75" s="26"/>
      <c r="L75" s="25"/>
      <c r="M75" s="25"/>
      <c r="N75" s="59"/>
      <c r="O75" s="25"/>
      <c r="P75" s="22"/>
      <c r="Q75" s="22"/>
      <c r="R75" s="22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4"/>
      <c r="AH75" s="25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6"/>
      <c r="AX75" s="25"/>
      <c r="AY75" s="25"/>
      <c r="AZ75" s="59"/>
      <c r="BA75" s="25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6"/>
      <c r="BP75" s="25"/>
      <c r="BQ75" s="25"/>
      <c r="BR75" s="25"/>
      <c r="BS75" s="25"/>
      <c r="BU75" s="6"/>
      <c r="CL75" s="7"/>
      <c r="CM75" s="28"/>
      <c r="CN75" s="28"/>
      <c r="CO75" s="28"/>
      <c r="CP75" s="6"/>
      <c r="CQ75" s="6"/>
      <c r="CR75" s="11"/>
      <c r="CS75" s="6"/>
      <c r="CT75" s="28"/>
      <c r="CU75" s="28"/>
      <c r="CV75" s="28"/>
      <c r="CW75" s="28"/>
    </row>
    <row r="76" spans="2:101" ht="12.75" customHeight="1">
      <c r="B76" s="28"/>
      <c r="C76" s="28"/>
      <c r="D76" s="28"/>
      <c r="E76" s="6"/>
      <c r="F76" s="24"/>
      <c r="G76" s="25"/>
      <c r="H76" s="22"/>
      <c r="I76" s="22"/>
      <c r="J76" s="22"/>
      <c r="K76" s="26"/>
      <c r="L76" s="25"/>
      <c r="M76" s="25"/>
      <c r="N76" s="59"/>
      <c r="O76" s="25"/>
      <c r="P76" s="22"/>
      <c r="Q76" s="22"/>
      <c r="R76" s="22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4"/>
      <c r="AH76" s="25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6"/>
      <c r="AX76" s="25"/>
      <c r="AY76" s="25"/>
      <c r="AZ76" s="59"/>
      <c r="BA76" s="25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6"/>
      <c r="BP76" s="25"/>
      <c r="BQ76" s="25"/>
      <c r="BR76" s="25"/>
      <c r="BS76" s="25"/>
      <c r="BU76" s="6"/>
      <c r="CL76" s="7"/>
      <c r="CM76" s="28"/>
      <c r="CN76" s="28"/>
      <c r="CO76" s="28"/>
      <c r="CP76" s="6"/>
      <c r="CQ76" s="6"/>
      <c r="CR76" s="11"/>
      <c r="CS76" s="6"/>
      <c r="CT76" s="28"/>
      <c r="CU76" s="28"/>
      <c r="CV76" s="28"/>
      <c r="CW76" s="28"/>
    </row>
    <row r="77" spans="2:101" ht="12.75" customHeight="1">
      <c r="B77" s="28"/>
      <c r="C77" s="28"/>
      <c r="D77" s="28"/>
      <c r="E77" s="6"/>
      <c r="F77" s="24"/>
      <c r="G77" s="25"/>
      <c r="H77" s="22"/>
      <c r="I77" s="22"/>
      <c r="J77" s="22"/>
      <c r="K77" s="26"/>
      <c r="L77" s="25"/>
      <c r="M77" s="25"/>
      <c r="N77" s="59"/>
      <c r="O77" s="25"/>
      <c r="P77" s="22"/>
      <c r="Q77" s="22"/>
      <c r="R77" s="22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4"/>
      <c r="AH77" s="25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6"/>
      <c r="AX77" s="25"/>
      <c r="AY77" s="25"/>
      <c r="AZ77" s="59"/>
      <c r="BA77" s="25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6"/>
      <c r="BP77" s="25"/>
      <c r="BQ77" s="25"/>
      <c r="BR77" s="25"/>
      <c r="BS77" s="25"/>
      <c r="BU77" s="6"/>
      <c r="CL77" s="7"/>
      <c r="CM77" s="28"/>
      <c r="CN77" s="28"/>
      <c r="CO77" s="28"/>
      <c r="CP77" s="6"/>
      <c r="CQ77" s="6"/>
      <c r="CR77" s="11"/>
      <c r="CS77" s="6"/>
      <c r="CT77" s="28"/>
      <c r="CU77" s="28"/>
      <c r="CV77" s="28"/>
      <c r="CW77" s="28"/>
    </row>
    <row r="78" spans="2:101" ht="12.75" customHeight="1">
      <c r="B78" s="28"/>
      <c r="C78" s="28"/>
      <c r="D78" s="28"/>
      <c r="E78" s="6"/>
      <c r="F78" s="24"/>
      <c r="G78" s="25"/>
      <c r="H78" s="22"/>
      <c r="I78" s="22"/>
      <c r="J78" s="22"/>
      <c r="K78" s="26"/>
      <c r="L78" s="25"/>
      <c r="M78" s="25"/>
      <c r="N78" s="59"/>
      <c r="O78" s="25"/>
      <c r="P78" s="22"/>
      <c r="Q78" s="22"/>
      <c r="R78" s="22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4"/>
      <c r="AH78" s="25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6"/>
      <c r="AX78" s="25"/>
      <c r="AY78" s="25"/>
      <c r="AZ78" s="59"/>
      <c r="BA78" s="25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6"/>
      <c r="BP78" s="25"/>
      <c r="BQ78" s="25"/>
      <c r="BR78" s="25"/>
      <c r="BS78" s="25"/>
      <c r="BU78" s="6"/>
      <c r="CL78" s="7"/>
      <c r="CM78" s="28"/>
      <c r="CN78" s="28"/>
      <c r="CO78" s="28"/>
      <c r="CP78" s="6"/>
      <c r="CQ78" s="6"/>
      <c r="CR78" s="11"/>
      <c r="CS78" s="6"/>
      <c r="CT78" s="28"/>
      <c r="CU78" s="28"/>
      <c r="CV78" s="28"/>
      <c r="CW78" s="28"/>
    </row>
    <row r="79" spans="2:101" ht="12.75" customHeight="1">
      <c r="B79" s="28"/>
      <c r="C79" s="28"/>
      <c r="D79" s="28"/>
      <c r="E79" s="6"/>
      <c r="F79" s="24"/>
      <c r="G79" s="25"/>
      <c r="H79" s="22"/>
      <c r="I79" s="22"/>
      <c r="J79" s="22"/>
      <c r="K79" s="26"/>
      <c r="L79" s="25"/>
      <c r="M79" s="25"/>
      <c r="N79" s="59"/>
      <c r="O79" s="25"/>
      <c r="P79" s="22"/>
      <c r="Q79" s="22"/>
      <c r="R79" s="22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4"/>
      <c r="AH79" s="25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6"/>
      <c r="AX79" s="25"/>
      <c r="AY79" s="25"/>
      <c r="AZ79" s="59"/>
      <c r="BA79" s="25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6"/>
      <c r="BP79" s="25"/>
      <c r="BQ79" s="25"/>
      <c r="BR79" s="25"/>
      <c r="BS79" s="25"/>
      <c r="BU79" s="6"/>
      <c r="CL79" s="7"/>
      <c r="CM79" s="28"/>
      <c r="CN79" s="28"/>
      <c r="CO79" s="28"/>
      <c r="CP79" s="6"/>
      <c r="CQ79" s="6"/>
      <c r="CR79" s="11"/>
      <c r="CS79" s="6"/>
      <c r="CT79" s="28"/>
      <c r="CU79" s="28"/>
      <c r="CV79" s="28"/>
      <c r="CW79" s="28"/>
    </row>
    <row r="80" spans="2:101" ht="12.75" customHeight="1">
      <c r="B80" s="28"/>
      <c r="C80" s="28"/>
      <c r="D80" s="28"/>
      <c r="E80" s="6"/>
      <c r="F80" s="24"/>
      <c r="G80" s="25"/>
      <c r="H80" s="22"/>
      <c r="I80" s="22"/>
      <c r="J80" s="22"/>
      <c r="K80" s="26"/>
      <c r="L80" s="25"/>
      <c r="M80" s="25"/>
      <c r="N80" s="59"/>
      <c r="O80" s="25"/>
      <c r="P80" s="22"/>
      <c r="Q80" s="22"/>
      <c r="R80" s="22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4"/>
      <c r="AH80" s="25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6"/>
      <c r="AX80" s="25"/>
      <c r="AY80" s="25"/>
      <c r="AZ80" s="59"/>
      <c r="BA80" s="25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6"/>
      <c r="BP80" s="25"/>
      <c r="BQ80" s="25"/>
      <c r="BR80" s="25"/>
      <c r="BS80" s="25"/>
      <c r="BU80" s="6"/>
      <c r="CL80" s="7"/>
      <c r="CM80" s="28"/>
      <c r="CN80" s="28"/>
      <c r="CO80" s="28"/>
      <c r="CP80" s="6"/>
      <c r="CQ80" s="6"/>
      <c r="CR80" s="11"/>
      <c r="CS80" s="6"/>
      <c r="CT80" s="28"/>
      <c r="CU80" s="28"/>
      <c r="CV80" s="28"/>
      <c r="CW80" s="28"/>
    </row>
    <row r="81" spans="2:101" ht="12.75" customHeight="1">
      <c r="B81" s="28"/>
      <c r="C81" s="28"/>
      <c r="D81" s="28"/>
      <c r="E81" s="6"/>
      <c r="F81" s="24"/>
      <c r="G81" s="25"/>
      <c r="H81" s="22"/>
      <c r="I81" s="22"/>
      <c r="J81" s="22"/>
      <c r="K81" s="26"/>
      <c r="L81" s="25"/>
      <c r="M81" s="25"/>
      <c r="N81" s="59"/>
      <c r="O81" s="25"/>
      <c r="P81" s="22"/>
      <c r="Q81" s="22"/>
      <c r="R81" s="22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4"/>
      <c r="AH81" s="25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6"/>
      <c r="AX81" s="25"/>
      <c r="AY81" s="25"/>
      <c r="AZ81" s="59"/>
      <c r="BA81" s="25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6"/>
      <c r="BP81" s="25"/>
      <c r="BQ81" s="25"/>
      <c r="BR81" s="25"/>
      <c r="BS81" s="25"/>
      <c r="BU81" s="6"/>
      <c r="CL81" s="7"/>
      <c r="CM81" s="28"/>
      <c r="CN81" s="28"/>
      <c r="CO81" s="28"/>
      <c r="CP81" s="6"/>
      <c r="CQ81" s="6"/>
      <c r="CR81" s="11"/>
      <c r="CS81" s="6"/>
      <c r="CT81" s="28"/>
      <c r="CU81" s="28"/>
      <c r="CV81" s="28"/>
      <c r="CW81" s="28"/>
    </row>
    <row r="82" spans="2:101" ht="12.75" customHeight="1">
      <c r="B82" s="28"/>
      <c r="C82" s="28"/>
      <c r="D82" s="28"/>
      <c r="E82" s="6"/>
      <c r="F82" s="24"/>
      <c r="G82" s="25"/>
      <c r="H82" s="22"/>
      <c r="I82" s="22"/>
      <c r="J82" s="22"/>
      <c r="K82" s="26"/>
      <c r="L82" s="25"/>
      <c r="M82" s="25"/>
      <c r="N82" s="59"/>
      <c r="O82" s="25"/>
      <c r="P82" s="22"/>
      <c r="Q82" s="22"/>
      <c r="R82" s="22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4"/>
      <c r="AH82" s="25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6"/>
      <c r="AX82" s="25"/>
      <c r="AY82" s="25"/>
      <c r="AZ82" s="59"/>
      <c r="BA82" s="25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6"/>
      <c r="BP82" s="25"/>
      <c r="BQ82" s="25"/>
      <c r="BR82" s="25"/>
      <c r="BS82" s="25"/>
      <c r="BU82" s="6"/>
      <c r="CL82" s="7"/>
      <c r="CM82" s="28"/>
      <c r="CN82" s="28"/>
      <c r="CO82" s="28"/>
      <c r="CP82" s="6"/>
      <c r="CQ82" s="6"/>
      <c r="CR82" s="11"/>
      <c r="CS82" s="6"/>
      <c r="CT82" s="28"/>
      <c r="CU82" s="28"/>
      <c r="CV82" s="28"/>
      <c r="CW82" s="28"/>
    </row>
    <row r="83" spans="2:101" ht="12.75" customHeight="1">
      <c r="B83" s="28"/>
      <c r="C83" s="28"/>
      <c r="D83" s="28"/>
      <c r="E83" s="6"/>
      <c r="F83" s="24"/>
      <c r="G83" s="25"/>
      <c r="H83" s="22"/>
      <c r="I83" s="22"/>
      <c r="J83" s="22"/>
      <c r="K83" s="26"/>
      <c r="L83" s="25"/>
      <c r="M83" s="25"/>
      <c r="N83" s="59"/>
      <c r="O83" s="25"/>
      <c r="P83" s="22"/>
      <c r="Q83" s="22"/>
      <c r="R83" s="22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4"/>
      <c r="AH83" s="25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6"/>
      <c r="AX83" s="25"/>
      <c r="AY83" s="25"/>
      <c r="AZ83" s="59"/>
      <c r="BA83" s="25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6"/>
      <c r="BP83" s="25"/>
      <c r="BQ83" s="25"/>
      <c r="BR83" s="25"/>
      <c r="BS83" s="25"/>
      <c r="BU83" s="6"/>
      <c r="CL83" s="7"/>
      <c r="CM83" s="28"/>
      <c r="CN83" s="28"/>
      <c r="CO83" s="28"/>
      <c r="CP83" s="6"/>
      <c r="CQ83" s="6"/>
      <c r="CR83" s="11"/>
      <c r="CS83" s="6"/>
      <c r="CT83" s="28"/>
      <c r="CU83" s="28"/>
      <c r="CV83" s="28"/>
      <c r="CW83" s="28"/>
    </row>
    <row r="84" spans="2:101" ht="12.75" customHeight="1">
      <c r="B84" s="28"/>
      <c r="C84" s="28"/>
      <c r="D84" s="28"/>
      <c r="E84" s="6"/>
      <c r="F84" s="24"/>
      <c r="G84" s="25"/>
      <c r="H84" s="22"/>
      <c r="I84" s="22"/>
      <c r="J84" s="22"/>
      <c r="K84" s="26"/>
      <c r="L84" s="25"/>
      <c r="M84" s="25"/>
      <c r="N84" s="59"/>
      <c r="O84" s="25"/>
      <c r="P84" s="22"/>
      <c r="Q84" s="22"/>
      <c r="R84" s="22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4"/>
      <c r="AH84" s="25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6"/>
      <c r="AX84" s="25"/>
      <c r="AY84" s="25"/>
      <c r="AZ84" s="59"/>
      <c r="BA84" s="25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6"/>
      <c r="BP84" s="25"/>
      <c r="BQ84" s="25"/>
      <c r="BR84" s="25"/>
      <c r="BS84" s="25"/>
      <c r="BU84" s="6"/>
      <c r="CL84" s="7"/>
      <c r="CM84" s="28"/>
      <c r="CN84" s="28"/>
      <c r="CO84" s="28"/>
      <c r="CP84" s="6"/>
      <c r="CQ84" s="6"/>
      <c r="CR84" s="11"/>
      <c r="CS84" s="6"/>
      <c r="CT84" s="28"/>
      <c r="CU84" s="28"/>
      <c r="CV84" s="28"/>
      <c r="CW84" s="28"/>
    </row>
    <row r="85" spans="2:101" ht="12.75" customHeight="1">
      <c r="B85" s="28"/>
      <c r="C85" s="28"/>
      <c r="D85" s="28"/>
      <c r="E85" s="6"/>
      <c r="F85" s="24"/>
      <c r="G85" s="25"/>
      <c r="H85" s="22"/>
      <c r="I85" s="22"/>
      <c r="J85" s="22"/>
      <c r="K85" s="26"/>
      <c r="L85" s="25"/>
      <c r="M85" s="25"/>
      <c r="N85" s="59"/>
      <c r="O85" s="25"/>
      <c r="P85" s="22"/>
      <c r="Q85" s="22"/>
      <c r="R85" s="22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4"/>
      <c r="AH85" s="25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6"/>
      <c r="AX85" s="25"/>
      <c r="AY85" s="25"/>
      <c r="AZ85" s="59"/>
      <c r="BA85" s="25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6"/>
      <c r="BP85" s="25"/>
      <c r="BQ85" s="25"/>
      <c r="BR85" s="25"/>
      <c r="BS85" s="25"/>
      <c r="BU85" s="6"/>
      <c r="CL85" s="7"/>
      <c r="CM85" s="28"/>
      <c r="CN85" s="28"/>
      <c r="CO85" s="28"/>
      <c r="CP85" s="6"/>
      <c r="CQ85" s="6"/>
      <c r="CR85" s="11"/>
      <c r="CS85" s="6"/>
      <c r="CT85" s="28"/>
      <c r="CU85" s="28"/>
      <c r="CV85" s="28"/>
      <c r="CW85" s="28"/>
    </row>
    <row r="86" spans="2:101" ht="12.75" customHeight="1">
      <c r="B86" s="28"/>
      <c r="C86" s="28"/>
      <c r="D86" s="28"/>
      <c r="E86" s="6"/>
      <c r="F86" s="24"/>
      <c r="G86" s="25"/>
      <c r="H86" s="22"/>
      <c r="I86" s="22"/>
      <c r="J86" s="22"/>
      <c r="K86" s="26"/>
      <c r="L86" s="25"/>
      <c r="M86" s="25"/>
      <c r="N86" s="59"/>
      <c r="O86" s="25"/>
      <c r="P86" s="22"/>
      <c r="Q86" s="22"/>
      <c r="R86" s="22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4"/>
      <c r="AH86" s="25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6"/>
      <c r="AX86" s="25"/>
      <c r="AY86" s="25"/>
      <c r="AZ86" s="59"/>
      <c r="BA86" s="25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6"/>
      <c r="BP86" s="25"/>
      <c r="BQ86" s="25"/>
      <c r="BR86" s="25"/>
      <c r="BS86" s="25"/>
      <c r="BU86" s="6"/>
      <c r="CL86" s="7"/>
      <c r="CM86" s="28"/>
      <c r="CN86" s="28"/>
      <c r="CO86" s="28"/>
      <c r="CP86" s="6"/>
      <c r="CQ86" s="6"/>
      <c r="CR86" s="11"/>
      <c r="CS86" s="6"/>
      <c r="CT86" s="28"/>
      <c r="CU86" s="28"/>
      <c r="CV86" s="28"/>
      <c r="CW86" s="28"/>
    </row>
    <row r="87" spans="2:101" ht="12.75" customHeight="1">
      <c r="B87" s="28"/>
      <c r="C87" s="28"/>
      <c r="D87" s="28"/>
      <c r="E87" s="6"/>
      <c r="F87" s="24"/>
      <c r="G87" s="25"/>
      <c r="H87" s="22"/>
      <c r="I87" s="22"/>
      <c r="J87" s="22"/>
      <c r="K87" s="26"/>
      <c r="L87" s="25"/>
      <c r="M87" s="25"/>
      <c r="N87" s="59"/>
      <c r="O87" s="25"/>
      <c r="P87" s="22"/>
      <c r="Q87" s="22"/>
      <c r="R87" s="22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4"/>
      <c r="AH87" s="25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6"/>
      <c r="AX87" s="25"/>
      <c r="AY87" s="25"/>
      <c r="AZ87" s="59"/>
      <c r="BA87" s="25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6"/>
      <c r="BP87" s="25"/>
      <c r="BQ87" s="25"/>
      <c r="BR87" s="25"/>
      <c r="BS87" s="25"/>
      <c r="BU87" s="6"/>
      <c r="CL87" s="7"/>
      <c r="CM87" s="28"/>
      <c r="CN87" s="28"/>
      <c r="CO87" s="28"/>
      <c r="CP87" s="6"/>
      <c r="CQ87" s="6"/>
      <c r="CR87" s="11"/>
      <c r="CS87" s="6"/>
      <c r="CT87" s="28"/>
      <c r="CU87" s="28"/>
      <c r="CV87" s="28"/>
      <c r="CW87" s="28"/>
    </row>
    <row r="88" spans="2:101" ht="12.75" customHeight="1">
      <c r="B88" s="28"/>
      <c r="C88" s="28"/>
      <c r="D88" s="28"/>
      <c r="E88" s="6"/>
      <c r="F88" s="24"/>
      <c r="G88" s="25"/>
      <c r="H88" s="22"/>
      <c r="I88" s="22"/>
      <c r="J88" s="22"/>
      <c r="K88" s="26"/>
      <c r="L88" s="25"/>
      <c r="M88" s="25"/>
      <c r="N88" s="59"/>
      <c r="O88" s="25"/>
      <c r="P88" s="22"/>
      <c r="Q88" s="22"/>
      <c r="R88" s="22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4"/>
      <c r="AH88" s="25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6"/>
      <c r="AX88" s="25"/>
      <c r="AY88" s="25"/>
      <c r="AZ88" s="59"/>
      <c r="BA88" s="25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6"/>
      <c r="BP88" s="25"/>
      <c r="BQ88" s="25"/>
      <c r="BR88" s="25"/>
      <c r="BS88" s="25"/>
      <c r="BU88" s="6"/>
      <c r="CL88" s="7"/>
      <c r="CM88" s="28"/>
      <c r="CN88" s="28"/>
      <c r="CO88" s="28"/>
      <c r="CP88" s="6"/>
      <c r="CQ88" s="6"/>
      <c r="CR88" s="11"/>
      <c r="CS88" s="6"/>
      <c r="CT88" s="28"/>
      <c r="CU88" s="28"/>
      <c r="CV88" s="28"/>
      <c r="CW88" s="28"/>
    </row>
    <row r="89" spans="2:101" ht="12.75" customHeight="1">
      <c r="B89" s="28"/>
      <c r="C89" s="28"/>
      <c r="D89" s="28"/>
      <c r="E89" s="6"/>
      <c r="F89" s="24"/>
      <c r="G89" s="25"/>
      <c r="H89" s="22"/>
      <c r="I89" s="22"/>
      <c r="J89" s="22"/>
      <c r="K89" s="26"/>
      <c r="L89" s="25"/>
      <c r="M89" s="25"/>
      <c r="N89" s="59"/>
      <c r="O89" s="25"/>
      <c r="P89" s="22"/>
      <c r="Q89" s="22"/>
      <c r="R89" s="22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4"/>
      <c r="AH89" s="25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6"/>
      <c r="AX89" s="25"/>
      <c r="AY89" s="25"/>
      <c r="AZ89" s="59"/>
      <c r="BA89" s="25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6"/>
      <c r="BP89" s="25"/>
      <c r="BQ89" s="25"/>
      <c r="BR89" s="25"/>
      <c r="BS89" s="25"/>
      <c r="BU89" s="6"/>
      <c r="CL89" s="7"/>
      <c r="CM89" s="28"/>
      <c r="CN89" s="28"/>
      <c r="CO89" s="28"/>
      <c r="CP89" s="6"/>
      <c r="CQ89" s="6"/>
      <c r="CR89" s="11"/>
      <c r="CS89" s="6"/>
      <c r="CT89" s="28"/>
      <c r="CU89" s="28"/>
      <c r="CV89" s="28"/>
      <c r="CW89" s="28"/>
    </row>
    <row r="90" spans="2:101" ht="12.75" customHeight="1">
      <c r="B90" s="28"/>
      <c r="C90" s="28"/>
      <c r="D90" s="28"/>
      <c r="E90" s="6"/>
      <c r="F90" s="24"/>
      <c r="G90" s="25"/>
      <c r="H90" s="22"/>
      <c r="I90" s="22"/>
      <c r="J90" s="22"/>
      <c r="K90" s="26"/>
      <c r="L90" s="25"/>
      <c r="M90" s="25"/>
      <c r="N90" s="59"/>
      <c r="O90" s="25"/>
      <c r="P90" s="22"/>
      <c r="Q90" s="22"/>
      <c r="R90" s="22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4"/>
      <c r="AH90" s="25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6"/>
      <c r="AX90" s="25"/>
      <c r="AY90" s="25"/>
      <c r="AZ90" s="59"/>
      <c r="BA90" s="25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6"/>
      <c r="BP90" s="25"/>
      <c r="BQ90" s="25"/>
      <c r="BR90" s="25"/>
      <c r="BS90" s="25"/>
      <c r="BU90" s="6"/>
      <c r="CL90" s="7"/>
      <c r="CM90" s="28"/>
      <c r="CN90" s="28"/>
      <c r="CO90" s="28"/>
      <c r="CP90" s="6"/>
      <c r="CQ90" s="6"/>
      <c r="CR90" s="11"/>
      <c r="CS90" s="6"/>
      <c r="CT90" s="28"/>
      <c r="CU90" s="28"/>
      <c r="CV90" s="28"/>
      <c r="CW90" s="28"/>
    </row>
    <row r="91" spans="2:101" ht="12.75" customHeight="1">
      <c r="B91" s="28"/>
      <c r="C91" s="28"/>
      <c r="D91" s="28"/>
      <c r="E91" s="6"/>
      <c r="F91" s="24"/>
      <c r="G91" s="25"/>
      <c r="H91" s="22"/>
      <c r="I91" s="22"/>
      <c r="J91" s="22"/>
      <c r="K91" s="26"/>
      <c r="L91" s="25"/>
      <c r="M91" s="25"/>
      <c r="N91" s="59"/>
      <c r="O91" s="25"/>
      <c r="P91" s="22"/>
      <c r="Q91" s="22"/>
      <c r="R91" s="22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4"/>
      <c r="AH91" s="25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6"/>
      <c r="AX91" s="25"/>
      <c r="AY91" s="25"/>
      <c r="AZ91" s="59"/>
      <c r="BA91" s="25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6"/>
      <c r="BP91" s="25"/>
      <c r="BQ91" s="25"/>
      <c r="BR91" s="25"/>
      <c r="BS91" s="25"/>
      <c r="BU91" s="6"/>
      <c r="CL91" s="7"/>
      <c r="CM91" s="28"/>
      <c r="CN91" s="28"/>
      <c r="CO91" s="28"/>
      <c r="CP91" s="6"/>
      <c r="CQ91" s="6"/>
      <c r="CR91" s="11"/>
      <c r="CS91" s="6"/>
      <c r="CT91" s="28"/>
      <c r="CU91" s="28"/>
      <c r="CV91" s="28"/>
      <c r="CW91" s="28"/>
    </row>
    <row r="92" spans="2:101" ht="12.75" customHeight="1">
      <c r="B92" s="28"/>
      <c r="C92" s="28"/>
      <c r="D92" s="28"/>
      <c r="E92" s="6"/>
      <c r="F92" s="24"/>
      <c r="G92" s="25"/>
      <c r="H92" s="22"/>
      <c r="I92" s="22"/>
      <c r="J92" s="22"/>
      <c r="K92" s="26"/>
      <c r="L92" s="25"/>
      <c r="M92" s="25"/>
      <c r="N92" s="59"/>
      <c r="O92" s="25"/>
      <c r="P92" s="22"/>
      <c r="Q92" s="22"/>
      <c r="R92" s="22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4"/>
      <c r="AH92" s="25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6"/>
      <c r="AX92" s="25"/>
      <c r="AY92" s="25"/>
      <c r="AZ92" s="59"/>
      <c r="BA92" s="25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6"/>
      <c r="BP92" s="25"/>
      <c r="BQ92" s="25"/>
      <c r="BR92" s="25"/>
      <c r="BS92" s="25"/>
      <c r="BU92" s="6"/>
      <c r="CL92" s="7"/>
      <c r="CM92" s="28"/>
      <c r="CN92" s="28"/>
      <c r="CO92" s="28"/>
      <c r="CP92" s="6"/>
      <c r="CQ92" s="6"/>
      <c r="CR92" s="11"/>
      <c r="CS92" s="6"/>
      <c r="CT92" s="28"/>
      <c r="CU92" s="28"/>
      <c r="CV92" s="28"/>
      <c r="CW92" s="28"/>
    </row>
    <row r="93" spans="2:101" ht="12.75" customHeight="1">
      <c r="B93" s="28"/>
      <c r="C93" s="28"/>
      <c r="D93" s="28"/>
      <c r="E93" s="6"/>
      <c r="F93" s="24"/>
      <c r="G93" s="25"/>
      <c r="H93" s="22"/>
      <c r="I93" s="22"/>
      <c r="J93" s="22"/>
      <c r="K93" s="26"/>
      <c r="L93" s="25"/>
      <c r="M93" s="25"/>
      <c r="N93" s="59"/>
      <c r="O93" s="25"/>
      <c r="P93" s="22"/>
      <c r="Q93" s="22"/>
      <c r="R93" s="22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4"/>
      <c r="AH93" s="25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6"/>
      <c r="AX93" s="25"/>
      <c r="AY93" s="25"/>
      <c r="AZ93" s="59"/>
      <c r="BA93" s="25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6"/>
      <c r="BP93" s="25"/>
      <c r="BQ93" s="25"/>
      <c r="BR93" s="25"/>
      <c r="BS93" s="25"/>
      <c r="BU93" s="6"/>
      <c r="CL93" s="7"/>
      <c r="CM93" s="28"/>
      <c r="CN93" s="28"/>
      <c r="CO93" s="28"/>
      <c r="CP93" s="6"/>
      <c r="CQ93" s="6"/>
      <c r="CR93" s="11"/>
      <c r="CS93" s="6"/>
      <c r="CT93" s="28"/>
      <c r="CU93" s="28"/>
      <c r="CV93" s="28"/>
      <c r="CW93" s="28"/>
    </row>
    <row r="94" spans="2:101" ht="12.75" customHeight="1">
      <c r="B94" s="28"/>
      <c r="C94" s="28"/>
      <c r="D94" s="28"/>
      <c r="E94" s="6"/>
      <c r="F94" s="24"/>
      <c r="G94" s="25"/>
      <c r="H94" s="22"/>
      <c r="I94" s="22"/>
      <c r="J94" s="22"/>
      <c r="K94" s="26"/>
      <c r="L94" s="25"/>
      <c r="M94" s="25"/>
      <c r="N94" s="59"/>
      <c r="O94" s="25"/>
      <c r="P94" s="22"/>
      <c r="Q94" s="22"/>
      <c r="R94" s="22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4"/>
      <c r="AH94" s="25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6"/>
      <c r="AX94" s="25"/>
      <c r="AY94" s="25"/>
      <c r="AZ94" s="59"/>
      <c r="BA94" s="25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6"/>
      <c r="BP94" s="25"/>
      <c r="BQ94" s="25"/>
      <c r="BR94" s="25"/>
      <c r="BS94" s="25"/>
      <c r="BU94" s="6"/>
      <c r="CL94" s="7"/>
      <c r="CM94" s="28"/>
      <c r="CN94" s="28"/>
      <c r="CO94" s="28"/>
      <c r="CP94" s="6"/>
      <c r="CQ94" s="6"/>
      <c r="CR94" s="11"/>
      <c r="CS94" s="6"/>
      <c r="CT94" s="28"/>
      <c r="CU94" s="28"/>
      <c r="CV94" s="28"/>
      <c r="CW94" s="28"/>
    </row>
    <row r="95" spans="2:101" ht="12.75" customHeight="1">
      <c r="B95" s="28"/>
      <c r="C95" s="28"/>
      <c r="D95" s="28"/>
      <c r="E95" s="6"/>
      <c r="F95" s="24"/>
      <c r="G95" s="25"/>
      <c r="H95" s="22"/>
      <c r="I95" s="22"/>
      <c r="J95" s="22"/>
      <c r="K95" s="26"/>
      <c r="L95" s="25"/>
      <c r="M95" s="25"/>
      <c r="N95" s="59"/>
      <c r="O95" s="25"/>
      <c r="P95" s="22"/>
      <c r="Q95" s="22"/>
      <c r="R95" s="22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4"/>
      <c r="AH95" s="25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6"/>
      <c r="AX95" s="25"/>
      <c r="AY95" s="25"/>
      <c r="AZ95" s="59"/>
      <c r="BA95" s="25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6"/>
      <c r="BP95" s="25"/>
      <c r="BQ95" s="25"/>
      <c r="BR95" s="25"/>
      <c r="BS95" s="25"/>
      <c r="BU95" s="6"/>
      <c r="CL95" s="7"/>
      <c r="CM95" s="28"/>
      <c r="CN95" s="28"/>
      <c r="CO95" s="28"/>
      <c r="CP95" s="6"/>
      <c r="CQ95" s="6"/>
      <c r="CR95" s="11"/>
      <c r="CS95" s="6"/>
      <c r="CT95" s="28"/>
      <c r="CU95" s="28"/>
      <c r="CV95" s="28"/>
      <c r="CW95" s="28"/>
    </row>
    <row r="96" spans="2:101" ht="12.75" customHeight="1">
      <c r="B96" s="28"/>
      <c r="C96" s="28"/>
      <c r="D96" s="28"/>
      <c r="E96" s="6"/>
      <c r="F96" s="24"/>
      <c r="G96" s="25"/>
      <c r="H96" s="22"/>
      <c r="I96" s="22"/>
      <c r="J96" s="22"/>
      <c r="K96" s="26"/>
      <c r="L96" s="25"/>
      <c r="M96" s="25"/>
      <c r="N96" s="59"/>
      <c r="O96" s="25"/>
      <c r="P96" s="22"/>
      <c r="Q96" s="22"/>
      <c r="R96" s="22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4"/>
      <c r="AH96" s="25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6"/>
      <c r="AX96" s="25"/>
      <c r="AY96" s="25"/>
      <c r="AZ96" s="59"/>
      <c r="BA96" s="25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6"/>
      <c r="BP96" s="25"/>
      <c r="BQ96" s="25"/>
      <c r="BR96" s="25"/>
      <c r="BS96" s="25"/>
      <c r="BU96" s="6"/>
      <c r="CL96" s="7"/>
      <c r="CM96" s="28"/>
      <c r="CN96" s="28"/>
      <c r="CO96" s="28"/>
      <c r="CP96" s="6"/>
      <c r="CQ96" s="6"/>
      <c r="CR96" s="11"/>
      <c r="CS96" s="6"/>
      <c r="CT96" s="28"/>
      <c r="CU96" s="28"/>
      <c r="CV96" s="28"/>
      <c r="CW96" s="28"/>
    </row>
    <row r="97" spans="2:101" ht="12.75" customHeight="1">
      <c r="B97" s="28"/>
      <c r="C97" s="28"/>
      <c r="D97" s="28"/>
      <c r="E97" s="6"/>
      <c r="F97" s="24"/>
      <c r="G97" s="25"/>
      <c r="H97" s="22"/>
      <c r="I97" s="22"/>
      <c r="J97" s="22"/>
      <c r="K97" s="26"/>
      <c r="L97" s="25"/>
      <c r="M97" s="25"/>
      <c r="N97" s="59"/>
      <c r="O97" s="25"/>
      <c r="P97" s="22"/>
      <c r="Q97" s="22"/>
      <c r="R97" s="22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4"/>
      <c r="AH97" s="25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6"/>
      <c r="AX97" s="25"/>
      <c r="AY97" s="25"/>
      <c r="AZ97" s="59"/>
      <c r="BA97" s="25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6"/>
      <c r="BP97" s="25"/>
      <c r="BQ97" s="25"/>
      <c r="BR97" s="25"/>
      <c r="BS97" s="25"/>
      <c r="BU97" s="6"/>
      <c r="CL97" s="7"/>
      <c r="CM97" s="28"/>
      <c r="CN97" s="28"/>
      <c r="CO97" s="28"/>
      <c r="CP97" s="6"/>
      <c r="CQ97" s="6"/>
      <c r="CR97" s="11"/>
      <c r="CS97" s="6"/>
      <c r="CT97" s="28"/>
      <c r="CU97" s="28"/>
      <c r="CV97" s="28"/>
      <c r="CW97" s="28"/>
    </row>
    <row r="98" spans="2:101" ht="12.75" customHeight="1">
      <c r="B98" s="28"/>
      <c r="C98" s="28"/>
      <c r="D98" s="28"/>
      <c r="E98" s="6"/>
      <c r="F98" s="24"/>
      <c r="G98" s="25"/>
      <c r="H98" s="22"/>
      <c r="I98" s="22"/>
      <c r="J98" s="22"/>
      <c r="K98" s="26"/>
      <c r="L98" s="25"/>
      <c r="M98" s="25"/>
      <c r="N98" s="59"/>
      <c r="O98" s="25"/>
      <c r="P98" s="22"/>
      <c r="Q98" s="22"/>
      <c r="R98" s="22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4"/>
      <c r="AH98" s="25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6"/>
      <c r="AX98" s="25"/>
      <c r="AY98" s="25"/>
      <c r="AZ98" s="59"/>
      <c r="BA98" s="25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6"/>
      <c r="BP98" s="25"/>
      <c r="BQ98" s="25"/>
      <c r="BR98" s="25"/>
      <c r="BS98" s="25"/>
      <c r="BU98" s="6"/>
      <c r="CL98" s="7"/>
      <c r="CM98" s="28"/>
      <c r="CN98" s="28"/>
      <c r="CO98" s="28"/>
      <c r="CP98" s="6"/>
      <c r="CQ98" s="6"/>
      <c r="CR98" s="11"/>
      <c r="CS98" s="6"/>
      <c r="CT98" s="28"/>
      <c r="CU98" s="28"/>
      <c r="CV98" s="28"/>
      <c r="CW98" s="28"/>
    </row>
    <row r="99" spans="2:101" ht="12.75" customHeight="1">
      <c r="B99" s="28"/>
      <c r="C99" s="28"/>
      <c r="D99" s="28"/>
      <c r="E99" s="6"/>
      <c r="F99" s="24"/>
      <c r="G99" s="25"/>
      <c r="H99" s="22"/>
      <c r="I99" s="22"/>
      <c r="J99" s="22"/>
      <c r="K99" s="26"/>
      <c r="L99" s="25"/>
      <c r="M99" s="25"/>
      <c r="N99" s="59"/>
      <c r="O99" s="25"/>
      <c r="P99" s="22"/>
      <c r="Q99" s="22"/>
      <c r="R99" s="22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4"/>
      <c r="AH99" s="25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6"/>
      <c r="AX99" s="25"/>
      <c r="AY99" s="25"/>
      <c r="AZ99" s="59"/>
      <c r="BA99" s="25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6"/>
      <c r="BP99" s="25"/>
      <c r="BQ99" s="25"/>
      <c r="BR99" s="25"/>
      <c r="BS99" s="25"/>
      <c r="BU99" s="6"/>
      <c r="CL99" s="7"/>
      <c r="CM99" s="28"/>
      <c r="CN99" s="28"/>
      <c r="CO99" s="28"/>
      <c r="CP99" s="6"/>
      <c r="CQ99" s="6"/>
      <c r="CR99" s="11"/>
      <c r="CS99" s="6"/>
      <c r="CT99" s="28"/>
      <c r="CU99" s="28"/>
      <c r="CV99" s="28"/>
      <c r="CW99" s="28"/>
    </row>
    <row r="100" spans="2:101" ht="12.75" customHeight="1">
      <c r="B100" s="28"/>
      <c r="C100" s="28"/>
      <c r="D100" s="28"/>
      <c r="E100" s="6"/>
      <c r="F100" s="24"/>
      <c r="G100" s="25"/>
      <c r="H100" s="22"/>
      <c r="I100" s="22"/>
      <c r="J100" s="22"/>
      <c r="K100" s="26"/>
      <c r="L100" s="25"/>
      <c r="M100" s="25"/>
      <c r="N100" s="59"/>
      <c r="O100" s="25"/>
      <c r="P100" s="22"/>
      <c r="Q100" s="22"/>
      <c r="R100" s="22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4"/>
      <c r="AH100" s="25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6"/>
      <c r="AX100" s="25"/>
      <c r="AY100" s="25"/>
      <c r="AZ100" s="59"/>
      <c r="BA100" s="25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6"/>
      <c r="BP100" s="25"/>
      <c r="BQ100" s="25"/>
      <c r="BR100" s="25"/>
      <c r="BS100" s="25"/>
      <c r="BU100" s="6"/>
      <c r="CL100" s="7"/>
      <c r="CM100" s="28"/>
      <c r="CN100" s="28"/>
      <c r="CO100" s="28"/>
      <c r="CP100" s="6"/>
      <c r="CQ100" s="6"/>
      <c r="CR100" s="11"/>
      <c r="CS100" s="6"/>
      <c r="CT100" s="28"/>
      <c r="CU100" s="28"/>
      <c r="CV100" s="28"/>
      <c r="CW100" s="28"/>
    </row>
    <row r="101" spans="2:101" ht="12.75" customHeight="1">
      <c r="B101" s="28"/>
      <c r="C101" s="28"/>
      <c r="D101" s="28"/>
      <c r="E101" s="6"/>
      <c r="F101" s="24"/>
      <c r="G101" s="25"/>
      <c r="H101" s="22"/>
      <c r="I101" s="22"/>
      <c r="J101" s="22"/>
      <c r="K101" s="26"/>
      <c r="L101" s="25"/>
      <c r="M101" s="25"/>
      <c r="N101" s="59"/>
      <c r="O101" s="25"/>
      <c r="P101" s="22"/>
      <c r="Q101" s="22"/>
      <c r="R101" s="22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4"/>
      <c r="AH101" s="25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6"/>
      <c r="AX101" s="25"/>
      <c r="AY101" s="25"/>
      <c r="AZ101" s="59"/>
      <c r="BA101" s="25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6"/>
      <c r="BP101" s="25"/>
      <c r="BQ101" s="25"/>
      <c r="BR101" s="25"/>
      <c r="BS101" s="25"/>
      <c r="BU101" s="6"/>
      <c r="CL101" s="7"/>
      <c r="CM101" s="28"/>
      <c r="CN101" s="28"/>
      <c r="CO101" s="28"/>
      <c r="CP101" s="6"/>
      <c r="CQ101" s="6"/>
      <c r="CR101" s="11"/>
      <c r="CS101" s="6"/>
      <c r="CT101" s="28"/>
      <c r="CU101" s="28"/>
      <c r="CV101" s="28"/>
      <c r="CW101" s="28"/>
    </row>
    <row r="102" spans="2:101" ht="12.75" customHeight="1">
      <c r="B102" s="28"/>
      <c r="C102" s="28"/>
      <c r="D102" s="28"/>
      <c r="E102" s="6"/>
      <c r="F102" s="24"/>
      <c r="G102" s="25"/>
      <c r="H102" s="22"/>
      <c r="I102" s="22"/>
      <c r="J102" s="22"/>
      <c r="K102" s="26"/>
      <c r="L102" s="25"/>
      <c r="M102" s="25"/>
      <c r="N102" s="59"/>
      <c r="O102" s="25"/>
      <c r="P102" s="22"/>
      <c r="Q102" s="22"/>
      <c r="R102" s="22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4"/>
      <c r="AH102" s="25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6"/>
      <c r="AX102" s="25"/>
      <c r="AY102" s="25"/>
      <c r="AZ102" s="59"/>
      <c r="BA102" s="25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6"/>
      <c r="BP102" s="25"/>
      <c r="BQ102" s="25"/>
      <c r="BR102" s="25"/>
      <c r="BS102" s="25"/>
      <c r="BU102" s="6"/>
      <c r="CL102" s="7"/>
      <c r="CM102" s="28"/>
      <c r="CN102" s="28"/>
      <c r="CO102" s="28"/>
      <c r="CP102" s="6"/>
      <c r="CQ102" s="6"/>
      <c r="CR102" s="11"/>
      <c r="CS102" s="6"/>
      <c r="CT102" s="28"/>
      <c r="CU102" s="28"/>
      <c r="CV102" s="28"/>
      <c r="CW102" s="28"/>
    </row>
    <row r="103" spans="2:101" ht="12.75" customHeight="1">
      <c r="B103" s="28"/>
      <c r="C103" s="28"/>
      <c r="D103" s="28"/>
      <c r="E103" s="6"/>
      <c r="F103" s="24"/>
      <c r="G103" s="25"/>
      <c r="H103" s="22"/>
      <c r="I103" s="22"/>
      <c r="J103" s="22"/>
      <c r="K103" s="26"/>
      <c r="L103" s="25"/>
      <c r="M103" s="25"/>
      <c r="N103" s="59"/>
      <c r="O103" s="25"/>
      <c r="P103" s="22"/>
      <c r="Q103" s="22"/>
      <c r="R103" s="22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4"/>
      <c r="AH103" s="25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6"/>
      <c r="AX103" s="25"/>
      <c r="AY103" s="25"/>
      <c r="AZ103" s="59"/>
      <c r="BA103" s="25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6"/>
      <c r="BP103" s="25"/>
      <c r="BQ103" s="25"/>
      <c r="BR103" s="25"/>
      <c r="BS103" s="25"/>
      <c r="BU103" s="6"/>
      <c r="CL103" s="7"/>
      <c r="CM103" s="28"/>
      <c r="CN103" s="28"/>
      <c r="CO103" s="28"/>
      <c r="CP103" s="6"/>
      <c r="CQ103" s="6"/>
      <c r="CR103" s="11"/>
      <c r="CS103" s="6"/>
      <c r="CT103" s="28"/>
      <c r="CU103" s="28"/>
      <c r="CV103" s="28"/>
      <c r="CW103" s="28"/>
    </row>
    <row r="104" spans="2:101" ht="12.75" customHeight="1">
      <c r="B104" s="28"/>
      <c r="C104" s="28"/>
      <c r="D104" s="28"/>
      <c r="E104" s="6"/>
      <c r="F104" s="24"/>
      <c r="G104" s="25"/>
      <c r="H104" s="22"/>
      <c r="I104" s="22"/>
      <c r="J104" s="22"/>
      <c r="K104" s="26"/>
      <c r="L104" s="25"/>
      <c r="M104" s="25"/>
      <c r="N104" s="59"/>
      <c r="O104" s="25"/>
      <c r="P104" s="22"/>
      <c r="Q104" s="22"/>
      <c r="R104" s="22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4"/>
      <c r="AH104" s="25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6"/>
      <c r="AX104" s="25"/>
      <c r="AY104" s="25"/>
      <c r="AZ104" s="59"/>
      <c r="BA104" s="25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6"/>
      <c r="BP104" s="25"/>
      <c r="BQ104" s="25"/>
      <c r="BR104" s="25"/>
      <c r="BS104" s="25"/>
      <c r="BU104" s="6"/>
      <c r="CL104" s="7"/>
      <c r="CM104" s="28"/>
      <c r="CN104" s="28"/>
      <c r="CO104" s="28"/>
      <c r="CP104" s="6"/>
      <c r="CQ104" s="6"/>
      <c r="CR104" s="11"/>
      <c r="CS104" s="6"/>
      <c r="CT104" s="28"/>
      <c r="CU104" s="28"/>
      <c r="CV104" s="28"/>
      <c r="CW104" s="28"/>
    </row>
    <row r="105" spans="2:101" ht="12.75" customHeight="1">
      <c r="B105" s="28"/>
      <c r="C105" s="28"/>
      <c r="D105" s="28"/>
      <c r="E105" s="6"/>
      <c r="F105" s="24"/>
      <c r="G105" s="25"/>
      <c r="H105" s="22"/>
      <c r="I105" s="22"/>
      <c r="J105" s="22"/>
      <c r="K105" s="26"/>
      <c r="L105" s="25"/>
      <c r="M105" s="25"/>
      <c r="N105" s="59"/>
      <c r="O105" s="25"/>
      <c r="P105" s="22"/>
      <c r="Q105" s="22"/>
      <c r="R105" s="22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4"/>
      <c r="AH105" s="25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6"/>
      <c r="AX105" s="25"/>
      <c r="AY105" s="25"/>
      <c r="AZ105" s="59"/>
      <c r="BA105" s="25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6"/>
      <c r="BP105" s="25"/>
      <c r="BQ105" s="25"/>
      <c r="BR105" s="25"/>
      <c r="BS105" s="25"/>
      <c r="BU105" s="6"/>
      <c r="CL105" s="7"/>
      <c r="CM105" s="28"/>
      <c r="CN105" s="28"/>
      <c r="CO105" s="28"/>
      <c r="CP105" s="6"/>
      <c r="CQ105" s="6"/>
      <c r="CR105" s="11"/>
      <c r="CS105" s="6"/>
      <c r="CT105" s="28"/>
      <c r="CU105" s="28"/>
      <c r="CV105" s="28"/>
      <c r="CW105" s="28"/>
    </row>
    <row r="106" spans="2:101" ht="12.75" customHeight="1">
      <c r="B106" s="28"/>
      <c r="C106" s="28"/>
      <c r="D106" s="28"/>
      <c r="E106" s="6"/>
      <c r="F106" s="24"/>
      <c r="G106" s="25"/>
      <c r="H106" s="22"/>
      <c r="I106" s="22"/>
      <c r="J106" s="22"/>
      <c r="K106" s="26"/>
      <c r="L106" s="25"/>
      <c r="M106" s="25"/>
      <c r="N106" s="59"/>
      <c r="O106" s="25"/>
      <c r="P106" s="22"/>
      <c r="Q106" s="22"/>
      <c r="R106" s="22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4"/>
      <c r="AH106" s="25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6"/>
      <c r="AX106" s="25"/>
      <c r="AY106" s="25"/>
      <c r="AZ106" s="59"/>
      <c r="BA106" s="25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6"/>
      <c r="BP106" s="25"/>
      <c r="BQ106" s="25"/>
      <c r="BR106" s="25"/>
      <c r="BS106" s="25"/>
      <c r="BU106" s="6"/>
      <c r="CL106" s="7"/>
      <c r="CM106" s="28"/>
      <c r="CN106" s="28"/>
      <c r="CO106" s="28"/>
      <c r="CP106" s="6"/>
      <c r="CQ106" s="6"/>
      <c r="CR106" s="11"/>
      <c r="CS106" s="6"/>
      <c r="CT106" s="28"/>
      <c r="CU106" s="28"/>
      <c r="CV106" s="28"/>
      <c r="CW106" s="28"/>
    </row>
    <row r="107" spans="2:101" ht="12.75" customHeight="1">
      <c r="B107" s="28"/>
      <c r="C107" s="28"/>
      <c r="D107" s="28"/>
      <c r="E107" s="6"/>
      <c r="F107" s="24"/>
      <c r="G107" s="25"/>
      <c r="H107" s="22"/>
      <c r="I107" s="22"/>
      <c r="J107" s="22"/>
      <c r="K107" s="26"/>
      <c r="L107" s="25"/>
      <c r="M107" s="25"/>
      <c r="N107" s="59"/>
      <c r="O107" s="25"/>
      <c r="P107" s="22"/>
      <c r="Q107" s="22"/>
      <c r="R107" s="22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4"/>
      <c r="AH107" s="25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6"/>
      <c r="AX107" s="25"/>
      <c r="AY107" s="25"/>
      <c r="AZ107" s="59"/>
      <c r="BA107" s="25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6"/>
      <c r="BP107" s="25"/>
      <c r="BQ107" s="25"/>
      <c r="BR107" s="25"/>
      <c r="BS107" s="25"/>
      <c r="BU107" s="6"/>
      <c r="CL107" s="7"/>
      <c r="CM107" s="28"/>
      <c r="CN107" s="28"/>
      <c r="CO107" s="28"/>
      <c r="CP107" s="6"/>
      <c r="CQ107" s="6"/>
      <c r="CR107" s="11"/>
      <c r="CS107" s="6"/>
      <c r="CT107" s="28"/>
      <c r="CU107" s="28"/>
      <c r="CV107" s="28"/>
      <c r="CW107" s="28"/>
    </row>
    <row r="108" spans="2:101" ht="12.75" customHeight="1">
      <c r="B108" s="28"/>
      <c r="C108" s="28"/>
      <c r="D108" s="28"/>
      <c r="E108" s="6"/>
      <c r="F108" s="24"/>
      <c r="G108" s="25"/>
      <c r="H108" s="22"/>
      <c r="I108" s="22"/>
      <c r="J108" s="22"/>
      <c r="K108" s="26"/>
      <c r="L108" s="25"/>
      <c r="M108" s="25"/>
      <c r="N108" s="59"/>
      <c r="O108" s="25"/>
      <c r="P108" s="22"/>
      <c r="Q108" s="22"/>
      <c r="R108" s="22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4"/>
      <c r="AH108" s="25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6"/>
      <c r="AX108" s="25"/>
      <c r="AY108" s="25"/>
      <c r="AZ108" s="59"/>
      <c r="BA108" s="25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6"/>
      <c r="BP108" s="25"/>
      <c r="BQ108" s="25"/>
      <c r="BR108" s="25"/>
      <c r="BS108" s="25"/>
      <c r="BU108" s="6"/>
      <c r="CL108" s="7"/>
      <c r="CM108" s="28"/>
      <c r="CN108" s="28"/>
      <c r="CO108" s="28"/>
      <c r="CP108" s="6"/>
      <c r="CQ108" s="6"/>
      <c r="CR108" s="11"/>
      <c r="CS108" s="6"/>
      <c r="CT108" s="28"/>
      <c r="CU108" s="28"/>
      <c r="CV108" s="28"/>
      <c r="CW108" s="28"/>
    </row>
    <row r="109" spans="2:101" ht="12.75" customHeight="1">
      <c r="B109" s="28"/>
      <c r="C109" s="28"/>
      <c r="D109" s="28"/>
      <c r="E109" s="6"/>
      <c r="F109" s="24"/>
      <c r="G109" s="25"/>
      <c r="H109" s="22"/>
      <c r="I109" s="22"/>
      <c r="J109" s="22"/>
      <c r="K109" s="26"/>
      <c r="L109" s="25"/>
      <c r="M109" s="25"/>
      <c r="N109" s="59"/>
      <c r="O109" s="25"/>
      <c r="P109" s="22"/>
      <c r="Q109" s="22"/>
      <c r="R109" s="22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4"/>
      <c r="AH109" s="25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6"/>
      <c r="AX109" s="25"/>
      <c r="AY109" s="25"/>
      <c r="AZ109" s="59"/>
      <c r="BA109" s="25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6"/>
      <c r="BP109" s="25"/>
      <c r="BQ109" s="25"/>
      <c r="BR109" s="25"/>
      <c r="BS109" s="25"/>
      <c r="BU109" s="6"/>
      <c r="CL109" s="7"/>
      <c r="CM109" s="28"/>
      <c r="CN109" s="28"/>
      <c r="CO109" s="28"/>
      <c r="CP109" s="6"/>
      <c r="CQ109" s="6"/>
      <c r="CR109" s="11"/>
      <c r="CS109" s="6"/>
      <c r="CT109" s="28"/>
      <c r="CU109" s="28"/>
      <c r="CV109" s="28"/>
      <c r="CW109" s="28"/>
    </row>
    <row r="110" spans="2:101" ht="12.75" customHeight="1">
      <c r="B110" s="28"/>
      <c r="C110" s="28"/>
      <c r="D110" s="28"/>
      <c r="E110" s="6"/>
      <c r="F110" s="24"/>
      <c r="G110" s="25"/>
      <c r="H110" s="22"/>
      <c r="I110" s="22"/>
      <c r="J110" s="22"/>
      <c r="K110" s="26"/>
      <c r="L110" s="25"/>
      <c r="M110" s="25"/>
      <c r="N110" s="59"/>
      <c r="O110" s="25"/>
      <c r="P110" s="22"/>
      <c r="Q110" s="22"/>
      <c r="R110" s="22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4"/>
      <c r="AH110" s="25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6"/>
      <c r="AX110" s="25"/>
      <c r="AY110" s="25"/>
      <c r="AZ110" s="59"/>
      <c r="BA110" s="25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6"/>
      <c r="BP110" s="25"/>
      <c r="BQ110" s="25"/>
      <c r="BR110" s="25"/>
      <c r="BS110" s="25"/>
      <c r="BU110" s="6"/>
      <c r="CL110" s="7"/>
      <c r="CM110" s="28"/>
      <c r="CN110" s="28"/>
      <c r="CO110" s="28"/>
      <c r="CP110" s="6"/>
      <c r="CQ110" s="6"/>
      <c r="CR110" s="11"/>
      <c r="CS110" s="6"/>
      <c r="CT110" s="28"/>
      <c r="CU110" s="28"/>
      <c r="CV110" s="28"/>
      <c r="CW110" s="28"/>
    </row>
    <row r="111" spans="2:101" ht="12.75" customHeight="1">
      <c r="B111" s="28"/>
      <c r="C111" s="28"/>
      <c r="D111" s="28"/>
      <c r="E111" s="6"/>
      <c r="F111" s="24"/>
      <c r="G111" s="25"/>
      <c r="H111" s="22"/>
      <c r="I111" s="22"/>
      <c r="J111" s="22"/>
      <c r="K111" s="26"/>
      <c r="L111" s="25"/>
      <c r="M111" s="25"/>
      <c r="N111" s="59"/>
      <c r="O111" s="25"/>
      <c r="P111" s="22"/>
      <c r="Q111" s="22"/>
      <c r="R111" s="22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4"/>
      <c r="AH111" s="25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6"/>
      <c r="AX111" s="25"/>
      <c r="AY111" s="25"/>
      <c r="AZ111" s="59"/>
      <c r="BA111" s="25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6"/>
      <c r="BP111" s="25"/>
      <c r="BQ111" s="25"/>
      <c r="BR111" s="25"/>
      <c r="BS111" s="25"/>
      <c r="BU111" s="6"/>
      <c r="CL111" s="7"/>
      <c r="CM111" s="28"/>
      <c r="CN111" s="28"/>
      <c r="CO111" s="28"/>
      <c r="CP111" s="6"/>
      <c r="CQ111" s="6"/>
      <c r="CR111" s="11"/>
      <c r="CS111" s="6"/>
      <c r="CT111" s="28"/>
      <c r="CU111" s="28"/>
      <c r="CV111" s="28"/>
      <c r="CW111" s="28"/>
    </row>
    <row r="112" spans="2:101" ht="12.75" customHeight="1">
      <c r="B112" s="28"/>
      <c r="C112" s="28"/>
      <c r="D112" s="28"/>
      <c r="E112" s="6"/>
      <c r="F112" s="24"/>
      <c r="G112" s="25"/>
      <c r="H112" s="22"/>
      <c r="I112" s="22"/>
      <c r="J112" s="22"/>
      <c r="K112" s="26"/>
      <c r="L112" s="25"/>
      <c r="M112" s="25"/>
      <c r="N112" s="59"/>
      <c r="O112" s="25"/>
      <c r="P112" s="22"/>
      <c r="Q112" s="22"/>
      <c r="R112" s="22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4"/>
      <c r="AH112" s="25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6"/>
      <c r="AX112" s="25"/>
      <c r="AY112" s="25"/>
      <c r="AZ112" s="59"/>
      <c r="BA112" s="25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6"/>
      <c r="BP112" s="25"/>
      <c r="BQ112" s="25"/>
      <c r="BR112" s="25"/>
      <c r="BS112" s="25"/>
      <c r="BU112" s="6"/>
      <c r="CL112" s="7"/>
      <c r="CM112" s="28"/>
      <c r="CN112" s="28"/>
      <c r="CO112" s="28"/>
      <c r="CP112" s="6"/>
      <c r="CQ112" s="6"/>
      <c r="CR112" s="11"/>
      <c r="CS112" s="6"/>
      <c r="CT112" s="28"/>
      <c r="CU112" s="28"/>
      <c r="CV112" s="28"/>
      <c r="CW112" s="28"/>
    </row>
    <row r="113" spans="2:101" ht="12.75" customHeight="1">
      <c r="B113" s="28"/>
      <c r="C113" s="28"/>
      <c r="D113" s="28"/>
      <c r="E113" s="6"/>
      <c r="F113" s="24"/>
      <c r="G113" s="25"/>
      <c r="H113" s="22"/>
      <c r="I113" s="22"/>
      <c r="J113" s="22"/>
      <c r="K113" s="26"/>
      <c r="L113" s="25"/>
      <c r="M113" s="25"/>
      <c r="N113" s="59"/>
      <c r="O113" s="25"/>
      <c r="P113" s="22"/>
      <c r="Q113" s="22"/>
      <c r="R113" s="22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4"/>
      <c r="AH113" s="25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6"/>
      <c r="AX113" s="25"/>
      <c r="AY113" s="25"/>
      <c r="AZ113" s="59"/>
      <c r="BA113" s="25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6"/>
      <c r="BP113" s="25"/>
      <c r="BQ113" s="25"/>
      <c r="BR113" s="25"/>
      <c r="BS113" s="25"/>
      <c r="BU113" s="6"/>
      <c r="CL113" s="7"/>
      <c r="CM113" s="28"/>
      <c r="CN113" s="28"/>
      <c r="CO113" s="28"/>
      <c r="CP113" s="6"/>
      <c r="CQ113" s="6"/>
      <c r="CR113" s="11"/>
      <c r="CS113" s="6"/>
      <c r="CT113" s="28"/>
      <c r="CU113" s="28"/>
      <c r="CV113" s="28"/>
      <c r="CW113" s="28"/>
    </row>
    <row r="114" spans="2:101" ht="12.75" customHeight="1">
      <c r="B114" s="28"/>
      <c r="C114" s="28"/>
      <c r="D114" s="28"/>
      <c r="E114" s="6"/>
      <c r="F114" s="24"/>
      <c r="G114" s="25"/>
      <c r="H114" s="22"/>
      <c r="I114" s="22"/>
      <c r="J114" s="22"/>
      <c r="K114" s="26"/>
      <c r="L114" s="25"/>
      <c r="M114" s="25"/>
      <c r="N114" s="59"/>
      <c r="O114" s="25"/>
      <c r="P114" s="22"/>
      <c r="Q114" s="22"/>
      <c r="R114" s="22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4"/>
      <c r="AH114" s="25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6"/>
      <c r="AX114" s="25"/>
      <c r="AY114" s="25"/>
      <c r="AZ114" s="59"/>
      <c r="BA114" s="25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6"/>
      <c r="BP114" s="25"/>
      <c r="BQ114" s="25"/>
      <c r="BR114" s="25"/>
      <c r="BS114" s="25"/>
      <c r="BU114" s="6"/>
      <c r="CL114" s="7"/>
      <c r="CM114" s="28"/>
      <c r="CN114" s="28"/>
      <c r="CO114" s="28"/>
      <c r="CP114" s="6"/>
      <c r="CQ114" s="6"/>
      <c r="CR114" s="11"/>
      <c r="CS114" s="6"/>
      <c r="CT114" s="28"/>
      <c r="CU114" s="28"/>
      <c r="CV114" s="28"/>
      <c r="CW114" s="28"/>
    </row>
    <row r="115" spans="2:101" ht="12.75" customHeight="1">
      <c r="B115" s="28"/>
      <c r="C115" s="28"/>
      <c r="D115" s="28"/>
      <c r="E115" s="6"/>
      <c r="F115" s="24"/>
      <c r="G115" s="25"/>
      <c r="H115" s="22"/>
      <c r="I115" s="22"/>
      <c r="J115" s="22"/>
      <c r="K115" s="26"/>
      <c r="L115" s="25"/>
      <c r="M115" s="25"/>
      <c r="N115" s="59"/>
      <c r="O115" s="25"/>
      <c r="P115" s="22"/>
      <c r="Q115" s="22"/>
      <c r="R115" s="22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4"/>
      <c r="AH115" s="25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6"/>
      <c r="AX115" s="25"/>
      <c r="AY115" s="25"/>
      <c r="AZ115" s="59"/>
      <c r="BA115" s="25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6"/>
      <c r="BP115" s="25"/>
      <c r="BQ115" s="25"/>
      <c r="BR115" s="25"/>
      <c r="BS115" s="25"/>
      <c r="BU115" s="6"/>
      <c r="CL115" s="7"/>
      <c r="CM115" s="28"/>
      <c r="CN115" s="28"/>
      <c r="CO115" s="28"/>
      <c r="CP115" s="6"/>
      <c r="CQ115" s="6"/>
      <c r="CR115" s="11"/>
      <c r="CS115" s="6"/>
      <c r="CT115" s="28"/>
      <c r="CU115" s="28"/>
      <c r="CV115" s="28"/>
      <c r="CW115" s="28"/>
    </row>
    <row r="116" spans="2:101" ht="12.75" customHeight="1">
      <c r="B116" s="28"/>
      <c r="C116" s="28"/>
      <c r="D116" s="28"/>
      <c r="E116" s="6"/>
      <c r="F116" s="24"/>
      <c r="G116" s="25"/>
      <c r="H116" s="22"/>
      <c r="I116" s="22"/>
      <c r="J116" s="22"/>
      <c r="K116" s="26"/>
      <c r="L116" s="25"/>
      <c r="M116" s="25"/>
      <c r="N116" s="59"/>
      <c r="O116" s="25"/>
      <c r="P116" s="22"/>
      <c r="Q116" s="22"/>
      <c r="R116" s="22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4"/>
      <c r="AH116" s="25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6"/>
      <c r="AX116" s="25"/>
      <c r="AY116" s="25"/>
      <c r="AZ116" s="59"/>
      <c r="BA116" s="25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6"/>
      <c r="BP116" s="25"/>
      <c r="BQ116" s="25"/>
      <c r="BR116" s="25"/>
      <c r="BS116" s="25"/>
      <c r="BU116" s="6"/>
      <c r="CL116" s="7"/>
      <c r="CM116" s="28"/>
      <c r="CN116" s="28"/>
      <c r="CO116" s="28"/>
      <c r="CP116" s="6"/>
      <c r="CQ116" s="6"/>
      <c r="CR116" s="11"/>
      <c r="CS116" s="6"/>
      <c r="CT116" s="28"/>
      <c r="CU116" s="28"/>
      <c r="CV116" s="28"/>
      <c r="CW116" s="28"/>
    </row>
    <row r="117" spans="2:101" ht="12.75" customHeight="1">
      <c r="B117" s="28"/>
      <c r="C117" s="28"/>
      <c r="D117" s="28"/>
      <c r="E117" s="6"/>
      <c r="F117" s="24"/>
      <c r="G117" s="25"/>
      <c r="H117" s="22"/>
      <c r="I117" s="22"/>
      <c r="J117" s="22"/>
      <c r="K117" s="26"/>
      <c r="L117" s="25"/>
      <c r="M117" s="25"/>
      <c r="N117" s="59"/>
      <c r="O117" s="25"/>
      <c r="P117" s="22"/>
      <c r="Q117" s="22"/>
      <c r="R117" s="22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4"/>
      <c r="AH117" s="25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6"/>
      <c r="AX117" s="25"/>
      <c r="AY117" s="25"/>
      <c r="AZ117" s="59"/>
      <c r="BA117" s="25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6"/>
      <c r="BP117" s="25"/>
      <c r="BQ117" s="25"/>
      <c r="BR117" s="25"/>
      <c r="BS117" s="25"/>
      <c r="BU117" s="6"/>
      <c r="CL117" s="7"/>
      <c r="CM117" s="28"/>
      <c r="CN117" s="28"/>
      <c r="CO117" s="28"/>
      <c r="CP117" s="6"/>
      <c r="CQ117" s="6"/>
      <c r="CR117" s="11"/>
      <c r="CS117" s="6"/>
      <c r="CT117" s="28"/>
      <c r="CU117" s="28"/>
      <c r="CV117" s="28"/>
      <c r="CW117" s="28"/>
    </row>
    <row r="118" spans="2:101" ht="12.75" customHeight="1">
      <c r="B118" s="28"/>
      <c r="C118" s="28"/>
      <c r="D118" s="28"/>
      <c r="E118" s="6"/>
      <c r="F118" s="24"/>
      <c r="G118" s="25"/>
      <c r="H118" s="22"/>
      <c r="I118" s="22"/>
      <c r="J118" s="22"/>
      <c r="K118" s="26"/>
      <c r="L118" s="25"/>
      <c r="M118" s="25"/>
      <c r="N118" s="59"/>
      <c r="O118" s="25"/>
      <c r="P118" s="22"/>
      <c r="Q118" s="22"/>
      <c r="R118" s="22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4"/>
      <c r="AH118" s="25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6"/>
      <c r="AX118" s="25"/>
      <c r="AY118" s="25"/>
      <c r="AZ118" s="59"/>
      <c r="BA118" s="25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6"/>
      <c r="BP118" s="25"/>
      <c r="BQ118" s="25"/>
      <c r="BR118" s="25"/>
      <c r="BS118" s="25"/>
      <c r="BU118" s="6"/>
      <c r="CL118" s="7"/>
      <c r="CM118" s="28"/>
      <c r="CN118" s="28"/>
      <c r="CO118" s="28"/>
      <c r="CP118" s="6"/>
      <c r="CQ118" s="6"/>
      <c r="CR118" s="11"/>
      <c r="CS118" s="6"/>
      <c r="CT118" s="28"/>
      <c r="CU118" s="28"/>
      <c r="CV118" s="28"/>
      <c r="CW118" s="28"/>
    </row>
    <row r="119" spans="2:101" ht="12.75" customHeight="1">
      <c r="B119" s="28"/>
      <c r="C119" s="28"/>
      <c r="D119" s="28"/>
      <c r="E119" s="6"/>
      <c r="F119" s="24"/>
      <c r="G119" s="25"/>
      <c r="H119" s="22"/>
      <c r="I119" s="22"/>
      <c r="J119" s="22"/>
      <c r="K119" s="26"/>
      <c r="L119" s="25"/>
      <c r="M119" s="25"/>
      <c r="N119" s="59"/>
      <c r="O119" s="25"/>
      <c r="P119" s="22"/>
      <c r="Q119" s="22"/>
      <c r="R119" s="22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4"/>
      <c r="AH119" s="25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6"/>
      <c r="AX119" s="25"/>
      <c r="AY119" s="25"/>
      <c r="AZ119" s="59"/>
      <c r="BA119" s="25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6"/>
      <c r="BP119" s="25"/>
      <c r="BQ119" s="25"/>
      <c r="BR119" s="25"/>
      <c r="BS119" s="25"/>
      <c r="BU119" s="6"/>
      <c r="CL119" s="7"/>
      <c r="CM119" s="28"/>
      <c r="CN119" s="28"/>
      <c r="CO119" s="28"/>
      <c r="CP119" s="6"/>
      <c r="CQ119" s="6"/>
      <c r="CR119" s="11"/>
      <c r="CS119" s="6"/>
      <c r="CT119" s="28"/>
      <c r="CU119" s="28"/>
      <c r="CV119" s="28"/>
      <c r="CW119" s="28"/>
    </row>
    <row r="120" spans="2:101" ht="12.75" customHeight="1">
      <c r="B120" s="28"/>
      <c r="C120" s="28"/>
      <c r="D120" s="28"/>
      <c r="E120" s="6"/>
      <c r="F120" s="24"/>
      <c r="G120" s="25"/>
      <c r="H120" s="22"/>
      <c r="I120" s="22"/>
      <c r="J120" s="22"/>
      <c r="K120" s="26"/>
      <c r="L120" s="25"/>
      <c r="M120" s="25"/>
      <c r="N120" s="59"/>
      <c r="O120" s="25"/>
      <c r="P120" s="22"/>
      <c r="Q120" s="22"/>
      <c r="R120" s="22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4"/>
      <c r="AH120" s="25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6"/>
      <c r="AX120" s="25"/>
      <c r="AY120" s="25"/>
      <c r="AZ120" s="59"/>
      <c r="BA120" s="25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6"/>
      <c r="BP120" s="25"/>
      <c r="BQ120" s="25"/>
      <c r="BR120" s="25"/>
      <c r="BS120" s="25"/>
      <c r="BU120" s="6"/>
      <c r="CL120" s="7"/>
      <c r="CM120" s="28"/>
      <c r="CN120" s="28"/>
      <c r="CO120" s="28"/>
      <c r="CP120" s="6"/>
      <c r="CQ120" s="6"/>
      <c r="CR120" s="11"/>
      <c r="CS120" s="6"/>
      <c r="CT120" s="28"/>
      <c r="CU120" s="28"/>
      <c r="CV120" s="28"/>
      <c r="CW120" s="28"/>
    </row>
    <row r="121" spans="2:101" ht="12.75" customHeight="1">
      <c r="B121" s="28"/>
      <c r="C121" s="28"/>
      <c r="D121" s="28"/>
      <c r="E121" s="6"/>
      <c r="F121" s="24"/>
      <c r="G121" s="25"/>
      <c r="H121" s="22"/>
      <c r="I121" s="22"/>
      <c r="J121" s="22"/>
      <c r="K121" s="26"/>
      <c r="L121" s="25"/>
      <c r="M121" s="25"/>
      <c r="N121" s="59"/>
      <c r="O121" s="25"/>
      <c r="P121" s="22"/>
      <c r="Q121" s="22"/>
      <c r="R121" s="22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4"/>
      <c r="AH121" s="25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6"/>
      <c r="AX121" s="25"/>
      <c r="AY121" s="25"/>
      <c r="AZ121" s="59"/>
      <c r="BA121" s="25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6"/>
      <c r="BP121" s="25"/>
      <c r="BQ121" s="25"/>
      <c r="BR121" s="25"/>
      <c r="BS121" s="25"/>
      <c r="BU121" s="6"/>
      <c r="CL121" s="7"/>
      <c r="CM121" s="28"/>
      <c r="CN121" s="28"/>
      <c r="CO121" s="28"/>
      <c r="CP121" s="6"/>
      <c r="CQ121" s="6"/>
      <c r="CR121" s="11"/>
      <c r="CS121" s="6"/>
      <c r="CT121" s="28"/>
      <c r="CU121" s="28"/>
      <c r="CV121" s="28"/>
      <c r="CW121" s="28"/>
    </row>
    <row r="122" spans="2:101" ht="12.75" customHeight="1">
      <c r="B122" s="28"/>
      <c r="C122" s="28"/>
      <c r="D122" s="28"/>
      <c r="E122" s="6"/>
      <c r="F122" s="24"/>
      <c r="G122" s="25"/>
      <c r="H122" s="22"/>
      <c r="I122" s="22"/>
      <c r="J122" s="22"/>
      <c r="K122" s="26"/>
      <c r="L122" s="25"/>
      <c r="M122" s="25"/>
      <c r="N122" s="59"/>
      <c r="O122" s="25"/>
      <c r="P122" s="22"/>
      <c r="Q122" s="22"/>
      <c r="R122" s="22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4"/>
      <c r="AH122" s="25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6"/>
      <c r="AX122" s="25"/>
      <c r="AY122" s="25"/>
      <c r="AZ122" s="59"/>
      <c r="BA122" s="25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6"/>
      <c r="BP122" s="25"/>
      <c r="BQ122" s="25"/>
      <c r="BR122" s="25"/>
      <c r="BS122" s="25"/>
      <c r="BU122" s="6"/>
      <c r="CL122" s="7"/>
      <c r="CM122" s="28"/>
      <c r="CN122" s="28"/>
      <c r="CO122" s="28"/>
      <c r="CP122" s="6"/>
      <c r="CQ122" s="6"/>
      <c r="CR122" s="11"/>
      <c r="CS122" s="6"/>
      <c r="CT122" s="28"/>
      <c r="CU122" s="28"/>
      <c r="CV122" s="28"/>
      <c r="CW122" s="28"/>
    </row>
    <row r="123" spans="2:101" ht="12.75" customHeight="1">
      <c r="B123" s="28"/>
      <c r="C123" s="28"/>
      <c r="D123" s="28"/>
      <c r="E123" s="6"/>
      <c r="F123" s="24"/>
      <c r="G123" s="25"/>
      <c r="H123" s="22"/>
      <c r="I123" s="22"/>
      <c r="J123" s="22"/>
      <c r="K123" s="26"/>
      <c r="L123" s="25"/>
      <c r="M123" s="25"/>
      <c r="N123" s="59"/>
      <c r="O123" s="25"/>
      <c r="P123" s="22"/>
      <c r="Q123" s="22"/>
      <c r="R123" s="22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4"/>
      <c r="AH123" s="25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6"/>
      <c r="AX123" s="25"/>
      <c r="AY123" s="25"/>
      <c r="AZ123" s="59"/>
      <c r="BA123" s="25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6"/>
      <c r="BP123" s="25"/>
      <c r="BQ123" s="25"/>
      <c r="BR123" s="25"/>
      <c r="BS123" s="25"/>
      <c r="BU123" s="6"/>
      <c r="CL123" s="7"/>
      <c r="CM123" s="28"/>
      <c r="CN123" s="28"/>
      <c r="CO123" s="28"/>
      <c r="CP123" s="6"/>
      <c r="CQ123" s="6"/>
      <c r="CR123" s="11"/>
      <c r="CS123" s="6"/>
      <c r="CT123" s="28"/>
      <c r="CU123" s="28"/>
      <c r="CV123" s="28"/>
      <c r="CW123" s="28"/>
    </row>
    <row r="124" spans="2:101" ht="12.75" customHeight="1">
      <c r="B124" s="28"/>
      <c r="C124" s="28"/>
      <c r="D124" s="28"/>
      <c r="E124" s="6"/>
      <c r="F124" s="24"/>
      <c r="G124" s="25"/>
      <c r="H124" s="22"/>
      <c r="I124" s="22"/>
      <c r="J124" s="22"/>
      <c r="K124" s="26"/>
      <c r="L124" s="25"/>
      <c r="M124" s="25"/>
      <c r="N124" s="59"/>
      <c r="O124" s="25"/>
      <c r="P124" s="22"/>
      <c r="Q124" s="22"/>
      <c r="R124" s="22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4"/>
      <c r="AH124" s="25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6"/>
      <c r="AX124" s="25"/>
      <c r="AY124" s="25"/>
      <c r="AZ124" s="59"/>
      <c r="BA124" s="25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6"/>
      <c r="BP124" s="25"/>
      <c r="BQ124" s="25"/>
      <c r="BR124" s="25"/>
      <c r="BS124" s="25"/>
      <c r="BU124" s="6"/>
      <c r="CL124" s="7"/>
      <c r="CM124" s="28"/>
      <c r="CN124" s="28"/>
      <c r="CO124" s="28"/>
      <c r="CP124" s="6"/>
      <c r="CQ124" s="6"/>
      <c r="CR124" s="11"/>
      <c r="CS124" s="6"/>
      <c r="CT124" s="28"/>
      <c r="CU124" s="28"/>
      <c r="CV124" s="28"/>
      <c r="CW124" s="28"/>
    </row>
    <row r="125" spans="2:101" ht="12.75" customHeight="1">
      <c r="B125" s="28"/>
      <c r="C125" s="28"/>
      <c r="D125" s="28"/>
      <c r="E125" s="6"/>
      <c r="F125" s="24"/>
      <c r="G125" s="25"/>
      <c r="H125" s="22"/>
      <c r="I125" s="22"/>
      <c r="J125" s="22"/>
      <c r="K125" s="26"/>
      <c r="L125" s="25"/>
      <c r="M125" s="25"/>
      <c r="N125" s="59"/>
      <c r="O125" s="25"/>
      <c r="P125" s="22"/>
      <c r="Q125" s="22"/>
      <c r="R125" s="22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4"/>
      <c r="AH125" s="25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6"/>
      <c r="AX125" s="25"/>
      <c r="AY125" s="25"/>
      <c r="AZ125" s="59"/>
      <c r="BA125" s="25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6"/>
      <c r="BP125" s="25"/>
      <c r="BQ125" s="25"/>
      <c r="BR125" s="25"/>
      <c r="BS125" s="25"/>
      <c r="BU125" s="6"/>
      <c r="CL125" s="7"/>
      <c r="CM125" s="28"/>
      <c r="CN125" s="28"/>
      <c r="CO125" s="28"/>
      <c r="CP125" s="6"/>
      <c r="CQ125" s="6"/>
      <c r="CR125" s="11"/>
      <c r="CS125" s="6"/>
      <c r="CT125" s="28"/>
      <c r="CU125" s="28"/>
      <c r="CV125" s="28"/>
      <c r="CW125" s="28"/>
    </row>
    <row r="126" spans="2:101" ht="12.75" customHeight="1">
      <c r="B126" s="28"/>
      <c r="C126" s="28"/>
      <c r="D126" s="28"/>
      <c r="E126" s="6"/>
      <c r="F126" s="24"/>
      <c r="G126" s="25"/>
      <c r="H126" s="22"/>
      <c r="I126" s="22"/>
      <c r="J126" s="22"/>
      <c r="K126" s="26"/>
      <c r="L126" s="25"/>
      <c r="M126" s="25"/>
      <c r="N126" s="59"/>
      <c r="O126" s="25"/>
      <c r="P126" s="22"/>
      <c r="Q126" s="22"/>
      <c r="R126" s="22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4"/>
      <c r="AH126" s="25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6"/>
      <c r="AX126" s="25"/>
      <c r="AY126" s="25"/>
      <c r="AZ126" s="59"/>
      <c r="BA126" s="25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6"/>
      <c r="BP126" s="25"/>
      <c r="BQ126" s="25"/>
      <c r="BR126" s="25"/>
      <c r="BS126" s="25"/>
      <c r="BU126" s="6"/>
      <c r="CL126" s="7"/>
      <c r="CM126" s="28"/>
      <c r="CN126" s="28"/>
      <c r="CO126" s="28"/>
      <c r="CP126" s="6"/>
      <c r="CQ126" s="6"/>
      <c r="CR126" s="11"/>
      <c r="CS126" s="6"/>
      <c r="CT126" s="28"/>
      <c r="CU126" s="28"/>
      <c r="CV126" s="28"/>
      <c r="CW126" s="28"/>
    </row>
    <row r="127" spans="2:101" ht="12.75" customHeight="1">
      <c r="B127" s="28"/>
      <c r="C127" s="28"/>
      <c r="D127" s="28"/>
      <c r="E127" s="6"/>
      <c r="F127" s="24"/>
      <c r="G127" s="25"/>
      <c r="H127" s="22"/>
      <c r="I127" s="22"/>
      <c r="J127" s="22"/>
      <c r="K127" s="26"/>
      <c r="L127" s="25"/>
      <c r="M127" s="25"/>
      <c r="N127" s="59"/>
      <c r="O127" s="25"/>
      <c r="P127" s="22"/>
      <c r="Q127" s="22"/>
      <c r="R127" s="22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4"/>
      <c r="AH127" s="25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6"/>
      <c r="AX127" s="25"/>
      <c r="AY127" s="25"/>
      <c r="AZ127" s="59"/>
      <c r="BA127" s="25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6"/>
      <c r="BP127" s="25"/>
      <c r="BQ127" s="25"/>
      <c r="BR127" s="25"/>
      <c r="BS127" s="25"/>
      <c r="BU127" s="6"/>
      <c r="CL127" s="7"/>
      <c r="CM127" s="28"/>
      <c r="CN127" s="28"/>
      <c r="CO127" s="28"/>
      <c r="CP127" s="6"/>
      <c r="CQ127" s="6"/>
      <c r="CR127" s="11"/>
      <c r="CS127" s="6"/>
      <c r="CT127" s="28"/>
      <c r="CU127" s="28"/>
      <c r="CV127" s="28"/>
      <c r="CW127" s="28"/>
    </row>
    <row r="128" spans="2:101" ht="12.75" customHeight="1">
      <c r="B128" s="28"/>
      <c r="C128" s="28"/>
      <c r="D128" s="28"/>
      <c r="E128" s="6"/>
      <c r="F128" s="24"/>
      <c r="G128" s="25"/>
      <c r="H128" s="22"/>
      <c r="I128" s="22"/>
      <c r="J128" s="22"/>
      <c r="K128" s="26"/>
      <c r="L128" s="25"/>
      <c r="M128" s="25"/>
      <c r="N128" s="59"/>
      <c r="O128" s="25"/>
      <c r="P128" s="22"/>
      <c r="Q128" s="22"/>
      <c r="R128" s="22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4"/>
      <c r="AH128" s="25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6"/>
      <c r="AX128" s="25"/>
      <c r="AY128" s="25"/>
      <c r="AZ128" s="59"/>
      <c r="BA128" s="25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6"/>
      <c r="BP128" s="25"/>
      <c r="BQ128" s="25"/>
      <c r="BR128" s="25"/>
      <c r="BS128" s="25"/>
      <c r="BU128" s="6"/>
      <c r="CL128" s="7"/>
      <c r="CM128" s="28"/>
      <c r="CN128" s="28"/>
      <c r="CO128" s="28"/>
      <c r="CP128" s="6"/>
      <c r="CQ128" s="6"/>
      <c r="CR128" s="11"/>
      <c r="CS128" s="6"/>
      <c r="CT128" s="28"/>
      <c r="CU128" s="28"/>
      <c r="CV128" s="28"/>
      <c r="CW128" s="28"/>
    </row>
    <row r="129" spans="2:101" ht="12.75" customHeight="1">
      <c r="B129" s="28"/>
      <c r="C129" s="28"/>
      <c r="D129" s="28"/>
      <c r="E129" s="6"/>
      <c r="F129" s="24"/>
      <c r="G129" s="25"/>
      <c r="H129" s="22"/>
      <c r="I129" s="22"/>
      <c r="J129" s="22"/>
      <c r="K129" s="26"/>
      <c r="L129" s="25"/>
      <c r="M129" s="25"/>
      <c r="N129" s="59"/>
      <c r="O129" s="25"/>
      <c r="P129" s="22"/>
      <c r="Q129" s="22"/>
      <c r="R129" s="22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4"/>
      <c r="AH129" s="25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6"/>
      <c r="AX129" s="25"/>
      <c r="AY129" s="25"/>
      <c r="AZ129" s="59"/>
      <c r="BA129" s="25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6"/>
      <c r="BP129" s="25"/>
      <c r="BQ129" s="25"/>
      <c r="BR129" s="25"/>
      <c r="BS129" s="25"/>
      <c r="BU129" s="6"/>
      <c r="CL129" s="7"/>
      <c r="CM129" s="28"/>
      <c r="CN129" s="28"/>
      <c r="CO129" s="28"/>
      <c r="CP129" s="6"/>
      <c r="CQ129" s="6"/>
      <c r="CR129" s="11"/>
      <c r="CS129" s="6"/>
      <c r="CT129" s="28"/>
      <c r="CU129" s="28"/>
      <c r="CV129" s="28"/>
      <c r="CW129" s="28"/>
    </row>
    <row r="130" spans="2:101" ht="12.75" customHeight="1">
      <c r="B130" s="28"/>
      <c r="C130" s="28"/>
      <c r="D130" s="28"/>
      <c r="E130" s="6"/>
      <c r="F130" s="24"/>
      <c r="G130" s="25"/>
      <c r="H130" s="22"/>
      <c r="I130" s="22"/>
      <c r="J130" s="22"/>
      <c r="K130" s="26"/>
      <c r="L130" s="25"/>
      <c r="M130" s="25"/>
      <c r="N130" s="59"/>
      <c r="O130" s="25"/>
      <c r="P130" s="22"/>
      <c r="Q130" s="22"/>
      <c r="R130" s="22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4"/>
      <c r="AH130" s="25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6"/>
      <c r="AX130" s="25"/>
      <c r="AY130" s="25"/>
      <c r="AZ130" s="59"/>
      <c r="BA130" s="25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6"/>
      <c r="BP130" s="25"/>
      <c r="BQ130" s="25"/>
      <c r="BR130" s="25"/>
      <c r="BS130" s="25"/>
      <c r="BU130" s="6"/>
      <c r="CL130" s="7"/>
      <c r="CM130" s="28"/>
      <c r="CN130" s="28"/>
      <c r="CO130" s="28"/>
      <c r="CP130" s="6"/>
      <c r="CQ130" s="6"/>
      <c r="CR130" s="11"/>
      <c r="CS130" s="6"/>
      <c r="CT130" s="28"/>
      <c r="CU130" s="28"/>
      <c r="CV130" s="28"/>
      <c r="CW130" s="28"/>
    </row>
    <row r="131" spans="2:101" ht="12.75" customHeight="1">
      <c r="B131" s="28"/>
      <c r="C131" s="28"/>
      <c r="D131" s="28"/>
      <c r="E131" s="6"/>
      <c r="F131" s="24"/>
      <c r="G131" s="25"/>
      <c r="H131" s="22"/>
      <c r="I131" s="22"/>
      <c r="J131" s="22"/>
      <c r="K131" s="26"/>
      <c r="L131" s="25"/>
      <c r="M131" s="25"/>
      <c r="N131" s="59"/>
      <c r="O131" s="25"/>
      <c r="P131" s="22"/>
      <c r="Q131" s="22"/>
      <c r="R131" s="22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4"/>
      <c r="AH131" s="25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6"/>
      <c r="AX131" s="25"/>
      <c r="AY131" s="25"/>
      <c r="AZ131" s="59"/>
      <c r="BA131" s="25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6"/>
      <c r="BP131" s="25"/>
      <c r="BQ131" s="25"/>
      <c r="BR131" s="25"/>
      <c r="BS131" s="25"/>
      <c r="BU131" s="6"/>
      <c r="CL131" s="7"/>
      <c r="CM131" s="28"/>
      <c r="CN131" s="28"/>
      <c r="CO131" s="28"/>
      <c r="CP131" s="6"/>
      <c r="CQ131" s="6"/>
      <c r="CR131" s="11"/>
      <c r="CS131" s="6"/>
      <c r="CT131" s="28"/>
      <c r="CU131" s="28"/>
      <c r="CV131" s="28"/>
      <c r="CW131" s="28"/>
    </row>
    <row r="132" spans="2:101" ht="12.75" customHeight="1">
      <c r="B132" s="28"/>
      <c r="C132" s="28"/>
      <c r="D132" s="28"/>
      <c r="E132" s="6"/>
      <c r="F132" s="24"/>
      <c r="G132" s="25"/>
      <c r="H132" s="22"/>
      <c r="I132" s="22"/>
      <c r="J132" s="22"/>
      <c r="K132" s="26"/>
      <c r="L132" s="25"/>
      <c r="M132" s="25"/>
      <c r="N132" s="59"/>
      <c r="O132" s="25"/>
      <c r="P132" s="22"/>
      <c r="Q132" s="22"/>
      <c r="R132" s="22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4"/>
      <c r="AH132" s="25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6"/>
      <c r="AX132" s="25"/>
      <c r="AY132" s="25"/>
      <c r="AZ132" s="59"/>
      <c r="BA132" s="25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6"/>
      <c r="BP132" s="25"/>
      <c r="BQ132" s="25"/>
      <c r="BR132" s="25"/>
      <c r="BS132" s="25"/>
      <c r="BU132" s="6"/>
      <c r="CL132" s="7"/>
      <c r="CM132" s="28"/>
      <c r="CN132" s="28"/>
      <c r="CO132" s="28"/>
      <c r="CP132" s="6"/>
      <c r="CQ132" s="6"/>
      <c r="CR132" s="11"/>
      <c r="CS132" s="6"/>
      <c r="CT132" s="28"/>
      <c r="CU132" s="28"/>
      <c r="CV132" s="28"/>
      <c r="CW132" s="28"/>
    </row>
    <row r="133" spans="2:101" ht="12.75" customHeight="1">
      <c r="B133" s="28"/>
      <c r="C133" s="28"/>
      <c r="D133" s="28"/>
      <c r="E133" s="6"/>
      <c r="F133" s="24"/>
      <c r="G133" s="25"/>
      <c r="H133" s="22"/>
      <c r="I133" s="22"/>
      <c r="J133" s="22"/>
      <c r="K133" s="26"/>
      <c r="L133" s="25"/>
      <c r="M133" s="25"/>
      <c r="N133" s="59"/>
      <c r="O133" s="25"/>
      <c r="P133" s="22"/>
      <c r="Q133" s="22"/>
      <c r="R133" s="22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4"/>
      <c r="AH133" s="25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6"/>
      <c r="AX133" s="25"/>
      <c r="AY133" s="25"/>
      <c r="AZ133" s="59"/>
      <c r="BA133" s="25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6"/>
      <c r="BP133" s="25"/>
      <c r="BQ133" s="25"/>
      <c r="BR133" s="25"/>
      <c r="BS133" s="25"/>
      <c r="BU133" s="6"/>
      <c r="CL133" s="7"/>
      <c r="CM133" s="28"/>
      <c r="CN133" s="28"/>
      <c r="CO133" s="28"/>
      <c r="CP133" s="6"/>
      <c r="CQ133" s="6"/>
      <c r="CR133" s="11"/>
      <c r="CS133" s="6"/>
      <c r="CT133" s="28"/>
      <c r="CU133" s="28"/>
      <c r="CV133" s="28"/>
      <c r="CW133" s="28"/>
    </row>
    <row r="134" spans="2:101" ht="12.75" customHeight="1">
      <c r="B134" s="28"/>
      <c r="C134" s="28"/>
      <c r="D134" s="28"/>
      <c r="E134" s="6"/>
      <c r="F134" s="24"/>
      <c r="G134" s="25"/>
      <c r="H134" s="22"/>
      <c r="I134" s="22"/>
      <c r="J134" s="22"/>
      <c r="K134" s="26"/>
      <c r="L134" s="25"/>
      <c r="M134" s="25"/>
      <c r="N134" s="59"/>
      <c r="O134" s="25"/>
      <c r="P134" s="22"/>
      <c r="Q134" s="22"/>
      <c r="R134" s="22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4"/>
      <c r="AH134" s="25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6"/>
      <c r="AX134" s="25"/>
      <c r="AY134" s="25"/>
      <c r="AZ134" s="59"/>
      <c r="BA134" s="25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6"/>
      <c r="BP134" s="25"/>
      <c r="BQ134" s="25"/>
      <c r="BR134" s="25"/>
      <c r="BS134" s="25"/>
      <c r="BU134" s="6"/>
      <c r="CL134" s="7"/>
      <c r="CM134" s="28"/>
      <c r="CN134" s="28"/>
      <c r="CO134" s="28"/>
      <c r="CP134" s="6"/>
      <c r="CQ134" s="6"/>
      <c r="CR134" s="11"/>
      <c r="CS134" s="6"/>
      <c r="CT134" s="28"/>
      <c r="CU134" s="28"/>
      <c r="CV134" s="28"/>
      <c r="CW134" s="28"/>
    </row>
    <row r="135" spans="2:101" ht="12.75" customHeight="1">
      <c r="B135" s="28"/>
      <c r="C135" s="28"/>
      <c r="D135" s="28"/>
      <c r="E135" s="6"/>
      <c r="F135" s="24"/>
      <c r="G135" s="25"/>
      <c r="H135" s="22"/>
      <c r="I135" s="22"/>
      <c r="J135" s="22"/>
      <c r="K135" s="26"/>
      <c r="L135" s="25"/>
      <c r="M135" s="25"/>
      <c r="N135" s="59"/>
      <c r="O135" s="25"/>
      <c r="P135" s="22"/>
      <c r="Q135" s="22"/>
      <c r="R135" s="22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4"/>
      <c r="AH135" s="25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6"/>
      <c r="AX135" s="25"/>
      <c r="AY135" s="25"/>
      <c r="AZ135" s="59"/>
      <c r="BA135" s="25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6"/>
      <c r="BP135" s="25"/>
      <c r="BQ135" s="25"/>
      <c r="BR135" s="25"/>
      <c r="BS135" s="25"/>
      <c r="BU135" s="6"/>
      <c r="CL135" s="7"/>
      <c r="CM135" s="28"/>
      <c r="CN135" s="28"/>
      <c r="CO135" s="28"/>
      <c r="CP135" s="6"/>
      <c r="CQ135" s="6"/>
      <c r="CR135" s="11"/>
      <c r="CS135" s="6"/>
      <c r="CT135" s="28"/>
      <c r="CU135" s="28"/>
      <c r="CV135" s="28"/>
      <c r="CW135" s="28"/>
    </row>
    <row r="136" spans="2:101" ht="12.75" customHeight="1">
      <c r="B136" s="28"/>
      <c r="C136" s="28"/>
      <c r="D136" s="28"/>
      <c r="E136" s="6"/>
      <c r="F136" s="24"/>
      <c r="G136" s="25"/>
      <c r="H136" s="22"/>
      <c r="I136" s="22"/>
      <c r="J136" s="22"/>
      <c r="K136" s="26"/>
      <c r="L136" s="25"/>
      <c r="M136" s="25"/>
      <c r="N136" s="59"/>
      <c r="O136" s="25"/>
      <c r="P136" s="22"/>
      <c r="Q136" s="22"/>
      <c r="R136" s="22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4"/>
      <c r="AH136" s="25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6"/>
      <c r="AX136" s="25"/>
      <c r="AY136" s="25"/>
      <c r="AZ136" s="59"/>
      <c r="BA136" s="25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6"/>
      <c r="BP136" s="25"/>
      <c r="BQ136" s="25"/>
      <c r="BR136" s="25"/>
      <c r="BS136" s="25"/>
      <c r="BU136" s="6"/>
      <c r="CL136" s="7"/>
      <c r="CM136" s="28"/>
      <c r="CN136" s="28"/>
      <c r="CO136" s="28"/>
      <c r="CP136" s="6"/>
      <c r="CQ136" s="6"/>
      <c r="CR136" s="11"/>
      <c r="CS136" s="6"/>
      <c r="CT136" s="28"/>
      <c r="CU136" s="28"/>
      <c r="CV136" s="28"/>
      <c r="CW136" s="28"/>
    </row>
    <row r="137" spans="2:101" ht="12.75" customHeight="1">
      <c r="B137" s="28"/>
      <c r="C137" s="28"/>
      <c r="D137" s="28"/>
      <c r="E137" s="6"/>
      <c r="F137" s="24"/>
      <c r="G137" s="25"/>
      <c r="H137" s="22"/>
      <c r="I137" s="22"/>
      <c r="J137" s="22"/>
      <c r="K137" s="26"/>
      <c r="L137" s="25"/>
      <c r="M137" s="25"/>
      <c r="N137" s="59"/>
      <c r="O137" s="25"/>
      <c r="P137" s="22"/>
      <c r="Q137" s="22"/>
      <c r="R137" s="22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4"/>
      <c r="AH137" s="25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6"/>
      <c r="AX137" s="25"/>
      <c r="AY137" s="25"/>
      <c r="AZ137" s="59"/>
      <c r="BA137" s="25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6"/>
      <c r="BP137" s="25"/>
      <c r="BQ137" s="25"/>
      <c r="BR137" s="25"/>
      <c r="BS137" s="25"/>
      <c r="BU137" s="6"/>
      <c r="CL137" s="7"/>
      <c r="CM137" s="28"/>
      <c r="CN137" s="28"/>
      <c r="CO137" s="28"/>
      <c r="CP137" s="6"/>
      <c r="CQ137" s="6"/>
      <c r="CR137" s="11"/>
      <c r="CS137" s="6"/>
      <c r="CT137" s="28"/>
      <c r="CU137" s="28"/>
      <c r="CV137" s="28"/>
      <c r="CW137" s="28"/>
    </row>
    <row r="138" spans="2:101" ht="12.75" customHeight="1">
      <c r="B138" s="28"/>
      <c r="C138" s="28"/>
      <c r="D138" s="28"/>
      <c r="E138" s="6"/>
      <c r="F138" s="24"/>
      <c r="G138" s="25"/>
      <c r="H138" s="22"/>
      <c r="I138" s="22"/>
      <c r="J138" s="22"/>
      <c r="K138" s="26"/>
      <c r="L138" s="25"/>
      <c r="M138" s="25"/>
      <c r="N138" s="59"/>
      <c r="O138" s="25"/>
      <c r="P138" s="22"/>
      <c r="Q138" s="22"/>
      <c r="R138" s="22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4"/>
      <c r="AH138" s="25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6"/>
      <c r="AX138" s="25"/>
      <c r="AY138" s="25"/>
      <c r="AZ138" s="59"/>
      <c r="BA138" s="25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6"/>
      <c r="BP138" s="25"/>
      <c r="BQ138" s="25"/>
      <c r="BR138" s="25"/>
      <c r="BS138" s="25"/>
      <c r="BU138" s="6"/>
      <c r="CL138" s="7"/>
      <c r="CM138" s="28"/>
      <c r="CN138" s="28"/>
      <c r="CO138" s="28"/>
      <c r="CP138" s="6"/>
      <c r="CQ138" s="6"/>
      <c r="CR138" s="11"/>
      <c r="CS138" s="6"/>
      <c r="CT138" s="28"/>
      <c r="CU138" s="28"/>
      <c r="CV138" s="28"/>
      <c r="CW138" s="28"/>
    </row>
    <row r="139" spans="2:101" ht="12.75" customHeight="1">
      <c r="B139" s="28"/>
      <c r="C139" s="28"/>
      <c r="D139" s="28"/>
      <c r="E139" s="6"/>
      <c r="F139" s="24"/>
      <c r="G139" s="25"/>
      <c r="H139" s="22"/>
      <c r="I139" s="22"/>
      <c r="J139" s="22"/>
      <c r="K139" s="26"/>
      <c r="L139" s="25"/>
      <c r="M139" s="25"/>
      <c r="N139" s="59"/>
      <c r="O139" s="25"/>
      <c r="P139" s="22"/>
      <c r="Q139" s="22"/>
      <c r="R139" s="22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4"/>
      <c r="AH139" s="25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6"/>
      <c r="AX139" s="25"/>
      <c r="AY139" s="25"/>
      <c r="AZ139" s="59"/>
      <c r="BA139" s="25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6"/>
      <c r="BP139" s="25"/>
      <c r="BQ139" s="25"/>
      <c r="BR139" s="25"/>
      <c r="BS139" s="25"/>
      <c r="BU139" s="6"/>
      <c r="CL139" s="7"/>
      <c r="CM139" s="28"/>
      <c r="CN139" s="28"/>
      <c r="CO139" s="28"/>
      <c r="CP139" s="6"/>
      <c r="CQ139" s="6"/>
      <c r="CR139" s="11"/>
      <c r="CS139" s="6"/>
      <c r="CT139" s="28"/>
      <c r="CU139" s="28"/>
      <c r="CV139" s="28"/>
      <c r="CW139" s="28"/>
    </row>
    <row r="140" spans="2:101" ht="12.75" customHeight="1">
      <c r="B140" s="28"/>
      <c r="C140" s="28"/>
      <c r="D140" s="28"/>
      <c r="E140" s="6"/>
      <c r="F140" s="24"/>
      <c r="G140" s="25"/>
      <c r="H140" s="22"/>
      <c r="I140" s="22"/>
      <c r="J140" s="22"/>
      <c r="K140" s="26"/>
      <c r="L140" s="25"/>
      <c r="M140" s="25"/>
      <c r="N140" s="59"/>
      <c r="O140" s="25"/>
      <c r="P140" s="22"/>
      <c r="Q140" s="22"/>
      <c r="R140" s="22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4"/>
      <c r="AH140" s="25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6"/>
      <c r="AX140" s="25"/>
      <c r="AY140" s="25"/>
      <c r="AZ140" s="59"/>
      <c r="BA140" s="25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6"/>
      <c r="BP140" s="25"/>
      <c r="BQ140" s="25"/>
      <c r="BR140" s="25"/>
      <c r="BS140" s="25"/>
      <c r="BU140" s="6"/>
      <c r="CL140" s="7"/>
      <c r="CM140" s="28"/>
      <c r="CN140" s="28"/>
      <c r="CO140" s="28"/>
      <c r="CP140" s="6"/>
      <c r="CQ140" s="6"/>
      <c r="CR140" s="11"/>
      <c r="CS140" s="6"/>
      <c r="CT140" s="28"/>
      <c r="CU140" s="28"/>
      <c r="CV140" s="28"/>
      <c r="CW140" s="28"/>
    </row>
    <row r="141" spans="2:101" ht="12.75" customHeight="1">
      <c r="B141" s="28"/>
      <c r="C141" s="28"/>
      <c r="D141" s="28"/>
      <c r="E141" s="6"/>
      <c r="F141" s="24"/>
      <c r="G141" s="25"/>
      <c r="H141" s="22"/>
      <c r="I141" s="22"/>
      <c r="J141" s="22"/>
      <c r="K141" s="26"/>
      <c r="L141" s="25"/>
      <c r="M141" s="25"/>
      <c r="N141" s="59"/>
      <c r="O141" s="25"/>
      <c r="P141" s="22"/>
      <c r="Q141" s="22"/>
      <c r="R141" s="22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4"/>
      <c r="AH141" s="25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6"/>
      <c r="AX141" s="25"/>
      <c r="AY141" s="25"/>
      <c r="AZ141" s="59"/>
      <c r="BA141" s="25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6"/>
      <c r="BP141" s="25"/>
      <c r="BQ141" s="25"/>
      <c r="BR141" s="25"/>
      <c r="BS141" s="25"/>
      <c r="BU141" s="6"/>
      <c r="CL141" s="7"/>
      <c r="CM141" s="28"/>
      <c r="CN141" s="28"/>
      <c r="CO141" s="28"/>
      <c r="CP141" s="6"/>
      <c r="CQ141" s="6"/>
      <c r="CR141" s="11"/>
      <c r="CS141" s="6"/>
      <c r="CT141" s="28"/>
      <c r="CU141" s="28"/>
      <c r="CV141" s="28"/>
      <c r="CW141" s="28"/>
    </row>
    <row r="142" spans="2:101" ht="12.75" customHeight="1">
      <c r="B142" s="28"/>
      <c r="C142" s="28"/>
      <c r="D142" s="28"/>
      <c r="E142" s="6"/>
      <c r="F142" s="24"/>
      <c r="G142" s="25"/>
      <c r="H142" s="22"/>
      <c r="I142" s="22"/>
      <c r="J142" s="22"/>
      <c r="K142" s="26"/>
      <c r="L142" s="25"/>
      <c r="M142" s="25"/>
      <c r="N142" s="59"/>
      <c r="O142" s="25"/>
      <c r="P142" s="22"/>
      <c r="Q142" s="22"/>
      <c r="R142" s="22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4"/>
      <c r="AH142" s="25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6"/>
      <c r="AX142" s="25"/>
      <c r="AY142" s="25"/>
      <c r="AZ142" s="59"/>
      <c r="BA142" s="25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6"/>
      <c r="BP142" s="25"/>
      <c r="BQ142" s="25"/>
      <c r="BR142" s="25"/>
      <c r="BS142" s="25"/>
      <c r="BU142" s="6"/>
      <c r="CL142" s="7"/>
      <c r="CM142" s="28"/>
      <c r="CN142" s="28"/>
      <c r="CO142" s="28"/>
      <c r="CP142" s="6"/>
      <c r="CQ142" s="6"/>
      <c r="CR142" s="11"/>
      <c r="CS142" s="6"/>
      <c r="CT142" s="28"/>
      <c r="CU142" s="28"/>
      <c r="CV142" s="28"/>
      <c r="CW142" s="28"/>
    </row>
    <row r="143" spans="2:101" ht="12.75" customHeight="1">
      <c r="B143" s="28"/>
      <c r="C143" s="28"/>
      <c r="D143" s="28"/>
      <c r="E143" s="6"/>
      <c r="F143" s="24"/>
      <c r="G143" s="25"/>
      <c r="H143" s="22"/>
      <c r="I143" s="22"/>
      <c r="J143" s="22"/>
      <c r="K143" s="26"/>
      <c r="L143" s="25"/>
      <c r="M143" s="25"/>
      <c r="N143" s="59"/>
      <c r="O143" s="25"/>
      <c r="P143" s="22"/>
      <c r="Q143" s="22"/>
      <c r="R143" s="22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4"/>
      <c r="AH143" s="25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6"/>
      <c r="AX143" s="25"/>
      <c r="AY143" s="25"/>
      <c r="AZ143" s="59"/>
      <c r="BA143" s="25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6"/>
      <c r="BP143" s="25"/>
      <c r="BQ143" s="25"/>
      <c r="BR143" s="25"/>
      <c r="BS143" s="25"/>
      <c r="BU143" s="6"/>
      <c r="CL143" s="7"/>
      <c r="CM143" s="28"/>
      <c r="CN143" s="28"/>
      <c r="CO143" s="28"/>
      <c r="CP143" s="6"/>
      <c r="CQ143" s="6"/>
      <c r="CR143" s="11"/>
      <c r="CS143" s="6"/>
      <c r="CT143" s="28"/>
      <c r="CU143" s="28"/>
      <c r="CV143" s="28"/>
      <c r="CW143" s="28"/>
    </row>
    <row r="144" spans="2:101" ht="12.75" customHeight="1">
      <c r="B144" s="28"/>
      <c r="C144" s="28"/>
      <c r="D144" s="28"/>
      <c r="E144" s="6"/>
      <c r="F144" s="24"/>
      <c r="G144" s="25"/>
      <c r="H144" s="22"/>
      <c r="I144" s="22"/>
      <c r="J144" s="22"/>
      <c r="K144" s="26"/>
      <c r="L144" s="25"/>
      <c r="M144" s="25"/>
      <c r="N144" s="59"/>
      <c r="O144" s="25"/>
      <c r="P144" s="22"/>
      <c r="Q144" s="22"/>
      <c r="R144" s="22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4"/>
      <c r="AH144" s="25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6"/>
      <c r="AX144" s="25"/>
      <c r="AY144" s="25"/>
      <c r="AZ144" s="59"/>
      <c r="BA144" s="25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6"/>
      <c r="BP144" s="25"/>
      <c r="BQ144" s="25"/>
      <c r="BR144" s="25"/>
      <c r="BS144" s="25"/>
      <c r="BU144" s="6"/>
      <c r="CL144" s="7"/>
      <c r="CM144" s="28"/>
      <c r="CN144" s="28"/>
      <c r="CO144" s="28"/>
      <c r="CP144" s="6"/>
      <c r="CQ144" s="6"/>
      <c r="CR144" s="11"/>
      <c r="CS144" s="6"/>
      <c r="CT144" s="28"/>
      <c r="CU144" s="28"/>
      <c r="CV144" s="28"/>
      <c r="CW144" s="28"/>
    </row>
    <row r="145" spans="2:101" ht="12.75" customHeight="1">
      <c r="B145" s="28"/>
      <c r="C145" s="28"/>
      <c r="D145" s="28"/>
      <c r="E145" s="6"/>
      <c r="F145" s="24"/>
      <c r="G145" s="25"/>
      <c r="H145" s="22"/>
      <c r="I145" s="22"/>
      <c r="J145" s="22"/>
      <c r="K145" s="26"/>
      <c r="L145" s="25"/>
      <c r="M145" s="25"/>
      <c r="N145" s="59"/>
      <c r="O145" s="25"/>
      <c r="P145" s="22"/>
      <c r="Q145" s="22"/>
      <c r="R145" s="22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4"/>
      <c r="AH145" s="25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6"/>
      <c r="AX145" s="25"/>
      <c r="AY145" s="25"/>
      <c r="AZ145" s="59"/>
      <c r="BA145" s="25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6"/>
      <c r="BP145" s="25"/>
      <c r="BQ145" s="25"/>
      <c r="BR145" s="25"/>
      <c r="BS145" s="25"/>
      <c r="BU145" s="6"/>
      <c r="CL145" s="7"/>
      <c r="CM145" s="28"/>
      <c r="CN145" s="28"/>
      <c r="CO145" s="28"/>
      <c r="CP145" s="6"/>
      <c r="CQ145" s="6"/>
      <c r="CR145" s="11"/>
      <c r="CS145" s="6"/>
      <c r="CT145" s="28"/>
      <c r="CU145" s="28"/>
      <c r="CV145" s="28"/>
      <c r="CW145" s="28"/>
    </row>
    <row r="146" spans="2:101" ht="12.75" customHeight="1">
      <c r="B146" s="28"/>
      <c r="C146" s="28"/>
      <c r="D146" s="28"/>
      <c r="E146" s="6"/>
      <c r="F146" s="24"/>
      <c r="G146" s="25"/>
      <c r="H146" s="22"/>
      <c r="I146" s="22"/>
      <c r="J146" s="22"/>
      <c r="K146" s="26"/>
      <c r="L146" s="25"/>
      <c r="M146" s="25"/>
      <c r="N146" s="59"/>
      <c r="O146" s="25"/>
      <c r="P146" s="22"/>
      <c r="Q146" s="22"/>
      <c r="R146" s="22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4"/>
      <c r="AH146" s="25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6"/>
      <c r="AX146" s="25"/>
      <c r="AY146" s="25"/>
      <c r="AZ146" s="59"/>
      <c r="BA146" s="25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6"/>
      <c r="BP146" s="25"/>
      <c r="BQ146" s="25"/>
      <c r="BR146" s="25"/>
      <c r="BS146" s="25"/>
      <c r="BU146" s="6"/>
      <c r="CL146" s="7"/>
      <c r="CM146" s="28"/>
      <c r="CN146" s="28"/>
      <c r="CO146" s="28"/>
      <c r="CP146" s="6"/>
      <c r="CQ146" s="6"/>
      <c r="CR146" s="11"/>
      <c r="CS146" s="6"/>
      <c r="CT146" s="28"/>
      <c r="CU146" s="28"/>
      <c r="CV146" s="28"/>
      <c r="CW146" s="28"/>
    </row>
    <row r="147" spans="2:101" ht="12.75" customHeight="1">
      <c r="B147" s="28"/>
      <c r="C147" s="28"/>
      <c r="D147" s="28"/>
      <c r="E147" s="6"/>
      <c r="F147" s="24"/>
      <c r="G147" s="25"/>
      <c r="H147" s="22"/>
      <c r="I147" s="22"/>
      <c r="J147" s="22"/>
      <c r="K147" s="26"/>
      <c r="L147" s="25"/>
      <c r="M147" s="25"/>
      <c r="N147" s="59"/>
      <c r="O147" s="25"/>
      <c r="P147" s="22"/>
      <c r="Q147" s="22"/>
      <c r="R147" s="22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4"/>
      <c r="AH147" s="25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6"/>
      <c r="AX147" s="25"/>
      <c r="AY147" s="25"/>
      <c r="AZ147" s="59"/>
      <c r="BA147" s="25"/>
      <c r="CL147" s="7"/>
      <c r="CM147" s="28"/>
      <c r="CN147" s="28"/>
      <c r="CO147" s="28"/>
      <c r="CP147" s="6"/>
      <c r="CQ147" s="6"/>
      <c r="CR147" s="11"/>
      <c r="CS147" s="6"/>
      <c r="CT147" s="28"/>
      <c r="CU147" s="28"/>
      <c r="CV147" s="28"/>
      <c r="CW147" s="28"/>
    </row>
    <row r="148" spans="2:101" ht="12.75" customHeight="1">
      <c r="B148" s="28"/>
      <c r="C148" s="28"/>
      <c r="D148" s="28"/>
      <c r="E148" s="6"/>
      <c r="F148" s="24"/>
      <c r="G148" s="25"/>
      <c r="H148" s="22"/>
      <c r="I148" s="22"/>
      <c r="J148" s="22"/>
      <c r="K148" s="26"/>
      <c r="L148" s="25"/>
      <c r="M148" s="25"/>
      <c r="N148" s="59"/>
      <c r="O148" s="25"/>
      <c r="P148" s="22"/>
      <c r="Q148" s="22"/>
      <c r="R148" s="22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4"/>
      <c r="AH148" s="25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6"/>
      <c r="AX148" s="25"/>
      <c r="AY148" s="25"/>
      <c r="AZ148" s="59"/>
      <c r="BA148" s="25"/>
      <c r="CL148" s="7"/>
      <c r="CM148" s="28"/>
      <c r="CN148" s="28"/>
      <c r="CO148" s="28"/>
      <c r="CP148" s="6"/>
      <c r="CQ148" s="6"/>
      <c r="CR148" s="11"/>
      <c r="CS148" s="6"/>
      <c r="CT148" s="28"/>
      <c r="CU148" s="28"/>
      <c r="CV148" s="28"/>
      <c r="CW148" s="28"/>
    </row>
    <row r="149" spans="2:101" ht="12.75" customHeight="1">
      <c r="B149" s="28"/>
      <c r="C149" s="28"/>
      <c r="D149" s="28"/>
      <c r="E149" s="6"/>
      <c r="F149" s="24"/>
      <c r="G149" s="25"/>
      <c r="H149" s="22"/>
      <c r="I149" s="22"/>
      <c r="J149" s="22"/>
      <c r="K149" s="26"/>
      <c r="L149" s="25"/>
      <c r="M149" s="25"/>
      <c r="N149" s="59"/>
      <c r="O149" s="25"/>
      <c r="P149" s="22"/>
      <c r="Q149" s="22"/>
      <c r="R149" s="22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4"/>
      <c r="AH149" s="25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6"/>
      <c r="AX149" s="25"/>
      <c r="AY149" s="25"/>
      <c r="AZ149" s="59"/>
      <c r="BA149" s="25"/>
      <c r="CL149" s="7"/>
      <c r="CM149" s="28"/>
      <c r="CN149" s="28"/>
      <c r="CO149" s="28"/>
      <c r="CP149" s="6"/>
      <c r="CQ149" s="6"/>
      <c r="CR149" s="11"/>
      <c r="CS149" s="6"/>
      <c r="CT149" s="28"/>
      <c r="CU149" s="28"/>
      <c r="CV149" s="28"/>
      <c r="CW149" s="28"/>
    </row>
    <row r="150" spans="2:101" ht="12.75" customHeight="1">
      <c r="B150" s="28"/>
      <c r="C150" s="28"/>
      <c r="D150" s="28"/>
      <c r="E150" s="6"/>
      <c r="F150" s="24"/>
      <c r="G150" s="25"/>
      <c r="H150" s="22"/>
      <c r="I150" s="22"/>
      <c r="J150" s="22"/>
      <c r="K150" s="26"/>
      <c r="L150" s="25"/>
      <c r="M150" s="25"/>
      <c r="N150" s="59"/>
      <c r="O150" s="25"/>
      <c r="P150" s="22"/>
      <c r="Q150" s="22"/>
      <c r="R150" s="22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4"/>
      <c r="AH150" s="25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6"/>
      <c r="AX150" s="25"/>
      <c r="AY150" s="25"/>
      <c r="AZ150" s="59"/>
      <c r="BA150" s="25"/>
      <c r="CL150" s="7"/>
      <c r="CM150" s="28"/>
      <c r="CN150" s="28"/>
      <c r="CO150" s="28"/>
      <c r="CP150" s="6"/>
      <c r="CQ150" s="6"/>
      <c r="CR150" s="11"/>
      <c r="CS150" s="6"/>
      <c r="CT150" s="28"/>
      <c r="CU150" s="28"/>
      <c r="CV150" s="28"/>
      <c r="CW150" s="28"/>
    </row>
    <row r="151" spans="2:101" ht="12.75" customHeight="1">
      <c r="B151" s="28"/>
      <c r="C151" s="28"/>
      <c r="D151" s="28"/>
      <c r="E151" s="6"/>
      <c r="F151" s="24"/>
      <c r="G151" s="25"/>
      <c r="H151" s="22"/>
      <c r="I151" s="22"/>
      <c r="J151" s="22"/>
      <c r="K151" s="26"/>
      <c r="L151" s="25"/>
      <c r="M151" s="25"/>
      <c r="N151" s="59"/>
      <c r="O151" s="25"/>
      <c r="P151" s="22"/>
      <c r="Q151" s="22"/>
      <c r="R151" s="22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4"/>
      <c r="AH151" s="25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6"/>
      <c r="AX151" s="25"/>
      <c r="AY151" s="25"/>
      <c r="AZ151" s="59"/>
      <c r="BA151" s="25"/>
      <c r="CL151" s="7"/>
      <c r="CM151" s="28"/>
      <c r="CN151" s="28"/>
      <c r="CO151" s="28"/>
      <c r="CP151" s="6"/>
      <c r="CQ151" s="6"/>
      <c r="CR151" s="11"/>
      <c r="CS151" s="6"/>
      <c r="CT151" s="28"/>
      <c r="CU151" s="28"/>
      <c r="CV151" s="28"/>
      <c r="CW151" s="28"/>
    </row>
    <row r="152" spans="2:101" ht="12.75" customHeight="1">
      <c r="B152" s="28"/>
      <c r="C152" s="28"/>
      <c r="D152" s="28"/>
      <c r="E152" s="6"/>
      <c r="F152" s="24"/>
      <c r="G152" s="25"/>
      <c r="H152" s="22"/>
      <c r="I152" s="22"/>
      <c r="J152" s="22"/>
      <c r="K152" s="26"/>
      <c r="L152" s="25"/>
      <c r="M152" s="25"/>
      <c r="N152" s="59"/>
      <c r="O152" s="25"/>
      <c r="P152" s="22"/>
      <c r="Q152" s="22"/>
      <c r="R152" s="22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4"/>
      <c r="AH152" s="25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6"/>
      <c r="AX152" s="25"/>
      <c r="AY152" s="25"/>
      <c r="AZ152" s="59"/>
      <c r="BA152" s="25"/>
      <c r="CL152" s="7"/>
      <c r="CM152" s="28"/>
      <c r="CN152" s="28"/>
      <c r="CO152" s="28"/>
      <c r="CP152" s="6"/>
      <c r="CQ152" s="6"/>
      <c r="CR152" s="11"/>
      <c r="CS152" s="6"/>
      <c r="CT152" s="28"/>
      <c r="CU152" s="28"/>
      <c r="CV152" s="28"/>
      <c r="CW152" s="28"/>
    </row>
    <row r="153" spans="2:101" ht="12.75" customHeight="1">
      <c r="B153" s="28"/>
      <c r="C153" s="28"/>
      <c r="D153" s="28"/>
      <c r="E153" s="6"/>
      <c r="F153" s="24"/>
      <c r="G153" s="25"/>
      <c r="H153" s="22"/>
      <c r="I153" s="22"/>
      <c r="J153" s="22"/>
      <c r="K153" s="26"/>
      <c r="L153" s="25"/>
      <c r="M153" s="25"/>
      <c r="N153" s="59"/>
      <c r="O153" s="25"/>
      <c r="P153" s="22"/>
      <c r="Q153" s="22"/>
      <c r="R153" s="22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4"/>
      <c r="AH153" s="25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6"/>
      <c r="AX153" s="25"/>
      <c r="AY153" s="25"/>
      <c r="AZ153" s="59"/>
      <c r="BA153" s="25"/>
      <c r="CL153" s="7"/>
      <c r="CM153" s="28"/>
      <c r="CN153" s="28"/>
      <c r="CO153" s="28"/>
      <c r="CP153" s="6"/>
      <c r="CQ153" s="6"/>
      <c r="CR153" s="11"/>
      <c r="CS153" s="6"/>
      <c r="CT153" s="28"/>
      <c r="CU153" s="28"/>
      <c r="CV153" s="28"/>
      <c r="CW153" s="28"/>
    </row>
    <row r="154" spans="2:101" ht="12.75" customHeight="1">
      <c r="B154" s="28"/>
      <c r="C154" s="28"/>
      <c r="D154" s="28"/>
      <c r="E154" s="6"/>
      <c r="F154" s="24"/>
      <c r="G154" s="25"/>
      <c r="H154" s="22"/>
      <c r="I154" s="22"/>
      <c r="J154" s="22"/>
      <c r="K154" s="26"/>
      <c r="L154" s="25"/>
      <c r="M154" s="25"/>
      <c r="N154" s="59"/>
      <c r="O154" s="25"/>
      <c r="P154" s="22"/>
      <c r="Q154" s="22"/>
      <c r="R154" s="22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4"/>
      <c r="AH154" s="25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6"/>
      <c r="AX154" s="25"/>
      <c r="AY154" s="25"/>
      <c r="AZ154" s="59"/>
      <c r="BA154" s="25"/>
      <c r="CL154" s="7"/>
      <c r="CM154" s="28"/>
      <c r="CN154" s="28"/>
      <c r="CO154" s="28"/>
      <c r="CP154" s="6"/>
      <c r="CQ154" s="6"/>
      <c r="CR154" s="11"/>
      <c r="CS154" s="6"/>
      <c r="CT154" s="28"/>
      <c r="CU154" s="28"/>
      <c r="CV154" s="28"/>
      <c r="CW154" s="28"/>
    </row>
    <row r="155" spans="2:101" ht="12.75" customHeight="1">
      <c r="B155" s="28"/>
      <c r="C155" s="28"/>
      <c r="D155" s="28"/>
      <c r="E155" s="6"/>
      <c r="F155" s="24"/>
      <c r="G155" s="25"/>
      <c r="H155" s="22"/>
      <c r="I155" s="22"/>
      <c r="J155" s="22"/>
      <c r="K155" s="26"/>
      <c r="L155" s="25"/>
      <c r="M155" s="25"/>
      <c r="N155" s="59"/>
      <c r="O155" s="25"/>
      <c r="P155" s="22"/>
      <c r="Q155" s="22"/>
      <c r="R155" s="22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4"/>
      <c r="AH155" s="25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6"/>
      <c r="AX155" s="25"/>
      <c r="AY155" s="25"/>
      <c r="AZ155" s="59"/>
      <c r="BA155" s="25"/>
      <c r="CL155" s="7"/>
      <c r="CM155" s="28"/>
      <c r="CN155" s="28"/>
      <c r="CO155" s="28"/>
      <c r="CP155" s="6"/>
      <c r="CQ155" s="6"/>
      <c r="CR155" s="11"/>
      <c r="CS155" s="6"/>
      <c r="CT155" s="28"/>
      <c r="CU155" s="28"/>
      <c r="CV155" s="28"/>
      <c r="CW155" s="28"/>
    </row>
    <row r="156" spans="2:101" ht="12.75" customHeight="1">
      <c r="B156" s="28"/>
      <c r="C156" s="28"/>
      <c r="D156" s="28"/>
      <c r="E156" s="6"/>
      <c r="F156" s="24"/>
      <c r="G156" s="25"/>
      <c r="H156" s="22"/>
      <c r="I156" s="22"/>
      <c r="J156" s="22"/>
      <c r="K156" s="26"/>
      <c r="L156" s="25"/>
      <c r="M156" s="25"/>
      <c r="N156" s="59"/>
      <c r="O156" s="25"/>
      <c r="P156" s="22"/>
      <c r="Q156" s="22"/>
      <c r="R156" s="22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4"/>
      <c r="AH156" s="25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6"/>
      <c r="AX156" s="25"/>
      <c r="AY156" s="25"/>
      <c r="AZ156" s="59"/>
      <c r="BA156" s="25"/>
      <c r="CL156" s="7"/>
      <c r="CM156" s="28"/>
      <c r="CN156" s="28"/>
      <c r="CO156" s="28"/>
      <c r="CP156" s="6"/>
      <c r="CQ156" s="6"/>
      <c r="CR156" s="11"/>
      <c r="CS156" s="6"/>
      <c r="CT156" s="28"/>
      <c r="CU156" s="28"/>
      <c r="CV156" s="28"/>
      <c r="CW156" s="28"/>
    </row>
    <row r="157" spans="2:101" ht="12.75" customHeight="1">
      <c r="B157" s="28"/>
      <c r="C157" s="28"/>
      <c r="D157" s="28"/>
      <c r="E157" s="6"/>
      <c r="F157" s="24"/>
      <c r="G157" s="25"/>
      <c r="H157" s="22"/>
      <c r="I157" s="22"/>
      <c r="J157" s="22"/>
      <c r="K157" s="26"/>
      <c r="L157" s="25"/>
      <c r="M157" s="25"/>
      <c r="N157" s="59"/>
      <c r="O157" s="25"/>
      <c r="P157" s="22"/>
      <c r="Q157" s="22"/>
      <c r="R157" s="22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4"/>
      <c r="AH157" s="25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6"/>
      <c r="AX157" s="25"/>
      <c r="AY157" s="25"/>
      <c r="AZ157" s="59"/>
      <c r="BA157" s="25"/>
      <c r="CL157" s="7"/>
      <c r="CM157" s="28"/>
      <c r="CN157" s="28"/>
      <c r="CO157" s="28"/>
      <c r="CP157" s="6"/>
      <c r="CQ157" s="6"/>
      <c r="CR157" s="11"/>
      <c r="CS157" s="6"/>
      <c r="CT157" s="28"/>
      <c r="CU157" s="28"/>
      <c r="CV157" s="28"/>
      <c r="CW157" s="28"/>
    </row>
    <row r="158" spans="2:101" ht="12.75" customHeight="1">
      <c r="B158" s="28"/>
      <c r="C158" s="28"/>
      <c r="D158" s="28"/>
      <c r="E158" s="6"/>
      <c r="F158" s="24"/>
      <c r="G158" s="25"/>
      <c r="H158" s="22"/>
      <c r="I158" s="22"/>
      <c r="J158" s="22"/>
      <c r="K158" s="26"/>
      <c r="L158" s="25"/>
      <c r="M158" s="25"/>
      <c r="N158" s="59"/>
      <c r="O158" s="25"/>
      <c r="P158" s="22"/>
      <c r="Q158" s="22"/>
      <c r="R158" s="22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4"/>
      <c r="AH158" s="25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6"/>
      <c r="AX158" s="25"/>
      <c r="AY158" s="25"/>
      <c r="AZ158" s="59"/>
      <c r="BA158" s="25"/>
      <c r="CL158" s="7"/>
      <c r="CM158" s="28"/>
      <c r="CN158" s="28"/>
      <c r="CO158" s="28"/>
      <c r="CP158" s="6"/>
      <c r="CQ158" s="6"/>
      <c r="CR158" s="11"/>
      <c r="CS158" s="6"/>
      <c r="CT158" s="28"/>
      <c r="CU158" s="28"/>
      <c r="CV158" s="28"/>
      <c r="CW158" s="28"/>
    </row>
    <row r="159" spans="2:101" ht="12.75" customHeight="1">
      <c r="B159" s="28"/>
      <c r="C159" s="28"/>
      <c r="D159" s="28"/>
      <c r="E159" s="6"/>
      <c r="F159" s="24"/>
      <c r="G159" s="25"/>
      <c r="H159" s="22"/>
      <c r="I159" s="22"/>
      <c r="J159" s="22"/>
      <c r="K159" s="26"/>
      <c r="L159" s="25"/>
      <c r="M159" s="25"/>
      <c r="N159" s="59"/>
      <c r="O159" s="25"/>
      <c r="P159" s="22"/>
      <c r="Q159" s="22"/>
      <c r="R159" s="22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4"/>
      <c r="AH159" s="25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6"/>
      <c r="AX159" s="25"/>
      <c r="AY159" s="25"/>
      <c r="AZ159" s="59"/>
      <c r="BA159" s="25"/>
      <c r="CL159" s="7"/>
      <c r="CM159" s="28"/>
      <c r="CN159" s="28"/>
      <c r="CO159" s="28"/>
      <c r="CP159" s="6"/>
      <c r="CQ159" s="6"/>
      <c r="CR159" s="11"/>
      <c r="CS159" s="6"/>
      <c r="CT159" s="28"/>
      <c r="CU159" s="28"/>
      <c r="CV159" s="28"/>
      <c r="CW159" s="28"/>
    </row>
    <row r="160" spans="2:101" ht="12.75" customHeight="1">
      <c r="B160" s="28"/>
      <c r="C160" s="28"/>
      <c r="D160" s="28"/>
      <c r="E160" s="6"/>
      <c r="F160" s="24"/>
      <c r="G160" s="25"/>
      <c r="H160" s="22"/>
      <c r="I160" s="22"/>
      <c r="J160" s="22"/>
      <c r="K160" s="26"/>
      <c r="L160" s="25"/>
      <c r="M160" s="25"/>
      <c r="N160" s="59"/>
      <c r="O160" s="25"/>
      <c r="P160" s="22"/>
      <c r="Q160" s="22"/>
      <c r="R160" s="22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4"/>
      <c r="AH160" s="25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6"/>
      <c r="AX160" s="25"/>
      <c r="AY160" s="25"/>
      <c r="AZ160" s="59"/>
      <c r="BA160" s="25"/>
      <c r="CL160" s="7"/>
      <c r="CM160" s="28"/>
      <c r="CN160" s="28"/>
      <c r="CO160" s="28"/>
      <c r="CP160" s="6"/>
      <c r="CQ160" s="6"/>
      <c r="CR160" s="11"/>
      <c r="CS160" s="6"/>
      <c r="CT160" s="28"/>
      <c r="CU160" s="28"/>
      <c r="CV160" s="28"/>
      <c r="CW160" s="28"/>
    </row>
    <row r="161" spans="2:101" ht="12.75" customHeight="1">
      <c r="B161" s="28"/>
      <c r="C161" s="28"/>
      <c r="D161" s="28"/>
      <c r="E161" s="6"/>
      <c r="F161" s="24"/>
      <c r="G161" s="25"/>
      <c r="H161" s="22"/>
      <c r="I161" s="22"/>
      <c r="J161" s="22"/>
      <c r="K161" s="26"/>
      <c r="L161" s="25"/>
      <c r="M161" s="25"/>
      <c r="N161" s="59"/>
      <c r="O161" s="25"/>
      <c r="P161" s="22"/>
      <c r="Q161" s="22"/>
      <c r="R161" s="22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4"/>
      <c r="AH161" s="25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6"/>
      <c r="AX161" s="25"/>
      <c r="AY161" s="25"/>
      <c r="AZ161" s="59"/>
      <c r="BA161" s="25"/>
      <c r="CL161" s="7"/>
      <c r="CM161" s="28"/>
      <c r="CN161" s="28"/>
      <c r="CO161" s="28"/>
      <c r="CP161" s="6"/>
      <c r="CQ161" s="6"/>
      <c r="CR161" s="11"/>
      <c r="CS161" s="6"/>
      <c r="CT161" s="28"/>
      <c r="CU161" s="28"/>
      <c r="CV161" s="28"/>
      <c r="CW161" s="28"/>
    </row>
    <row r="162" spans="2:101" ht="12.75" customHeight="1">
      <c r="B162" s="28"/>
      <c r="C162" s="28"/>
      <c r="D162" s="28"/>
      <c r="E162" s="6"/>
      <c r="F162" s="24"/>
      <c r="G162" s="25"/>
      <c r="H162" s="22"/>
      <c r="I162" s="22"/>
      <c r="J162" s="22"/>
      <c r="K162" s="26"/>
      <c r="L162" s="25"/>
      <c r="M162" s="25"/>
      <c r="N162" s="59"/>
      <c r="O162" s="25"/>
      <c r="P162" s="22"/>
      <c r="Q162" s="22"/>
      <c r="R162" s="22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4"/>
      <c r="AH162" s="25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6"/>
      <c r="AX162" s="25"/>
      <c r="AY162" s="25"/>
      <c r="AZ162" s="59"/>
      <c r="BA162" s="25"/>
      <c r="CL162" s="7"/>
      <c r="CM162" s="28"/>
      <c r="CN162" s="28"/>
      <c r="CO162" s="28"/>
      <c r="CP162" s="6"/>
      <c r="CQ162" s="6"/>
      <c r="CR162" s="11"/>
      <c r="CS162" s="6"/>
      <c r="CT162" s="28"/>
      <c r="CU162" s="28"/>
      <c r="CV162" s="28"/>
      <c r="CW162" s="28"/>
    </row>
    <row r="163" spans="2:101" ht="12.75" customHeight="1">
      <c r="B163" s="28"/>
      <c r="C163" s="28"/>
      <c r="D163" s="28"/>
      <c r="E163" s="6"/>
      <c r="F163" s="24"/>
      <c r="G163" s="25"/>
      <c r="H163" s="22"/>
      <c r="I163" s="22"/>
      <c r="J163" s="22"/>
      <c r="K163" s="26"/>
      <c r="L163" s="25"/>
      <c r="M163" s="25"/>
      <c r="N163" s="59"/>
      <c r="O163" s="25"/>
      <c r="P163" s="22"/>
      <c r="Q163" s="22"/>
      <c r="R163" s="22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4"/>
      <c r="AH163" s="25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6"/>
      <c r="AX163" s="25"/>
      <c r="AY163" s="25"/>
      <c r="AZ163" s="59"/>
      <c r="BA163" s="25"/>
      <c r="CL163" s="7"/>
      <c r="CM163" s="28"/>
      <c r="CN163" s="28"/>
      <c r="CO163" s="28"/>
      <c r="CP163" s="6"/>
      <c r="CQ163" s="6"/>
      <c r="CR163" s="11"/>
      <c r="CS163" s="6"/>
      <c r="CT163" s="28"/>
      <c r="CU163" s="28"/>
      <c r="CV163" s="28"/>
      <c r="CW163" s="28"/>
    </row>
    <row r="164" spans="2:101" ht="12.75" customHeight="1">
      <c r="B164" s="28"/>
      <c r="C164" s="28"/>
      <c r="D164" s="28"/>
      <c r="E164" s="6"/>
      <c r="F164" s="24"/>
      <c r="G164" s="25"/>
      <c r="H164" s="22"/>
      <c r="I164" s="22"/>
      <c r="J164" s="22"/>
      <c r="K164" s="26"/>
      <c r="L164" s="25"/>
      <c r="M164" s="25"/>
      <c r="N164" s="59"/>
      <c r="O164" s="25"/>
      <c r="P164" s="22"/>
      <c r="Q164" s="22"/>
      <c r="R164" s="22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4"/>
      <c r="AH164" s="25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6"/>
      <c r="AX164" s="25"/>
      <c r="AY164" s="25"/>
      <c r="AZ164" s="59"/>
      <c r="BA164" s="25"/>
      <c r="CL164" s="7"/>
      <c r="CM164" s="28"/>
      <c r="CN164" s="28"/>
      <c r="CO164" s="28"/>
      <c r="CP164" s="6"/>
      <c r="CQ164" s="6"/>
      <c r="CR164" s="11"/>
      <c r="CS164" s="6"/>
      <c r="CT164" s="28"/>
      <c r="CU164" s="28"/>
      <c r="CV164" s="28"/>
      <c r="CW164" s="28"/>
    </row>
    <row r="165" spans="2:101" ht="12.75" customHeight="1">
      <c r="B165" s="28"/>
      <c r="C165" s="28"/>
      <c r="D165" s="28"/>
      <c r="E165" s="6"/>
      <c r="F165" s="24"/>
      <c r="G165" s="25"/>
      <c r="H165" s="22"/>
      <c r="I165" s="22"/>
      <c r="J165" s="22"/>
      <c r="K165" s="26"/>
      <c r="L165" s="25"/>
      <c r="M165" s="25"/>
      <c r="N165" s="59"/>
      <c r="O165" s="25"/>
      <c r="P165" s="22"/>
      <c r="Q165" s="22"/>
      <c r="R165" s="22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4"/>
      <c r="AH165" s="25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6"/>
      <c r="AX165" s="25"/>
      <c r="AY165" s="25"/>
      <c r="AZ165" s="59"/>
      <c r="BA165" s="25"/>
      <c r="CL165" s="7"/>
      <c r="CM165" s="28"/>
      <c r="CN165" s="28"/>
      <c r="CO165" s="28"/>
      <c r="CP165" s="6"/>
      <c r="CQ165" s="6"/>
      <c r="CR165" s="11"/>
      <c r="CS165" s="6"/>
      <c r="CT165" s="28"/>
      <c r="CU165" s="28"/>
      <c r="CV165" s="28"/>
      <c r="CW165" s="28"/>
    </row>
    <row r="166" spans="2:101" ht="12.75" customHeight="1">
      <c r="B166" s="28"/>
      <c r="C166" s="28"/>
      <c r="D166" s="28"/>
      <c r="E166" s="6"/>
      <c r="F166" s="24"/>
      <c r="G166" s="25"/>
      <c r="H166" s="22"/>
      <c r="I166" s="22"/>
      <c r="J166" s="22"/>
      <c r="K166" s="26"/>
      <c r="L166" s="25"/>
      <c r="M166" s="25"/>
      <c r="N166" s="59"/>
      <c r="O166" s="25"/>
      <c r="P166" s="22"/>
      <c r="Q166" s="22"/>
      <c r="R166" s="22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4"/>
      <c r="AH166" s="25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6"/>
      <c r="AX166" s="25"/>
      <c r="AY166" s="25"/>
      <c r="AZ166" s="59"/>
      <c r="BA166" s="25"/>
      <c r="CL166" s="7"/>
      <c r="CM166" s="28"/>
      <c r="CN166" s="28"/>
      <c r="CO166" s="28"/>
      <c r="CP166" s="6"/>
      <c r="CQ166" s="6"/>
      <c r="CR166" s="11"/>
      <c r="CS166" s="6"/>
      <c r="CT166" s="28"/>
      <c r="CU166" s="28"/>
      <c r="CV166" s="28"/>
      <c r="CW166" s="28"/>
    </row>
    <row r="167" spans="2:101" ht="12.75" customHeight="1">
      <c r="B167" s="28"/>
      <c r="C167" s="28"/>
      <c r="D167" s="28"/>
      <c r="E167" s="6"/>
      <c r="F167" s="24"/>
      <c r="G167" s="25"/>
      <c r="H167" s="22"/>
      <c r="I167" s="22"/>
      <c r="J167" s="22"/>
      <c r="K167" s="26"/>
      <c r="L167" s="25"/>
      <c r="M167" s="25"/>
      <c r="N167" s="59"/>
      <c r="O167" s="25"/>
      <c r="P167" s="22"/>
      <c r="Q167" s="22"/>
      <c r="R167" s="22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4"/>
      <c r="AH167" s="25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6"/>
      <c r="AX167" s="25"/>
      <c r="AY167" s="25"/>
      <c r="AZ167" s="59"/>
      <c r="BA167" s="25"/>
      <c r="CL167" s="7"/>
      <c r="CM167" s="28"/>
      <c r="CN167" s="28"/>
      <c r="CO167" s="28"/>
      <c r="CP167" s="6"/>
      <c r="CQ167" s="6"/>
      <c r="CR167" s="11"/>
      <c r="CS167" s="6"/>
      <c r="CT167" s="28"/>
      <c r="CU167" s="28"/>
      <c r="CV167" s="28"/>
      <c r="CW167" s="28"/>
    </row>
    <row r="168" spans="2:101" ht="12.75" customHeight="1">
      <c r="B168" s="28"/>
      <c r="C168" s="28"/>
      <c r="D168" s="28"/>
      <c r="E168" s="6"/>
      <c r="F168" s="24"/>
      <c r="G168" s="25"/>
      <c r="H168" s="22"/>
      <c r="I168" s="22"/>
      <c r="J168" s="22"/>
      <c r="K168" s="26"/>
      <c r="L168" s="25"/>
      <c r="M168" s="25"/>
      <c r="N168" s="59"/>
      <c r="O168" s="25"/>
      <c r="P168" s="22"/>
      <c r="Q168" s="22"/>
      <c r="R168" s="22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4"/>
      <c r="AH168" s="25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6"/>
      <c r="AX168" s="25"/>
      <c r="AY168" s="25"/>
      <c r="AZ168" s="59"/>
      <c r="BA168" s="25"/>
      <c r="CL168" s="7"/>
      <c r="CM168" s="28"/>
      <c r="CN168" s="28"/>
      <c r="CO168" s="28"/>
      <c r="CP168" s="6"/>
      <c r="CQ168" s="6"/>
      <c r="CR168" s="11"/>
      <c r="CS168" s="6"/>
      <c r="CT168" s="28"/>
      <c r="CU168" s="28"/>
      <c r="CV168" s="28"/>
      <c r="CW168" s="28"/>
    </row>
    <row r="169" spans="2:101" ht="12.75" customHeight="1">
      <c r="B169" s="28"/>
      <c r="C169" s="28"/>
      <c r="D169" s="28"/>
      <c r="E169" s="6"/>
      <c r="F169" s="24"/>
      <c r="G169" s="25"/>
      <c r="H169" s="22"/>
      <c r="I169" s="22"/>
      <c r="J169" s="22"/>
      <c r="K169" s="26"/>
      <c r="L169" s="25"/>
      <c r="M169" s="25"/>
      <c r="N169" s="59"/>
      <c r="O169" s="25"/>
      <c r="P169" s="22"/>
      <c r="Q169" s="22"/>
      <c r="R169" s="22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4"/>
      <c r="AH169" s="25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6"/>
      <c r="AX169" s="25"/>
      <c r="AY169" s="25"/>
      <c r="AZ169" s="59"/>
      <c r="BA169" s="25"/>
      <c r="CL169" s="7"/>
      <c r="CM169" s="28"/>
      <c r="CN169" s="28"/>
      <c r="CO169" s="28"/>
      <c r="CP169" s="6"/>
      <c r="CQ169" s="6"/>
      <c r="CR169" s="11"/>
      <c r="CS169" s="6"/>
      <c r="CT169" s="28"/>
      <c r="CU169" s="28"/>
      <c r="CV169" s="28"/>
      <c r="CW169" s="28"/>
    </row>
    <row r="170" spans="2:101" ht="12.75" customHeight="1">
      <c r="B170" s="28"/>
      <c r="C170" s="28"/>
      <c r="D170" s="28"/>
      <c r="E170" s="6"/>
      <c r="F170" s="24"/>
      <c r="G170" s="25"/>
      <c r="H170" s="22"/>
      <c r="I170" s="22"/>
      <c r="J170" s="22"/>
      <c r="K170" s="26"/>
      <c r="L170" s="25"/>
      <c r="M170" s="25"/>
      <c r="N170" s="59"/>
      <c r="O170" s="25"/>
      <c r="P170" s="22"/>
      <c r="Q170" s="22"/>
      <c r="R170" s="22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4"/>
      <c r="AH170" s="25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6"/>
      <c r="AX170" s="25"/>
      <c r="AY170" s="25"/>
      <c r="AZ170" s="59"/>
      <c r="BA170" s="25"/>
      <c r="CL170" s="7"/>
      <c r="CM170" s="28"/>
      <c r="CN170" s="28"/>
      <c r="CO170" s="28"/>
      <c r="CP170" s="6"/>
      <c r="CQ170" s="6"/>
      <c r="CR170" s="11"/>
      <c r="CS170" s="6"/>
      <c r="CT170" s="28"/>
      <c r="CU170" s="28"/>
      <c r="CV170" s="28"/>
      <c r="CW170" s="28"/>
    </row>
    <row r="171" spans="2:101" ht="12.75" customHeight="1">
      <c r="B171" s="28"/>
      <c r="C171" s="28"/>
      <c r="D171" s="28"/>
      <c r="E171" s="6"/>
      <c r="F171" s="24"/>
      <c r="G171" s="25"/>
      <c r="H171" s="22"/>
      <c r="I171" s="22"/>
      <c r="J171" s="22"/>
      <c r="K171" s="26"/>
      <c r="L171" s="25"/>
      <c r="M171" s="25"/>
      <c r="N171" s="59"/>
      <c r="O171" s="25"/>
      <c r="P171" s="22"/>
      <c r="Q171" s="22"/>
      <c r="R171" s="22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4"/>
      <c r="AH171" s="25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6"/>
      <c r="AX171" s="25"/>
      <c r="AY171" s="25"/>
      <c r="AZ171" s="59"/>
      <c r="BA171" s="25"/>
      <c r="CL171" s="7"/>
      <c r="CM171" s="28"/>
      <c r="CN171" s="28"/>
      <c r="CO171" s="28"/>
      <c r="CP171" s="6"/>
      <c r="CQ171" s="6"/>
      <c r="CR171" s="11"/>
      <c r="CS171" s="6"/>
      <c r="CT171" s="28"/>
      <c r="CU171" s="28"/>
      <c r="CV171" s="28"/>
      <c r="CW171" s="28"/>
    </row>
    <row r="172" spans="2:101" ht="12.75" customHeight="1">
      <c r="B172" s="28"/>
      <c r="C172" s="28"/>
      <c r="D172" s="28"/>
      <c r="E172" s="6"/>
      <c r="F172" s="24"/>
      <c r="G172" s="25"/>
      <c r="H172" s="22"/>
      <c r="I172" s="22"/>
      <c r="J172" s="22"/>
      <c r="K172" s="26"/>
      <c r="L172" s="25"/>
      <c r="M172" s="25"/>
      <c r="N172" s="59"/>
      <c r="O172" s="25"/>
      <c r="P172" s="22"/>
      <c r="Q172" s="22"/>
      <c r="R172" s="22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4"/>
      <c r="AH172" s="25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6"/>
      <c r="AX172" s="25"/>
      <c r="AY172" s="25"/>
      <c r="AZ172" s="59"/>
      <c r="BA172" s="25"/>
      <c r="CL172" s="7"/>
      <c r="CM172" s="28"/>
      <c r="CN172" s="28"/>
      <c r="CO172" s="28"/>
      <c r="CP172" s="6"/>
      <c r="CQ172" s="6"/>
      <c r="CR172" s="11"/>
      <c r="CS172" s="6"/>
      <c r="CT172" s="28"/>
      <c r="CU172" s="28"/>
      <c r="CV172" s="28"/>
      <c r="CW172" s="28"/>
    </row>
    <row r="173" spans="2:101" ht="12.75" customHeight="1">
      <c r="B173" s="28"/>
      <c r="C173" s="28"/>
      <c r="D173" s="28"/>
      <c r="E173" s="6"/>
      <c r="F173" s="24"/>
      <c r="G173" s="25"/>
      <c r="H173" s="22"/>
      <c r="I173" s="22"/>
      <c r="J173" s="22"/>
      <c r="K173" s="26"/>
      <c r="L173" s="25"/>
      <c r="M173" s="25"/>
      <c r="N173" s="59"/>
      <c r="O173" s="25"/>
      <c r="P173" s="22"/>
      <c r="Q173" s="22"/>
      <c r="R173" s="22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4"/>
      <c r="AH173" s="25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6"/>
      <c r="AX173" s="25"/>
      <c r="AY173" s="25"/>
      <c r="AZ173" s="59"/>
      <c r="BA173" s="25"/>
      <c r="CL173" s="7"/>
      <c r="CM173" s="28"/>
      <c r="CN173" s="28"/>
      <c r="CO173" s="28"/>
      <c r="CP173" s="6"/>
      <c r="CQ173" s="6"/>
      <c r="CR173" s="11"/>
      <c r="CS173" s="6"/>
      <c r="CT173" s="28"/>
      <c r="CU173" s="28"/>
      <c r="CV173" s="28"/>
      <c r="CW173" s="28"/>
    </row>
    <row r="174" spans="2:101" ht="12.75" customHeight="1">
      <c r="B174" s="28"/>
      <c r="C174" s="28"/>
      <c r="D174" s="28"/>
      <c r="E174" s="6"/>
      <c r="F174" s="24"/>
      <c r="G174" s="25"/>
      <c r="H174" s="22"/>
      <c r="I174" s="22"/>
      <c r="J174" s="22"/>
      <c r="K174" s="26"/>
      <c r="L174" s="25"/>
      <c r="M174" s="25"/>
      <c r="N174" s="59"/>
      <c r="O174" s="25"/>
      <c r="P174" s="22"/>
      <c r="Q174" s="22"/>
      <c r="R174" s="22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4"/>
      <c r="AH174" s="25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6"/>
      <c r="AX174" s="25"/>
      <c r="AY174" s="25"/>
      <c r="AZ174" s="59"/>
      <c r="BA174" s="25"/>
      <c r="CL174" s="7"/>
      <c r="CM174" s="28"/>
      <c r="CN174" s="28"/>
      <c r="CO174" s="28"/>
      <c r="CP174" s="6"/>
      <c r="CQ174" s="6"/>
      <c r="CR174" s="11"/>
      <c r="CS174" s="6"/>
      <c r="CT174" s="28"/>
      <c r="CU174" s="28"/>
      <c r="CV174" s="28"/>
      <c r="CW174" s="28"/>
    </row>
    <row r="175" spans="2:101" ht="12.75" customHeight="1">
      <c r="B175" s="28"/>
      <c r="C175" s="28"/>
      <c r="D175" s="28"/>
      <c r="E175" s="6"/>
      <c r="F175" s="24"/>
      <c r="G175" s="25"/>
      <c r="H175" s="22"/>
      <c r="I175" s="22"/>
      <c r="J175" s="22"/>
      <c r="K175" s="26"/>
      <c r="L175" s="25"/>
      <c r="M175" s="25"/>
      <c r="N175" s="59"/>
      <c r="O175" s="25"/>
      <c r="P175" s="22"/>
      <c r="Q175" s="22"/>
      <c r="R175" s="22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4"/>
      <c r="AH175" s="25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6"/>
      <c r="AX175" s="25"/>
      <c r="AY175" s="25"/>
      <c r="AZ175" s="59"/>
      <c r="BA175" s="25"/>
      <c r="CL175" s="7"/>
      <c r="CM175" s="28"/>
      <c r="CN175" s="28"/>
      <c r="CO175" s="28"/>
      <c r="CP175" s="6"/>
      <c r="CQ175" s="6"/>
      <c r="CR175" s="11"/>
      <c r="CS175" s="6"/>
      <c r="CT175" s="28"/>
      <c r="CU175" s="28"/>
      <c r="CV175" s="28"/>
      <c r="CW175" s="28"/>
    </row>
    <row r="176" spans="2:101" ht="12.75" customHeight="1">
      <c r="B176" s="28"/>
      <c r="C176" s="28"/>
      <c r="D176" s="28"/>
      <c r="E176" s="6"/>
      <c r="F176" s="24"/>
      <c r="G176" s="25"/>
      <c r="H176" s="22"/>
      <c r="I176" s="22"/>
      <c r="J176" s="22"/>
      <c r="K176" s="26"/>
      <c r="L176" s="25"/>
      <c r="M176" s="25"/>
      <c r="N176" s="59"/>
      <c r="O176" s="25"/>
      <c r="P176" s="22"/>
      <c r="Q176" s="22"/>
      <c r="R176" s="22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4"/>
      <c r="AH176" s="25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6"/>
      <c r="AX176" s="25"/>
      <c r="AY176" s="25"/>
      <c r="AZ176" s="59"/>
      <c r="BA176" s="25"/>
      <c r="CL176" s="7"/>
      <c r="CM176" s="28"/>
      <c r="CN176" s="28"/>
      <c r="CO176" s="28"/>
      <c r="CP176" s="6"/>
      <c r="CQ176" s="6"/>
      <c r="CR176" s="11"/>
      <c r="CS176" s="6"/>
      <c r="CT176" s="28"/>
      <c r="CU176" s="28"/>
      <c r="CV176" s="28"/>
      <c r="CW176" s="28"/>
    </row>
    <row r="177" spans="2:101" ht="12.75" customHeight="1">
      <c r="B177" s="28"/>
      <c r="C177" s="28"/>
      <c r="D177" s="28"/>
      <c r="E177" s="6"/>
      <c r="F177" s="24"/>
      <c r="G177" s="25"/>
      <c r="H177" s="22"/>
      <c r="I177" s="22"/>
      <c r="J177" s="22"/>
      <c r="K177" s="26"/>
      <c r="L177" s="25"/>
      <c r="M177" s="25"/>
      <c r="N177" s="59"/>
      <c r="O177" s="25"/>
      <c r="P177" s="22"/>
      <c r="Q177" s="22"/>
      <c r="R177" s="22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4"/>
      <c r="AH177" s="25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6"/>
      <c r="AX177" s="25"/>
      <c r="AY177" s="25"/>
      <c r="AZ177" s="59"/>
      <c r="BA177" s="25"/>
      <c r="CL177" s="7"/>
      <c r="CM177" s="28"/>
      <c r="CN177" s="28"/>
      <c r="CO177" s="28"/>
      <c r="CP177" s="6"/>
      <c r="CQ177" s="6"/>
      <c r="CR177" s="11"/>
      <c r="CS177" s="6"/>
      <c r="CT177" s="28"/>
      <c r="CU177" s="28"/>
      <c r="CV177" s="28"/>
      <c r="CW177" s="28"/>
    </row>
    <row r="178" spans="2:101" ht="12.75" customHeight="1">
      <c r="B178" s="28"/>
      <c r="C178" s="28"/>
      <c r="D178" s="28"/>
      <c r="E178" s="6"/>
      <c r="F178" s="24"/>
      <c r="G178" s="25"/>
      <c r="H178" s="22"/>
      <c r="I178" s="22"/>
      <c r="J178" s="22"/>
      <c r="K178" s="26"/>
      <c r="L178" s="25"/>
      <c r="M178" s="25"/>
      <c r="N178" s="59"/>
      <c r="O178" s="25"/>
      <c r="P178" s="22"/>
      <c r="Q178" s="22"/>
      <c r="R178" s="22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4"/>
      <c r="AH178" s="25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6"/>
      <c r="AX178" s="25"/>
      <c r="AY178" s="25"/>
      <c r="AZ178" s="59"/>
      <c r="BA178" s="25"/>
      <c r="CL178" s="7"/>
      <c r="CM178" s="28"/>
      <c r="CN178" s="28"/>
      <c r="CO178" s="28"/>
      <c r="CP178" s="6"/>
      <c r="CQ178" s="6"/>
      <c r="CR178" s="11"/>
      <c r="CS178" s="6"/>
      <c r="CT178" s="28"/>
      <c r="CU178" s="28"/>
      <c r="CV178" s="28"/>
      <c r="CW178" s="28"/>
    </row>
    <row r="179" spans="2:101" ht="12.75" customHeight="1">
      <c r="B179" s="28"/>
      <c r="C179" s="28"/>
      <c r="D179" s="28"/>
      <c r="E179" s="6"/>
      <c r="F179" s="24"/>
      <c r="G179" s="25"/>
      <c r="H179" s="22"/>
      <c r="I179" s="22"/>
      <c r="J179" s="22"/>
      <c r="K179" s="26"/>
      <c r="L179" s="25"/>
      <c r="M179" s="25"/>
      <c r="N179" s="59"/>
      <c r="O179" s="25"/>
      <c r="P179" s="22"/>
      <c r="Q179" s="22"/>
      <c r="R179" s="22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4"/>
      <c r="AH179" s="25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6"/>
      <c r="AX179" s="25"/>
      <c r="AY179" s="25"/>
      <c r="AZ179" s="59"/>
      <c r="BA179" s="25"/>
      <c r="CL179" s="7"/>
      <c r="CM179" s="28"/>
      <c r="CN179" s="28"/>
      <c r="CO179" s="28"/>
      <c r="CP179" s="6"/>
      <c r="CQ179" s="6"/>
      <c r="CR179" s="11"/>
      <c r="CS179" s="6"/>
      <c r="CT179" s="28"/>
      <c r="CU179" s="28"/>
      <c r="CV179" s="28"/>
      <c r="CW179" s="28"/>
    </row>
    <row r="180" spans="2:101" ht="12.75" customHeight="1">
      <c r="B180" s="28"/>
      <c r="C180" s="28"/>
      <c r="D180" s="28"/>
      <c r="E180" s="6"/>
      <c r="F180" s="24"/>
      <c r="G180" s="25"/>
      <c r="H180" s="22"/>
      <c r="I180" s="22"/>
      <c r="J180" s="22"/>
      <c r="K180" s="26"/>
      <c r="L180" s="25"/>
      <c r="M180" s="25"/>
      <c r="N180" s="59"/>
      <c r="O180" s="25"/>
      <c r="P180" s="22"/>
      <c r="Q180" s="22"/>
      <c r="R180" s="22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4"/>
      <c r="AH180" s="25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6"/>
      <c r="AX180" s="25"/>
      <c r="AY180" s="25"/>
      <c r="AZ180" s="59"/>
      <c r="BA180" s="25"/>
      <c r="CL180" s="7"/>
      <c r="CM180" s="28"/>
      <c r="CN180" s="28"/>
      <c r="CO180" s="28"/>
      <c r="CP180" s="6"/>
      <c r="CQ180" s="6"/>
      <c r="CR180" s="11"/>
      <c r="CS180" s="6"/>
      <c r="CT180" s="28"/>
      <c r="CU180" s="28"/>
      <c r="CV180" s="28"/>
      <c r="CW180" s="28"/>
    </row>
    <row r="181" spans="2:101" ht="12.75" customHeight="1">
      <c r="B181" s="28"/>
      <c r="C181" s="28"/>
      <c r="D181" s="28"/>
      <c r="E181" s="6"/>
      <c r="F181" s="24"/>
      <c r="G181" s="25"/>
      <c r="H181" s="22"/>
      <c r="I181" s="22"/>
      <c r="J181" s="22"/>
      <c r="K181" s="26"/>
      <c r="L181" s="25"/>
      <c r="M181" s="25"/>
      <c r="N181" s="59"/>
      <c r="O181" s="25"/>
      <c r="P181" s="22"/>
      <c r="Q181" s="22"/>
      <c r="R181" s="22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4"/>
      <c r="AH181" s="25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6"/>
      <c r="AX181" s="25"/>
      <c r="AY181" s="25"/>
      <c r="AZ181" s="59"/>
      <c r="BA181" s="25"/>
      <c r="CL181" s="7"/>
      <c r="CM181" s="28"/>
      <c r="CN181" s="28"/>
      <c r="CO181" s="28"/>
      <c r="CP181" s="6"/>
      <c r="CQ181" s="6"/>
      <c r="CR181" s="11"/>
      <c r="CS181" s="6"/>
      <c r="CT181" s="28"/>
      <c r="CU181" s="28"/>
      <c r="CV181" s="28"/>
      <c r="CW181" s="28"/>
    </row>
    <row r="182" spans="2:101" ht="12.75" customHeight="1">
      <c r="B182" s="28"/>
      <c r="C182" s="28"/>
      <c r="D182" s="28"/>
      <c r="E182" s="6"/>
      <c r="F182" s="24"/>
      <c r="G182" s="25"/>
      <c r="H182" s="22"/>
      <c r="I182" s="22"/>
      <c r="J182" s="22"/>
      <c r="K182" s="26"/>
      <c r="L182" s="25"/>
      <c r="M182" s="25"/>
      <c r="N182" s="59"/>
      <c r="O182" s="25"/>
      <c r="P182" s="22"/>
      <c r="Q182" s="22"/>
      <c r="R182" s="22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4"/>
      <c r="AH182" s="25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6"/>
      <c r="AX182" s="25"/>
      <c r="AY182" s="25"/>
      <c r="AZ182" s="59"/>
      <c r="BA182" s="25"/>
      <c r="CL182" s="7"/>
      <c r="CM182" s="28"/>
      <c r="CN182" s="28"/>
      <c r="CO182" s="28"/>
      <c r="CP182" s="6"/>
      <c r="CQ182" s="6"/>
      <c r="CR182" s="11"/>
      <c r="CS182" s="6"/>
      <c r="CT182" s="28"/>
      <c r="CU182" s="28"/>
      <c r="CV182" s="28"/>
      <c r="CW182" s="28"/>
    </row>
    <row r="183" spans="2:101" ht="12.75" customHeight="1">
      <c r="B183" s="28"/>
      <c r="C183" s="28"/>
      <c r="D183" s="28"/>
      <c r="E183" s="6"/>
      <c r="F183" s="24"/>
      <c r="G183" s="25"/>
      <c r="H183" s="22"/>
      <c r="I183" s="22"/>
      <c r="J183" s="22"/>
      <c r="K183" s="26"/>
      <c r="L183" s="25"/>
      <c r="M183" s="25"/>
      <c r="N183" s="59"/>
      <c r="O183" s="25"/>
      <c r="P183" s="22"/>
      <c r="Q183" s="22"/>
      <c r="R183" s="22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4"/>
      <c r="AH183" s="25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6"/>
      <c r="AX183" s="25"/>
      <c r="AY183" s="25"/>
      <c r="AZ183" s="59"/>
      <c r="BA183" s="25"/>
      <c r="CL183" s="7"/>
      <c r="CM183" s="28"/>
      <c r="CN183" s="28"/>
      <c r="CO183" s="28"/>
      <c r="CP183" s="6"/>
      <c r="CQ183" s="6"/>
      <c r="CR183" s="11"/>
      <c r="CS183" s="6"/>
      <c r="CT183" s="28"/>
      <c r="CU183" s="28"/>
      <c r="CV183" s="28"/>
      <c r="CW183" s="28"/>
    </row>
    <row r="184" spans="2:101" ht="12.75" customHeight="1">
      <c r="B184" s="28"/>
      <c r="C184" s="28"/>
      <c r="D184" s="28"/>
      <c r="E184" s="6"/>
      <c r="F184" s="24"/>
      <c r="G184" s="25"/>
      <c r="H184" s="22"/>
      <c r="I184" s="22"/>
      <c r="J184" s="22"/>
      <c r="K184" s="26"/>
      <c r="L184" s="25"/>
      <c r="M184" s="25"/>
      <c r="N184" s="59"/>
      <c r="O184" s="25"/>
      <c r="P184" s="22"/>
      <c r="Q184" s="22"/>
      <c r="R184" s="22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4"/>
      <c r="AH184" s="25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6"/>
      <c r="AX184" s="25"/>
      <c r="AY184" s="25"/>
      <c r="AZ184" s="59"/>
      <c r="BA184" s="25"/>
      <c r="CL184" s="7"/>
      <c r="CM184" s="28"/>
      <c r="CN184" s="28"/>
      <c r="CO184" s="28"/>
      <c r="CP184" s="6"/>
      <c r="CQ184" s="6"/>
      <c r="CR184" s="11"/>
      <c r="CS184" s="6"/>
      <c r="CT184" s="28"/>
      <c r="CU184" s="28"/>
      <c r="CV184" s="28"/>
      <c r="CW184" s="28"/>
    </row>
    <row r="185" spans="2:101" ht="12.75" customHeight="1">
      <c r="B185" s="28"/>
      <c r="C185" s="28"/>
      <c r="D185" s="28"/>
      <c r="E185" s="6"/>
      <c r="F185" s="24"/>
      <c r="G185" s="25"/>
      <c r="H185" s="22"/>
      <c r="I185" s="22"/>
      <c r="J185" s="22"/>
      <c r="K185" s="26"/>
      <c r="L185" s="25"/>
      <c r="M185" s="25"/>
      <c r="N185" s="59"/>
      <c r="O185" s="25"/>
      <c r="P185" s="22"/>
      <c r="Q185" s="22"/>
      <c r="R185" s="22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4"/>
      <c r="AH185" s="25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6"/>
      <c r="AX185" s="25"/>
      <c r="AY185" s="25"/>
      <c r="AZ185" s="59"/>
      <c r="BA185" s="25"/>
      <c r="CL185" s="7"/>
      <c r="CM185" s="28"/>
      <c r="CN185" s="28"/>
      <c r="CO185" s="28"/>
      <c r="CP185" s="6"/>
      <c r="CQ185" s="6"/>
      <c r="CR185" s="11"/>
      <c r="CS185" s="6"/>
      <c r="CT185" s="28"/>
      <c r="CU185" s="28"/>
      <c r="CV185" s="28"/>
      <c r="CW185" s="28"/>
    </row>
    <row r="186" spans="2:101" ht="12.75" customHeight="1">
      <c r="B186" s="28"/>
      <c r="C186" s="28"/>
      <c r="D186" s="28"/>
      <c r="E186" s="6"/>
      <c r="F186" s="24"/>
      <c r="G186" s="25"/>
      <c r="H186" s="22"/>
      <c r="I186" s="22"/>
      <c r="J186" s="22"/>
      <c r="K186" s="26"/>
      <c r="L186" s="25"/>
      <c r="M186" s="25"/>
      <c r="N186" s="59"/>
      <c r="O186" s="25"/>
      <c r="P186" s="22"/>
      <c r="Q186" s="22"/>
      <c r="R186" s="22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4"/>
      <c r="AH186" s="25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6"/>
      <c r="AX186" s="25"/>
      <c r="AY186" s="25"/>
      <c r="AZ186" s="59"/>
      <c r="BA186" s="25"/>
      <c r="CL186" s="7"/>
      <c r="CM186" s="28"/>
      <c r="CN186" s="28"/>
      <c r="CO186" s="28"/>
      <c r="CP186" s="6"/>
      <c r="CQ186" s="6"/>
      <c r="CR186" s="11"/>
      <c r="CS186" s="6"/>
      <c r="CT186" s="28"/>
      <c r="CU186" s="28"/>
      <c r="CV186" s="28"/>
      <c r="CW186" s="28"/>
    </row>
    <row r="187" spans="2:101" ht="12.75" customHeight="1">
      <c r="B187" s="28"/>
      <c r="C187" s="28"/>
      <c r="D187" s="28"/>
      <c r="E187" s="6"/>
      <c r="F187" s="24"/>
      <c r="G187" s="25"/>
      <c r="H187" s="22"/>
      <c r="I187" s="22"/>
      <c r="J187" s="22"/>
      <c r="K187" s="26"/>
      <c r="L187" s="25"/>
      <c r="M187" s="25"/>
      <c r="N187" s="59"/>
      <c r="O187" s="25"/>
      <c r="P187" s="22"/>
      <c r="Q187" s="22"/>
      <c r="R187" s="22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4"/>
      <c r="AH187" s="25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6"/>
      <c r="AX187" s="25"/>
      <c r="AY187" s="25"/>
      <c r="AZ187" s="59"/>
      <c r="BA187" s="25"/>
      <c r="CL187" s="7"/>
      <c r="CM187" s="28"/>
      <c r="CN187" s="28"/>
      <c r="CO187" s="28"/>
      <c r="CP187" s="6"/>
      <c r="CQ187" s="6"/>
      <c r="CR187" s="11"/>
      <c r="CS187" s="6"/>
      <c r="CT187" s="28"/>
      <c r="CU187" s="28"/>
      <c r="CV187" s="28"/>
      <c r="CW187" s="28"/>
    </row>
    <row r="188" spans="2:101" ht="12.75" customHeight="1">
      <c r="B188" s="28"/>
      <c r="C188" s="28"/>
      <c r="D188" s="28"/>
      <c r="E188" s="6"/>
      <c r="F188" s="24"/>
      <c r="G188" s="25"/>
      <c r="H188" s="22"/>
      <c r="I188" s="22"/>
      <c r="J188" s="22"/>
      <c r="K188" s="26"/>
      <c r="L188" s="25"/>
      <c r="M188" s="25"/>
      <c r="N188" s="59"/>
      <c r="O188" s="25"/>
      <c r="P188" s="22"/>
      <c r="Q188" s="22"/>
      <c r="R188" s="22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4"/>
      <c r="AH188" s="25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6"/>
      <c r="AX188" s="25"/>
      <c r="AY188" s="25"/>
      <c r="AZ188" s="59"/>
      <c r="BA188" s="25"/>
      <c r="CL188" s="7"/>
      <c r="CM188" s="28"/>
      <c r="CN188" s="28"/>
      <c r="CO188" s="28"/>
      <c r="CP188" s="6"/>
      <c r="CQ188" s="6"/>
      <c r="CR188" s="11"/>
      <c r="CS188" s="6"/>
      <c r="CT188" s="28"/>
      <c r="CU188" s="28"/>
      <c r="CV188" s="28"/>
      <c r="CW188" s="28"/>
    </row>
    <row r="189" spans="2:101" ht="12.75" customHeight="1">
      <c r="B189" s="28"/>
      <c r="C189" s="28"/>
      <c r="D189" s="28"/>
      <c r="E189" s="6"/>
      <c r="F189" s="24"/>
      <c r="G189" s="25"/>
      <c r="H189" s="22"/>
      <c r="I189" s="22"/>
      <c r="J189" s="22"/>
      <c r="K189" s="26"/>
      <c r="L189" s="25"/>
      <c r="M189" s="25"/>
      <c r="N189" s="59"/>
      <c r="O189" s="25"/>
      <c r="P189" s="22"/>
      <c r="Q189" s="22"/>
      <c r="R189" s="22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4"/>
      <c r="AH189" s="25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6"/>
      <c r="AX189" s="25"/>
      <c r="AY189" s="25"/>
      <c r="AZ189" s="59"/>
      <c r="BA189" s="25"/>
      <c r="CL189" s="7"/>
      <c r="CM189" s="28"/>
      <c r="CN189" s="28"/>
      <c r="CO189" s="28"/>
      <c r="CP189" s="6"/>
      <c r="CQ189" s="6"/>
      <c r="CR189" s="11"/>
      <c r="CS189" s="6"/>
      <c r="CT189" s="28"/>
      <c r="CU189" s="28"/>
      <c r="CV189" s="28"/>
      <c r="CW189" s="28"/>
    </row>
    <row r="190" spans="2:101" ht="12.75" customHeight="1">
      <c r="B190" s="28"/>
      <c r="C190" s="28"/>
      <c r="D190" s="28"/>
      <c r="E190" s="6"/>
      <c r="F190" s="24"/>
      <c r="G190" s="25"/>
      <c r="H190" s="22"/>
      <c r="I190" s="22"/>
      <c r="J190" s="22"/>
      <c r="K190" s="26"/>
      <c r="L190" s="25"/>
      <c r="M190" s="25"/>
      <c r="N190" s="59"/>
      <c r="O190" s="25"/>
      <c r="P190" s="22"/>
      <c r="Q190" s="22"/>
      <c r="R190" s="22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4"/>
      <c r="AH190" s="25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6"/>
      <c r="AX190" s="25"/>
      <c r="AY190" s="25"/>
      <c r="AZ190" s="59"/>
      <c r="BA190" s="25"/>
      <c r="CL190" s="7"/>
      <c r="CM190" s="28"/>
      <c r="CN190" s="28"/>
      <c r="CO190" s="28"/>
      <c r="CP190" s="6"/>
      <c r="CQ190" s="6"/>
      <c r="CR190" s="11"/>
      <c r="CS190" s="6"/>
      <c r="CT190" s="28"/>
      <c r="CU190" s="28"/>
      <c r="CV190" s="28"/>
      <c r="CW190" s="28"/>
    </row>
    <row r="191" spans="2:101" ht="12.75" customHeight="1">
      <c r="B191" s="28"/>
      <c r="C191" s="28"/>
      <c r="D191" s="28"/>
      <c r="E191" s="6"/>
      <c r="F191" s="24"/>
      <c r="G191" s="25"/>
      <c r="H191" s="22"/>
      <c r="I191" s="22"/>
      <c r="J191" s="22"/>
      <c r="K191" s="26"/>
      <c r="L191" s="25"/>
      <c r="M191" s="25"/>
      <c r="N191" s="59"/>
      <c r="O191" s="25"/>
      <c r="P191" s="22"/>
      <c r="Q191" s="22"/>
      <c r="R191" s="22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4"/>
      <c r="AH191" s="25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6"/>
      <c r="AX191" s="25"/>
      <c r="AY191" s="25"/>
      <c r="AZ191" s="59"/>
      <c r="BA191" s="25"/>
      <c r="CL191" s="7"/>
      <c r="CM191" s="28"/>
      <c r="CN191" s="28"/>
      <c r="CO191" s="28"/>
      <c r="CP191" s="6"/>
      <c r="CQ191" s="6"/>
      <c r="CR191" s="11"/>
      <c r="CS191" s="6"/>
      <c r="CT191" s="28"/>
      <c r="CU191" s="28"/>
      <c r="CV191" s="28"/>
      <c r="CW191" s="28"/>
    </row>
    <row r="192" spans="2:101" ht="12.75" customHeight="1">
      <c r="B192" s="28"/>
      <c r="C192" s="28"/>
      <c r="D192" s="28"/>
      <c r="E192" s="6"/>
      <c r="F192" s="24"/>
      <c r="G192" s="25"/>
      <c r="H192" s="22"/>
      <c r="I192" s="22"/>
      <c r="J192" s="22"/>
      <c r="K192" s="26"/>
      <c r="L192" s="25"/>
      <c r="M192" s="25"/>
      <c r="N192" s="59"/>
      <c r="O192" s="25"/>
      <c r="P192" s="22"/>
      <c r="Q192" s="22"/>
      <c r="R192" s="22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4"/>
      <c r="AH192" s="25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6"/>
      <c r="AX192" s="25"/>
      <c r="AY192" s="25"/>
      <c r="AZ192" s="59"/>
      <c r="BA192" s="25"/>
      <c r="CL192" s="7"/>
      <c r="CM192" s="28"/>
      <c r="CN192" s="28"/>
      <c r="CO192" s="28"/>
      <c r="CP192" s="6"/>
      <c r="CQ192" s="6"/>
      <c r="CR192" s="11"/>
      <c r="CS192" s="6"/>
      <c r="CT192" s="28"/>
      <c r="CU192" s="28"/>
      <c r="CV192" s="28"/>
      <c r="CW192" s="28"/>
    </row>
    <row r="193" spans="2:101" ht="12.75" customHeight="1">
      <c r="B193" s="28"/>
      <c r="C193" s="28"/>
      <c r="D193" s="28"/>
      <c r="E193" s="6"/>
      <c r="F193" s="24"/>
      <c r="G193" s="25"/>
      <c r="H193" s="22"/>
      <c r="I193" s="22"/>
      <c r="J193" s="22"/>
      <c r="K193" s="26"/>
      <c r="L193" s="25"/>
      <c r="M193" s="25"/>
      <c r="N193" s="59"/>
      <c r="O193" s="25"/>
      <c r="P193" s="22"/>
      <c r="Q193" s="22"/>
      <c r="R193" s="22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4"/>
      <c r="AH193" s="25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6"/>
      <c r="AX193" s="25"/>
      <c r="AY193" s="25"/>
      <c r="AZ193" s="59"/>
      <c r="BA193" s="25"/>
      <c r="CL193" s="7"/>
      <c r="CM193" s="28"/>
      <c r="CN193" s="28"/>
      <c r="CO193" s="28"/>
      <c r="CP193" s="6"/>
      <c r="CQ193" s="6"/>
      <c r="CR193" s="11"/>
      <c r="CS193" s="6"/>
      <c r="CT193" s="28"/>
      <c r="CU193" s="28"/>
      <c r="CV193" s="28"/>
      <c r="CW193" s="28"/>
    </row>
    <row r="194" spans="2:101" ht="12.75" customHeight="1">
      <c r="B194" s="28"/>
      <c r="C194" s="28"/>
      <c r="D194" s="28"/>
      <c r="E194" s="6"/>
      <c r="F194" s="24"/>
      <c r="G194" s="25"/>
      <c r="H194" s="22"/>
      <c r="I194" s="22"/>
      <c r="J194" s="22"/>
      <c r="K194" s="26"/>
      <c r="L194" s="25"/>
      <c r="M194" s="25"/>
      <c r="N194" s="59"/>
      <c r="O194" s="25"/>
      <c r="P194" s="22"/>
      <c r="Q194" s="22"/>
      <c r="R194" s="22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4"/>
      <c r="AH194" s="25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6"/>
      <c r="AX194" s="25"/>
      <c r="AY194" s="25"/>
      <c r="AZ194" s="59"/>
      <c r="BA194" s="25"/>
      <c r="CL194" s="7"/>
      <c r="CM194" s="28"/>
      <c r="CN194" s="28"/>
      <c r="CO194" s="28"/>
      <c r="CP194" s="6"/>
      <c r="CQ194" s="6"/>
      <c r="CR194" s="11"/>
      <c r="CS194" s="6"/>
      <c r="CT194" s="28"/>
      <c r="CU194" s="28"/>
      <c r="CV194" s="28"/>
      <c r="CW194" s="28"/>
    </row>
    <row r="195" spans="2:101" ht="12.75" customHeight="1">
      <c r="B195" s="28"/>
      <c r="C195" s="28"/>
      <c r="D195" s="28"/>
      <c r="E195" s="6"/>
      <c r="F195" s="24"/>
      <c r="G195" s="25"/>
      <c r="H195" s="22"/>
      <c r="I195" s="22"/>
      <c r="J195" s="22"/>
      <c r="K195" s="26"/>
      <c r="L195" s="25"/>
      <c r="M195" s="25"/>
      <c r="N195" s="59"/>
      <c r="O195" s="25"/>
      <c r="P195" s="22"/>
      <c r="Q195" s="22"/>
      <c r="R195" s="22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4"/>
      <c r="AH195" s="25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6"/>
      <c r="AX195" s="25"/>
      <c r="AY195" s="25"/>
      <c r="AZ195" s="59"/>
      <c r="BA195" s="25"/>
      <c r="CL195" s="7"/>
      <c r="CM195" s="28"/>
      <c r="CN195" s="28"/>
      <c r="CO195" s="28"/>
      <c r="CP195" s="6"/>
      <c r="CQ195" s="6"/>
      <c r="CR195" s="11"/>
      <c r="CS195" s="6"/>
      <c r="CT195" s="28"/>
      <c r="CU195" s="28"/>
      <c r="CV195" s="28"/>
      <c r="CW195" s="28"/>
    </row>
    <row r="196" spans="2:101" ht="12.75" customHeight="1">
      <c r="B196" s="28"/>
      <c r="C196" s="28"/>
      <c r="D196" s="28"/>
      <c r="E196" s="6"/>
      <c r="F196" s="24"/>
      <c r="G196" s="25"/>
      <c r="H196" s="22"/>
      <c r="I196" s="22"/>
      <c r="J196" s="22"/>
      <c r="K196" s="26"/>
      <c r="L196" s="25"/>
      <c r="M196" s="25"/>
      <c r="N196" s="59"/>
      <c r="O196" s="25"/>
      <c r="P196" s="22"/>
      <c r="Q196" s="22"/>
      <c r="R196" s="22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4"/>
      <c r="AH196" s="25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6"/>
      <c r="AX196" s="25"/>
      <c r="AY196" s="25"/>
      <c r="AZ196" s="59"/>
      <c r="BA196" s="25"/>
      <c r="CL196" s="7"/>
      <c r="CM196" s="28"/>
      <c r="CN196" s="28"/>
      <c r="CO196" s="28"/>
      <c r="CP196" s="6"/>
      <c r="CQ196" s="6"/>
      <c r="CR196" s="11"/>
      <c r="CS196" s="6"/>
      <c r="CT196" s="28"/>
      <c r="CU196" s="28"/>
      <c r="CV196" s="28"/>
      <c r="CW196" s="28"/>
    </row>
    <row r="197" spans="2:101" ht="12.75" customHeight="1">
      <c r="B197" s="28"/>
      <c r="C197" s="28"/>
      <c r="D197" s="28"/>
      <c r="E197" s="6"/>
      <c r="F197" s="24"/>
      <c r="G197" s="25"/>
      <c r="H197" s="22"/>
      <c r="I197" s="22"/>
      <c r="J197" s="22"/>
      <c r="K197" s="26"/>
      <c r="L197" s="25"/>
      <c r="M197" s="25"/>
      <c r="N197" s="59"/>
      <c r="O197" s="25"/>
      <c r="P197" s="22"/>
      <c r="Q197" s="22"/>
      <c r="R197" s="22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4"/>
      <c r="AH197" s="25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6"/>
      <c r="AX197" s="25"/>
      <c r="AY197" s="25"/>
      <c r="AZ197" s="59"/>
      <c r="BA197" s="25"/>
      <c r="CL197" s="7"/>
      <c r="CM197" s="28"/>
      <c r="CN197" s="28"/>
      <c r="CO197" s="28"/>
      <c r="CP197" s="6"/>
      <c r="CQ197" s="6"/>
      <c r="CR197" s="11"/>
      <c r="CS197" s="6"/>
      <c r="CT197" s="28"/>
      <c r="CU197" s="28"/>
      <c r="CV197" s="28"/>
      <c r="CW197" s="28"/>
    </row>
    <row r="198" spans="2:101" ht="12.75" customHeight="1">
      <c r="B198" s="28"/>
      <c r="C198" s="28"/>
      <c r="D198" s="28"/>
      <c r="E198" s="6"/>
      <c r="F198" s="24"/>
      <c r="G198" s="25"/>
      <c r="H198" s="22"/>
      <c r="I198" s="22"/>
      <c r="J198" s="22"/>
      <c r="K198" s="26"/>
      <c r="L198" s="25"/>
      <c r="M198" s="25"/>
      <c r="N198" s="59"/>
      <c r="O198" s="25"/>
      <c r="P198" s="22"/>
      <c r="Q198" s="22"/>
      <c r="R198" s="22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4"/>
      <c r="AH198" s="25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6"/>
      <c r="AX198" s="25"/>
      <c r="AY198" s="25"/>
      <c r="AZ198" s="59"/>
      <c r="BA198" s="25"/>
      <c r="CL198" s="7"/>
      <c r="CM198" s="28"/>
      <c r="CN198" s="28"/>
      <c r="CO198" s="28"/>
      <c r="CP198" s="6"/>
      <c r="CQ198" s="6"/>
      <c r="CR198" s="11"/>
      <c r="CS198" s="6"/>
      <c r="CT198" s="28"/>
      <c r="CU198" s="28"/>
      <c r="CV198" s="28"/>
      <c r="CW198" s="28"/>
    </row>
    <row r="199" spans="2:101" ht="12.75" customHeight="1">
      <c r="B199" s="28"/>
      <c r="C199" s="28"/>
      <c r="D199" s="28"/>
      <c r="E199" s="6"/>
      <c r="F199" s="24"/>
      <c r="G199" s="25"/>
      <c r="H199" s="22"/>
      <c r="I199" s="22"/>
      <c r="J199" s="22"/>
      <c r="K199" s="26"/>
      <c r="L199" s="25"/>
      <c r="M199" s="25"/>
      <c r="N199" s="59"/>
      <c r="O199" s="25"/>
      <c r="P199" s="22"/>
      <c r="Q199" s="22"/>
      <c r="R199" s="22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4"/>
      <c r="AH199" s="25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6"/>
      <c r="AX199" s="25"/>
      <c r="AY199" s="25"/>
      <c r="AZ199" s="59"/>
      <c r="BA199" s="25"/>
      <c r="CL199" s="7"/>
      <c r="CM199" s="28"/>
      <c r="CN199" s="28"/>
      <c r="CO199" s="28"/>
      <c r="CP199" s="6"/>
      <c r="CQ199" s="6"/>
      <c r="CR199" s="11"/>
      <c r="CS199" s="6"/>
      <c r="CT199" s="28"/>
      <c r="CU199" s="28"/>
      <c r="CV199" s="28"/>
      <c r="CW199" s="28"/>
    </row>
    <row r="200" spans="2:101" ht="12.75" customHeight="1">
      <c r="B200" s="28"/>
      <c r="C200" s="28"/>
      <c r="D200" s="28"/>
      <c r="E200" s="6"/>
      <c r="F200" s="24"/>
      <c r="G200" s="25"/>
      <c r="H200" s="22"/>
      <c r="I200" s="22"/>
      <c r="J200" s="22"/>
      <c r="K200" s="26"/>
      <c r="L200" s="25"/>
      <c r="M200" s="25"/>
      <c r="N200" s="59"/>
      <c r="O200" s="25"/>
      <c r="P200" s="22"/>
      <c r="Q200" s="22"/>
      <c r="R200" s="22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4"/>
      <c r="AH200" s="25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6"/>
      <c r="AX200" s="25"/>
      <c r="AY200" s="25"/>
      <c r="AZ200" s="59"/>
      <c r="BA200" s="25"/>
      <c r="CL200" s="7"/>
      <c r="CM200" s="28"/>
      <c r="CN200" s="28"/>
      <c r="CO200" s="28"/>
      <c r="CP200" s="6"/>
      <c r="CQ200" s="6"/>
      <c r="CR200" s="11"/>
      <c r="CS200" s="6"/>
      <c r="CT200" s="28"/>
      <c r="CU200" s="28"/>
      <c r="CV200" s="28"/>
      <c r="CW200" s="28"/>
    </row>
    <row r="201" spans="2:101" ht="12.75" customHeight="1">
      <c r="B201" s="28"/>
      <c r="C201" s="28"/>
      <c r="D201" s="28"/>
      <c r="E201" s="6"/>
      <c r="F201" s="24"/>
      <c r="G201" s="25"/>
      <c r="H201" s="22"/>
      <c r="I201" s="22"/>
      <c r="J201" s="22"/>
      <c r="K201" s="26"/>
      <c r="L201" s="25"/>
      <c r="M201" s="25"/>
      <c r="N201" s="59"/>
      <c r="O201" s="25"/>
      <c r="P201" s="22"/>
      <c r="Q201" s="22"/>
      <c r="R201" s="22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4"/>
      <c r="AH201" s="25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6"/>
      <c r="AX201" s="25"/>
      <c r="AY201" s="25"/>
      <c r="AZ201" s="59"/>
      <c r="BA201" s="25"/>
      <c r="CL201" s="7"/>
      <c r="CM201" s="28"/>
      <c r="CN201" s="28"/>
      <c r="CO201" s="28"/>
      <c r="CP201" s="6"/>
      <c r="CQ201" s="6"/>
      <c r="CR201" s="11"/>
      <c r="CS201" s="6"/>
      <c r="CT201" s="28"/>
      <c r="CU201" s="28"/>
      <c r="CV201" s="28"/>
      <c r="CW201" s="28"/>
    </row>
    <row r="202" spans="2:101" ht="12.75" customHeight="1">
      <c r="B202" s="28"/>
      <c r="C202" s="28"/>
      <c r="D202" s="28"/>
      <c r="E202" s="6"/>
      <c r="F202" s="24"/>
      <c r="G202" s="25"/>
      <c r="H202" s="22"/>
      <c r="I202" s="22"/>
      <c r="J202" s="22"/>
      <c r="K202" s="26"/>
      <c r="L202" s="25"/>
      <c r="M202" s="25"/>
      <c r="N202" s="59"/>
      <c r="O202" s="25"/>
      <c r="P202" s="22"/>
      <c r="Q202" s="22"/>
      <c r="R202" s="22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4"/>
      <c r="AH202" s="25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6"/>
      <c r="AX202" s="25"/>
      <c r="AY202" s="25"/>
      <c r="AZ202" s="59"/>
      <c r="BA202" s="25"/>
      <c r="CL202" s="7"/>
      <c r="CM202" s="28"/>
      <c r="CN202" s="28"/>
      <c r="CO202" s="28"/>
      <c r="CP202" s="6"/>
      <c r="CQ202" s="6"/>
      <c r="CR202" s="11"/>
      <c r="CS202" s="6"/>
      <c r="CT202" s="28"/>
      <c r="CU202" s="28"/>
      <c r="CV202" s="28"/>
      <c r="CW202" s="28"/>
    </row>
    <row r="203" spans="2:101" ht="12.75" customHeight="1">
      <c r="B203" s="28"/>
      <c r="C203" s="28"/>
      <c r="D203" s="28"/>
      <c r="E203" s="6"/>
      <c r="F203" s="24"/>
      <c r="G203" s="25"/>
      <c r="H203" s="22"/>
      <c r="I203" s="22"/>
      <c r="J203" s="22"/>
      <c r="K203" s="26"/>
      <c r="L203" s="25"/>
      <c r="M203" s="25"/>
      <c r="N203" s="59"/>
      <c r="O203" s="25"/>
      <c r="P203" s="22"/>
      <c r="Q203" s="22"/>
      <c r="R203" s="22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4"/>
      <c r="AH203" s="25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6"/>
      <c r="AX203" s="25"/>
      <c r="AY203" s="25"/>
      <c r="AZ203" s="59"/>
      <c r="BA203" s="25"/>
      <c r="CL203" s="7"/>
      <c r="CM203" s="28"/>
      <c r="CN203" s="28"/>
      <c r="CO203" s="28"/>
      <c r="CP203" s="6"/>
      <c r="CQ203" s="6"/>
      <c r="CR203" s="11"/>
      <c r="CS203" s="6"/>
      <c r="CT203" s="28"/>
      <c r="CU203" s="28"/>
      <c r="CV203" s="28"/>
      <c r="CW203" s="28"/>
    </row>
    <row r="204" spans="2:101" ht="12.75" customHeight="1">
      <c r="B204" s="28"/>
      <c r="C204" s="28"/>
      <c r="D204" s="28"/>
      <c r="E204" s="6"/>
      <c r="F204" s="24"/>
      <c r="G204" s="25"/>
      <c r="H204" s="22"/>
      <c r="I204" s="22"/>
      <c r="J204" s="22"/>
      <c r="K204" s="26"/>
      <c r="L204" s="25"/>
      <c r="M204" s="25"/>
      <c r="N204" s="59"/>
      <c r="O204" s="25"/>
      <c r="P204" s="22"/>
      <c r="Q204" s="22"/>
      <c r="R204" s="22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4"/>
      <c r="AH204" s="25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6"/>
      <c r="AX204" s="25"/>
      <c r="AY204" s="25"/>
      <c r="AZ204" s="59"/>
      <c r="BA204" s="25"/>
      <c r="CL204" s="7"/>
      <c r="CM204" s="28"/>
      <c r="CN204" s="28"/>
      <c r="CO204" s="28"/>
      <c r="CP204" s="6"/>
      <c r="CQ204" s="6"/>
      <c r="CR204" s="11"/>
      <c r="CS204" s="6"/>
      <c r="CT204" s="28"/>
      <c r="CU204" s="28"/>
      <c r="CV204" s="28"/>
      <c r="CW204" s="28"/>
    </row>
    <row r="205" spans="2:101" ht="12.75" customHeight="1">
      <c r="B205" s="28"/>
      <c r="C205" s="28"/>
      <c r="D205" s="28"/>
      <c r="E205" s="6"/>
      <c r="F205" s="24"/>
      <c r="G205" s="25"/>
      <c r="H205" s="22"/>
      <c r="I205" s="22"/>
      <c r="J205" s="22"/>
      <c r="K205" s="26"/>
      <c r="L205" s="25"/>
      <c r="M205" s="25"/>
      <c r="N205" s="59"/>
      <c r="O205" s="25"/>
      <c r="P205" s="22"/>
      <c r="Q205" s="22"/>
      <c r="R205" s="22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4"/>
      <c r="AH205" s="25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6"/>
      <c r="AX205" s="25"/>
      <c r="AY205" s="25"/>
      <c r="AZ205" s="59"/>
      <c r="BA205" s="25"/>
      <c r="CL205" s="7"/>
      <c r="CM205" s="28"/>
      <c r="CN205" s="28"/>
      <c r="CO205" s="28"/>
      <c r="CP205" s="6"/>
      <c r="CQ205" s="6"/>
      <c r="CR205" s="11"/>
      <c r="CS205" s="6"/>
      <c r="CT205" s="28"/>
      <c r="CU205" s="28"/>
      <c r="CV205" s="28"/>
      <c r="CW205" s="28"/>
    </row>
    <row r="206" spans="2:101" ht="12.75" customHeight="1">
      <c r="B206" s="28"/>
      <c r="C206" s="28"/>
      <c r="D206" s="28"/>
      <c r="E206" s="6"/>
      <c r="F206" s="24"/>
      <c r="G206" s="25"/>
      <c r="H206" s="22"/>
      <c r="I206" s="22"/>
      <c r="J206" s="22"/>
      <c r="K206" s="26"/>
      <c r="L206" s="25"/>
      <c r="M206" s="25"/>
      <c r="N206" s="59"/>
      <c r="O206" s="25"/>
      <c r="P206" s="22"/>
      <c r="Q206" s="22"/>
      <c r="R206" s="22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4"/>
      <c r="AH206" s="25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6"/>
      <c r="AX206" s="25"/>
      <c r="AY206" s="25"/>
      <c r="AZ206" s="59"/>
      <c r="BA206" s="25"/>
      <c r="CL206" s="7"/>
      <c r="CM206" s="28"/>
      <c r="CN206" s="28"/>
      <c r="CO206" s="28"/>
      <c r="CP206" s="6"/>
      <c r="CQ206" s="6"/>
      <c r="CR206" s="11"/>
      <c r="CS206" s="6"/>
      <c r="CT206" s="28"/>
      <c r="CU206" s="28"/>
      <c r="CV206" s="28"/>
      <c r="CW206" s="28"/>
    </row>
    <row r="207" spans="2:101" ht="12.75" customHeight="1">
      <c r="B207" s="28"/>
      <c r="C207" s="28"/>
      <c r="D207" s="28"/>
      <c r="E207" s="6"/>
      <c r="F207" s="24"/>
      <c r="G207" s="25"/>
      <c r="H207" s="22"/>
      <c r="I207" s="22"/>
      <c r="J207" s="22"/>
      <c r="K207" s="26"/>
      <c r="L207" s="25"/>
      <c r="M207" s="25"/>
      <c r="N207" s="59"/>
      <c r="O207" s="25"/>
      <c r="P207" s="22"/>
      <c r="Q207" s="22"/>
      <c r="R207" s="22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4"/>
      <c r="AH207" s="25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6"/>
      <c r="AX207" s="25"/>
      <c r="AY207" s="25"/>
      <c r="AZ207" s="59"/>
      <c r="BA207" s="25"/>
      <c r="CL207" s="7"/>
      <c r="CM207" s="28"/>
      <c r="CN207" s="28"/>
      <c r="CO207" s="28"/>
      <c r="CP207" s="6"/>
      <c r="CQ207" s="6"/>
      <c r="CR207" s="11"/>
      <c r="CS207" s="6"/>
      <c r="CT207" s="28"/>
      <c r="CU207" s="28"/>
      <c r="CV207" s="28"/>
      <c r="CW207" s="28"/>
    </row>
    <row r="208" spans="2:101" ht="12.75" customHeight="1">
      <c r="B208" s="28"/>
      <c r="C208" s="28"/>
      <c r="D208" s="28"/>
      <c r="E208" s="6"/>
      <c r="F208" s="24"/>
      <c r="G208" s="25"/>
      <c r="H208" s="22"/>
      <c r="I208" s="22"/>
      <c r="J208" s="22"/>
      <c r="K208" s="26"/>
      <c r="L208" s="25"/>
      <c r="M208" s="25"/>
      <c r="N208" s="59"/>
      <c r="O208" s="25"/>
      <c r="P208" s="22"/>
      <c r="Q208" s="22"/>
      <c r="R208" s="22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4"/>
      <c r="AH208" s="25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6"/>
      <c r="AX208" s="25"/>
      <c r="AY208" s="25"/>
      <c r="AZ208" s="59"/>
      <c r="BA208" s="25"/>
      <c r="CL208" s="7"/>
      <c r="CM208" s="28"/>
      <c r="CN208" s="28"/>
      <c r="CO208" s="28"/>
      <c r="CP208" s="6"/>
      <c r="CQ208" s="6"/>
      <c r="CR208" s="11"/>
      <c r="CS208" s="6"/>
      <c r="CT208" s="28"/>
      <c r="CU208" s="28"/>
      <c r="CV208" s="28"/>
      <c r="CW208" s="28"/>
    </row>
    <row r="209" spans="2:101" ht="12.75" customHeight="1">
      <c r="B209" s="28"/>
      <c r="C209" s="28"/>
      <c r="D209" s="28"/>
      <c r="E209" s="6"/>
      <c r="F209" s="24"/>
      <c r="G209" s="25"/>
      <c r="H209" s="22"/>
      <c r="I209" s="22"/>
      <c r="J209" s="22"/>
      <c r="K209" s="26"/>
      <c r="L209" s="25"/>
      <c r="M209" s="25"/>
      <c r="N209" s="59"/>
      <c r="O209" s="25"/>
      <c r="P209" s="22"/>
      <c r="Q209" s="22"/>
      <c r="R209" s="22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4"/>
      <c r="AH209" s="25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6"/>
      <c r="AX209" s="25"/>
      <c r="AY209" s="25"/>
      <c r="AZ209" s="59"/>
      <c r="BA209" s="25"/>
      <c r="CL209" s="7"/>
      <c r="CM209" s="28"/>
      <c r="CN209" s="28"/>
      <c r="CO209" s="28"/>
      <c r="CP209" s="6"/>
      <c r="CQ209" s="6"/>
      <c r="CR209" s="11"/>
      <c r="CS209" s="6"/>
      <c r="CT209" s="28"/>
      <c r="CU209" s="28"/>
      <c r="CV209" s="28"/>
      <c r="CW209" s="28"/>
    </row>
    <row r="210" spans="2:101" ht="12.75" customHeight="1">
      <c r="B210" s="28"/>
      <c r="C210" s="28"/>
      <c r="D210" s="28"/>
      <c r="E210" s="6"/>
      <c r="F210" s="24"/>
      <c r="G210" s="25"/>
      <c r="H210" s="22"/>
      <c r="I210" s="22"/>
      <c r="J210" s="22"/>
      <c r="K210" s="26"/>
      <c r="L210" s="25"/>
      <c r="M210" s="25"/>
      <c r="N210" s="59"/>
      <c r="O210" s="25"/>
      <c r="P210" s="22"/>
      <c r="Q210" s="22"/>
      <c r="R210" s="22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4"/>
      <c r="AH210" s="25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6"/>
      <c r="AX210" s="25"/>
      <c r="AY210" s="25"/>
      <c r="AZ210" s="59"/>
      <c r="BA210" s="25"/>
      <c r="CL210" s="7"/>
      <c r="CM210" s="28"/>
      <c r="CN210" s="28"/>
      <c r="CO210" s="28"/>
      <c r="CP210" s="6"/>
      <c r="CQ210" s="6"/>
      <c r="CR210" s="11"/>
      <c r="CS210" s="6"/>
      <c r="CT210" s="28"/>
      <c r="CU210" s="28"/>
      <c r="CV210" s="28"/>
      <c r="CW210" s="28"/>
    </row>
    <row r="211" spans="2:101" ht="12.75" customHeight="1">
      <c r="B211" s="28"/>
      <c r="C211" s="28"/>
      <c r="D211" s="28"/>
      <c r="E211" s="6"/>
      <c r="F211" s="24"/>
      <c r="G211" s="25"/>
      <c r="H211" s="22"/>
      <c r="I211" s="22"/>
      <c r="J211" s="22"/>
      <c r="K211" s="26"/>
      <c r="L211" s="25"/>
      <c r="M211" s="25"/>
      <c r="N211" s="59"/>
      <c r="O211" s="25"/>
      <c r="P211" s="22"/>
      <c r="Q211" s="22"/>
      <c r="R211" s="22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4"/>
      <c r="AH211" s="25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6"/>
      <c r="AX211" s="25"/>
      <c r="AY211" s="25"/>
      <c r="AZ211" s="59"/>
      <c r="BA211" s="25"/>
      <c r="CL211" s="7"/>
      <c r="CM211" s="28"/>
      <c r="CN211" s="28"/>
      <c r="CO211" s="28"/>
      <c r="CP211" s="6"/>
      <c r="CQ211" s="6"/>
      <c r="CR211" s="11"/>
      <c r="CS211" s="6"/>
      <c r="CT211" s="28"/>
      <c r="CU211" s="28"/>
      <c r="CV211" s="28"/>
      <c r="CW211" s="28"/>
    </row>
    <row r="212" spans="2:101" ht="12.75" customHeight="1">
      <c r="B212" s="28"/>
      <c r="C212" s="28"/>
      <c r="D212" s="28"/>
      <c r="E212" s="6"/>
      <c r="F212" s="24"/>
      <c r="G212" s="25"/>
      <c r="H212" s="22"/>
      <c r="I212" s="22"/>
      <c r="J212" s="22"/>
      <c r="K212" s="26"/>
      <c r="L212" s="25"/>
      <c r="M212" s="25"/>
      <c r="N212" s="59"/>
      <c r="O212" s="25"/>
      <c r="P212" s="22"/>
      <c r="Q212" s="22"/>
      <c r="R212" s="22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4"/>
      <c r="AH212" s="25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6"/>
      <c r="AX212" s="25"/>
      <c r="AY212" s="25"/>
      <c r="AZ212" s="59"/>
      <c r="BA212" s="25"/>
      <c r="CL212" s="7"/>
      <c r="CM212" s="28"/>
      <c r="CN212" s="28"/>
      <c r="CO212" s="28"/>
      <c r="CP212" s="6"/>
      <c r="CQ212" s="6"/>
      <c r="CR212" s="11"/>
      <c r="CS212" s="6"/>
      <c r="CT212" s="28"/>
      <c r="CU212" s="28"/>
      <c r="CV212" s="28"/>
      <c r="CW212" s="28"/>
    </row>
    <row r="213" spans="2:101" ht="12.75" customHeight="1">
      <c r="B213" s="28"/>
      <c r="C213" s="28"/>
      <c r="D213" s="28"/>
      <c r="E213" s="6"/>
      <c r="F213" s="24"/>
      <c r="G213" s="25"/>
      <c r="H213" s="22"/>
      <c r="I213" s="22"/>
      <c r="J213" s="22"/>
      <c r="K213" s="26"/>
      <c r="L213" s="25"/>
      <c r="M213" s="25"/>
      <c r="N213" s="59"/>
      <c r="O213" s="25"/>
      <c r="P213" s="22"/>
      <c r="Q213" s="22"/>
      <c r="R213" s="22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4"/>
      <c r="AH213" s="25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6"/>
      <c r="AX213" s="25"/>
      <c r="AY213" s="25"/>
      <c r="AZ213" s="59"/>
      <c r="BA213" s="25"/>
      <c r="CL213" s="7"/>
      <c r="CM213" s="28"/>
      <c r="CN213" s="28"/>
      <c r="CO213" s="28"/>
      <c r="CP213" s="6"/>
      <c r="CQ213" s="6"/>
      <c r="CR213" s="11"/>
      <c r="CS213" s="6"/>
      <c r="CT213" s="28"/>
      <c r="CU213" s="28"/>
      <c r="CV213" s="28"/>
      <c r="CW213" s="28"/>
    </row>
    <row r="214" spans="2:101" ht="12.75" customHeight="1">
      <c r="B214" s="28"/>
      <c r="C214" s="28"/>
      <c r="D214" s="28"/>
      <c r="E214" s="6"/>
      <c r="F214" s="24"/>
      <c r="G214" s="25"/>
      <c r="H214" s="22"/>
      <c r="I214" s="22"/>
      <c r="J214" s="22"/>
      <c r="K214" s="26"/>
      <c r="L214" s="25"/>
      <c r="M214" s="25"/>
      <c r="N214" s="59"/>
      <c r="O214" s="25"/>
      <c r="P214" s="22"/>
      <c r="Q214" s="22"/>
      <c r="R214" s="22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4"/>
      <c r="AH214" s="25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6"/>
      <c r="AX214" s="25"/>
      <c r="AY214" s="25"/>
      <c r="AZ214" s="59"/>
      <c r="BA214" s="25"/>
      <c r="CL214" s="7"/>
      <c r="CM214" s="28"/>
      <c r="CN214" s="28"/>
      <c r="CO214" s="28"/>
      <c r="CP214" s="6"/>
      <c r="CQ214" s="6"/>
      <c r="CR214" s="11"/>
      <c r="CS214" s="6"/>
      <c r="CT214" s="28"/>
      <c r="CU214" s="28"/>
      <c r="CV214" s="28"/>
      <c r="CW214" s="28"/>
    </row>
    <row r="215" spans="2:101" ht="12.75" customHeight="1">
      <c r="B215" s="28"/>
      <c r="C215" s="28"/>
      <c r="D215" s="28"/>
      <c r="E215" s="6"/>
      <c r="F215" s="24"/>
      <c r="G215" s="25"/>
      <c r="H215" s="22"/>
      <c r="I215" s="22"/>
      <c r="J215" s="22"/>
      <c r="K215" s="26"/>
      <c r="L215" s="25"/>
      <c r="M215" s="25"/>
      <c r="N215" s="59"/>
      <c r="O215" s="25"/>
      <c r="P215" s="22"/>
      <c r="Q215" s="22"/>
      <c r="R215" s="22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4"/>
      <c r="AH215" s="25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6"/>
      <c r="AX215" s="25"/>
      <c r="AY215" s="25"/>
      <c r="AZ215" s="59"/>
      <c r="BA215" s="25"/>
      <c r="CL215" s="7"/>
      <c r="CM215" s="28"/>
      <c r="CN215" s="28"/>
      <c r="CO215" s="28"/>
      <c r="CP215" s="6"/>
      <c r="CQ215" s="6"/>
      <c r="CR215" s="11"/>
      <c r="CS215" s="6"/>
      <c r="CT215" s="28"/>
      <c r="CU215" s="28"/>
      <c r="CV215" s="28"/>
      <c r="CW215" s="28"/>
    </row>
    <row r="216" spans="2:101" ht="12.75" customHeight="1">
      <c r="B216" s="28"/>
      <c r="C216" s="28"/>
      <c r="D216" s="28"/>
      <c r="E216" s="6"/>
      <c r="F216" s="24"/>
      <c r="G216" s="25"/>
      <c r="H216" s="22"/>
      <c r="I216" s="22"/>
      <c r="J216" s="22"/>
      <c r="K216" s="26"/>
      <c r="L216" s="25"/>
      <c r="M216" s="25"/>
      <c r="N216" s="59"/>
      <c r="O216" s="25"/>
      <c r="P216" s="22"/>
      <c r="Q216" s="22"/>
      <c r="R216" s="22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4"/>
      <c r="AH216" s="25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6"/>
      <c r="AX216" s="25"/>
      <c r="AY216" s="25"/>
      <c r="AZ216" s="59"/>
      <c r="BA216" s="25"/>
      <c r="CL216" s="7"/>
      <c r="CM216" s="28"/>
      <c r="CN216" s="28"/>
      <c r="CO216" s="28"/>
      <c r="CP216" s="6"/>
      <c r="CQ216" s="6"/>
      <c r="CR216" s="11"/>
      <c r="CS216" s="6"/>
      <c r="CT216" s="28"/>
      <c r="CU216" s="28"/>
      <c r="CV216" s="28"/>
      <c r="CW216" s="28"/>
    </row>
    <row r="217" spans="2:101" ht="12.75" customHeight="1">
      <c r="B217" s="28"/>
      <c r="C217" s="28"/>
      <c r="D217" s="28"/>
      <c r="E217" s="6"/>
      <c r="F217" s="24"/>
      <c r="G217" s="25"/>
      <c r="H217" s="22"/>
      <c r="I217" s="22"/>
      <c r="J217" s="22"/>
      <c r="K217" s="26"/>
      <c r="L217" s="25"/>
      <c r="M217" s="25"/>
      <c r="N217" s="59"/>
      <c r="O217" s="25"/>
      <c r="P217" s="22"/>
      <c r="Q217" s="22"/>
      <c r="R217" s="22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4"/>
      <c r="AH217" s="25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6"/>
      <c r="AX217" s="25"/>
      <c r="AY217" s="25"/>
      <c r="AZ217" s="59"/>
      <c r="BA217" s="25"/>
      <c r="CL217" s="7"/>
      <c r="CM217" s="28"/>
      <c r="CN217" s="28"/>
      <c r="CO217" s="28"/>
      <c r="CP217" s="6"/>
      <c r="CQ217" s="6"/>
      <c r="CR217" s="11"/>
      <c r="CS217" s="6"/>
      <c r="CT217" s="28"/>
      <c r="CU217" s="28"/>
      <c r="CV217" s="28"/>
      <c r="CW217" s="28"/>
    </row>
    <row r="218" spans="2:101" ht="12.75" customHeight="1">
      <c r="B218" s="28"/>
      <c r="C218" s="28"/>
      <c r="D218" s="28"/>
      <c r="E218" s="6"/>
      <c r="F218" s="24"/>
      <c r="G218" s="25"/>
      <c r="H218" s="22"/>
      <c r="I218" s="22"/>
      <c r="J218" s="22"/>
      <c r="K218" s="26"/>
      <c r="L218" s="25"/>
      <c r="M218" s="25"/>
      <c r="N218" s="59"/>
      <c r="O218" s="25"/>
      <c r="P218" s="22"/>
      <c r="Q218" s="22"/>
      <c r="R218" s="22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4"/>
      <c r="AH218" s="25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6"/>
      <c r="AX218" s="25"/>
      <c r="AY218" s="25"/>
      <c r="AZ218" s="59"/>
      <c r="BA218" s="25"/>
      <c r="CL218" s="7"/>
      <c r="CM218" s="28"/>
      <c r="CN218" s="28"/>
      <c r="CO218" s="28"/>
      <c r="CP218" s="6"/>
      <c r="CQ218" s="6"/>
      <c r="CR218" s="11"/>
      <c r="CS218" s="6"/>
      <c r="CT218" s="28"/>
      <c r="CU218" s="28"/>
      <c r="CV218" s="28"/>
      <c r="CW218" s="28"/>
    </row>
    <row r="219" spans="2:101" ht="12.75" customHeight="1">
      <c r="B219" s="28"/>
      <c r="C219" s="28"/>
      <c r="D219" s="28"/>
      <c r="E219" s="6"/>
      <c r="F219" s="24"/>
      <c r="G219" s="25"/>
      <c r="H219" s="22"/>
      <c r="I219" s="22"/>
      <c r="J219" s="22"/>
      <c r="K219" s="26"/>
      <c r="L219" s="25"/>
      <c r="M219" s="25"/>
      <c r="N219" s="59"/>
      <c r="O219" s="25"/>
      <c r="P219" s="22"/>
      <c r="Q219" s="22"/>
      <c r="R219" s="22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4"/>
      <c r="AH219" s="25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6"/>
      <c r="AX219" s="25"/>
      <c r="AY219" s="25"/>
      <c r="AZ219" s="59"/>
      <c r="BA219" s="25"/>
      <c r="CL219" s="7"/>
      <c r="CM219" s="28"/>
      <c r="CN219" s="28"/>
      <c r="CO219" s="28"/>
      <c r="CP219" s="6"/>
      <c r="CQ219" s="6"/>
      <c r="CR219" s="11"/>
      <c r="CS219" s="6"/>
      <c r="CT219" s="28"/>
      <c r="CU219" s="28"/>
      <c r="CV219" s="28"/>
      <c r="CW219" s="28"/>
    </row>
    <row r="220" spans="2:101" ht="12.75" customHeight="1">
      <c r="B220" s="28"/>
      <c r="C220" s="28"/>
      <c r="D220" s="28"/>
      <c r="E220" s="6"/>
      <c r="F220" s="24"/>
      <c r="G220" s="25"/>
      <c r="H220" s="22"/>
      <c r="I220" s="22"/>
      <c r="J220" s="22"/>
      <c r="K220" s="26"/>
      <c r="L220" s="25"/>
      <c r="M220" s="25"/>
      <c r="N220" s="59"/>
      <c r="O220" s="25"/>
      <c r="P220" s="22"/>
      <c r="Q220" s="22"/>
      <c r="R220" s="22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4"/>
      <c r="AH220" s="25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6"/>
      <c r="AX220" s="25"/>
      <c r="AY220" s="25"/>
      <c r="AZ220" s="59"/>
      <c r="BA220" s="25"/>
      <c r="CL220" s="7"/>
      <c r="CM220" s="28"/>
      <c r="CN220" s="28"/>
      <c r="CO220" s="28"/>
      <c r="CP220" s="6"/>
      <c r="CQ220" s="6"/>
      <c r="CR220" s="11"/>
      <c r="CS220" s="6"/>
      <c r="CT220" s="28"/>
      <c r="CU220" s="28"/>
      <c r="CV220" s="28"/>
      <c r="CW220" s="28"/>
    </row>
    <row r="221" spans="2:101" ht="12.75" customHeight="1">
      <c r="B221" s="28"/>
      <c r="C221" s="28"/>
      <c r="D221" s="28"/>
      <c r="E221" s="6"/>
      <c r="F221" s="24"/>
      <c r="G221" s="25"/>
      <c r="H221" s="22"/>
      <c r="I221" s="22"/>
      <c r="J221" s="22"/>
      <c r="K221" s="26"/>
      <c r="L221" s="25"/>
      <c r="M221" s="25"/>
      <c r="N221" s="59"/>
      <c r="O221" s="25"/>
      <c r="P221" s="22"/>
      <c r="Q221" s="22"/>
      <c r="R221" s="22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4"/>
      <c r="AH221" s="25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6"/>
      <c r="AX221" s="25"/>
      <c r="AY221" s="25"/>
      <c r="AZ221" s="59"/>
      <c r="BA221" s="25"/>
      <c r="CL221" s="7"/>
      <c r="CM221" s="28"/>
      <c r="CN221" s="28"/>
      <c r="CO221" s="28"/>
      <c r="CP221" s="6"/>
      <c r="CQ221" s="6"/>
      <c r="CR221" s="11"/>
      <c r="CS221" s="6"/>
      <c r="CT221" s="28"/>
      <c r="CU221" s="28"/>
      <c r="CV221" s="28"/>
      <c r="CW221" s="28"/>
    </row>
    <row r="222" spans="2:101" ht="12.75" customHeight="1">
      <c r="B222" s="28"/>
      <c r="C222" s="28"/>
      <c r="D222" s="28"/>
      <c r="E222" s="6"/>
      <c r="F222" s="24"/>
      <c r="G222" s="25"/>
      <c r="H222" s="22"/>
      <c r="I222" s="22"/>
      <c r="J222" s="22"/>
      <c r="K222" s="26"/>
      <c r="L222" s="25"/>
      <c r="M222" s="25"/>
      <c r="N222" s="59"/>
      <c r="O222" s="25"/>
      <c r="P222" s="22"/>
      <c r="Q222" s="22"/>
      <c r="R222" s="22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4"/>
      <c r="AH222" s="25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6"/>
      <c r="AX222" s="25"/>
      <c r="AY222" s="25"/>
      <c r="AZ222" s="59"/>
      <c r="BA222" s="25"/>
      <c r="CL222" s="7"/>
      <c r="CM222" s="28"/>
      <c r="CN222" s="28"/>
      <c r="CO222" s="28"/>
      <c r="CP222" s="6"/>
      <c r="CQ222" s="6"/>
      <c r="CR222" s="11"/>
      <c r="CS222" s="6"/>
      <c r="CT222" s="28"/>
      <c r="CU222" s="28"/>
      <c r="CV222" s="28"/>
      <c r="CW222" s="28"/>
    </row>
    <row r="223" spans="2:101" ht="12.75" customHeight="1">
      <c r="B223" s="28"/>
      <c r="C223" s="28"/>
      <c r="D223" s="28"/>
      <c r="E223" s="6"/>
      <c r="F223" s="24"/>
      <c r="G223" s="25"/>
      <c r="H223" s="22"/>
      <c r="I223" s="22"/>
      <c r="J223" s="22"/>
      <c r="K223" s="26"/>
      <c r="L223" s="25"/>
      <c r="M223" s="25"/>
      <c r="N223" s="59"/>
      <c r="O223" s="25"/>
      <c r="P223" s="22"/>
      <c r="Q223" s="22"/>
      <c r="R223" s="22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4"/>
      <c r="AH223" s="25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6"/>
      <c r="AX223" s="25"/>
      <c r="AY223" s="25"/>
      <c r="AZ223" s="59"/>
      <c r="BA223" s="25"/>
      <c r="CL223" s="7"/>
      <c r="CM223" s="28"/>
      <c r="CN223" s="28"/>
      <c r="CO223" s="28"/>
      <c r="CP223" s="6"/>
      <c r="CQ223" s="6"/>
      <c r="CR223" s="11"/>
      <c r="CS223" s="6"/>
      <c r="CT223" s="28"/>
      <c r="CU223" s="28"/>
      <c r="CV223" s="28"/>
      <c r="CW223" s="28"/>
    </row>
    <row r="224" spans="2:101" ht="12.75" customHeight="1">
      <c r="B224" s="28"/>
      <c r="C224" s="28"/>
      <c r="D224" s="28"/>
      <c r="E224" s="6"/>
      <c r="F224" s="24"/>
      <c r="G224" s="25"/>
      <c r="H224" s="22"/>
      <c r="I224" s="22"/>
      <c r="J224" s="22"/>
      <c r="K224" s="26"/>
      <c r="L224" s="25"/>
      <c r="M224" s="25"/>
      <c r="N224" s="59"/>
      <c r="O224" s="25"/>
      <c r="P224" s="22"/>
      <c r="Q224" s="22"/>
      <c r="R224" s="22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4"/>
      <c r="AH224" s="25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6"/>
      <c r="AX224" s="25"/>
      <c r="AY224" s="25"/>
      <c r="AZ224" s="59"/>
      <c r="BA224" s="25"/>
      <c r="CL224" s="7"/>
      <c r="CM224" s="28"/>
      <c r="CN224" s="28"/>
      <c r="CO224" s="28"/>
      <c r="CP224" s="6"/>
      <c r="CQ224" s="6"/>
      <c r="CR224" s="11"/>
      <c r="CS224" s="6"/>
      <c r="CT224" s="28"/>
      <c r="CU224" s="28"/>
      <c r="CV224" s="28"/>
      <c r="CW224" s="28"/>
    </row>
    <row r="225" spans="2:101" ht="12.75" customHeight="1">
      <c r="B225" s="28"/>
      <c r="C225" s="28"/>
      <c r="D225" s="28"/>
      <c r="E225" s="6"/>
      <c r="F225" s="24"/>
      <c r="G225" s="25"/>
      <c r="H225" s="22"/>
      <c r="I225" s="22"/>
      <c r="J225" s="22"/>
      <c r="K225" s="26"/>
      <c r="L225" s="25"/>
      <c r="M225" s="25"/>
      <c r="N225" s="59"/>
      <c r="O225" s="25"/>
      <c r="P225" s="22"/>
      <c r="Q225" s="22"/>
      <c r="R225" s="22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4"/>
      <c r="AH225" s="25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6"/>
      <c r="AX225" s="25"/>
      <c r="AY225" s="25"/>
      <c r="AZ225" s="59"/>
      <c r="BA225" s="25"/>
      <c r="CL225" s="7"/>
      <c r="CM225" s="28"/>
      <c r="CN225" s="28"/>
      <c r="CO225" s="28"/>
      <c r="CP225" s="6"/>
      <c r="CQ225" s="6"/>
      <c r="CR225" s="11"/>
      <c r="CS225" s="6"/>
      <c r="CT225" s="28"/>
      <c r="CU225" s="28"/>
      <c r="CV225" s="28"/>
      <c r="CW225" s="28"/>
    </row>
    <row r="226" spans="2:101" ht="12.75" customHeight="1">
      <c r="B226" s="28"/>
      <c r="C226" s="28"/>
      <c r="D226" s="28"/>
      <c r="E226" s="6"/>
      <c r="F226" s="24"/>
      <c r="G226" s="25"/>
      <c r="H226" s="22"/>
      <c r="I226" s="22"/>
      <c r="J226" s="22"/>
      <c r="K226" s="26"/>
      <c r="L226" s="25"/>
      <c r="M226" s="25"/>
      <c r="N226" s="59"/>
      <c r="O226" s="25"/>
      <c r="P226" s="22"/>
      <c r="Q226" s="22"/>
      <c r="R226" s="22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4"/>
      <c r="AH226" s="25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6"/>
      <c r="AX226" s="25"/>
      <c r="AY226" s="25"/>
      <c r="AZ226" s="59"/>
      <c r="BA226" s="25"/>
      <c r="CL226" s="7"/>
      <c r="CM226" s="28"/>
      <c r="CN226" s="28"/>
      <c r="CO226" s="28"/>
      <c r="CP226" s="6"/>
      <c r="CQ226" s="6"/>
      <c r="CR226" s="11"/>
      <c r="CS226" s="6"/>
      <c r="CT226" s="28"/>
      <c r="CU226" s="28"/>
      <c r="CV226" s="28"/>
      <c r="CW226" s="28"/>
    </row>
    <row r="227" spans="2:101" ht="12.75" customHeight="1">
      <c r="B227" s="28"/>
      <c r="C227" s="28"/>
      <c r="D227" s="28"/>
      <c r="E227" s="6"/>
      <c r="F227" s="24"/>
      <c r="G227" s="25"/>
      <c r="H227" s="22"/>
      <c r="I227" s="22"/>
      <c r="J227" s="22"/>
      <c r="K227" s="26"/>
      <c r="L227" s="25"/>
      <c r="M227" s="25"/>
      <c r="N227" s="59"/>
      <c r="O227" s="25"/>
      <c r="P227" s="22"/>
      <c r="Q227" s="22"/>
      <c r="R227" s="22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4"/>
      <c r="AH227" s="25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6"/>
      <c r="AX227" s="25"/>
      <c r="AY227" s="25"/>
      <c r="AZ227" s="59"/>
      <c r="BA227" s="25"/>
      <c r="CL227" s="7"/>
      <c r="CM227" s="28"/>
      <c r="CN227" s="28"/>
      <c r="CO227" s="28"/>
      <c r="CP227" s="6"/>
      <c r="CQ227" s="6"/>
      <c r="CR227" s="11"/>
      <c r="CS227" s="6"/>
      <c r="CT227" s="28"/>
      <c r="CU227" s="28"/>
      <c r="CV227" s="28"/>
      <c r="CW227" s="28"/>
    </row>
    <row r="228" spans="2:101" ht="12.75" customHeight="1">
      <c r="B228" s="28"/>
      <c r="C228" s="28"/>
      <c r="D228" s="28"/>
      <c r="E228" s="6"/>
      <c r="F228" s="24"/>
      <c r="G228" s="25"/>
      <c r="H228" s="22"/>
      <c r="I228" s="22"/>
      <c r="J228" s="22"/>
      <c r="K228" s="26"/>
      <c r="L228" s="25"/>
      <c r="M228" s="25"/>
      <c r="N228" s="59"/>
      <c r="O228" s="25"/>
      <c r="P228" s="22"/>
      <c r="Q228" s="22"/>
      <c r="R228" s="22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4"/>
      <c r="AH228" s="25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6"/>
      <c r="AX228" s="25"/>
      <c r="AY228" s="25"/>
      <c r="AZ228" s="59"/>
      <c r="BA228" s="25"/>
      <c r="CL228" s="7"/>
      <c r="CM228" s="28"/>
      <c r="CN228" s="28"/>
      <c r="CO228" s="28"/>
      <c r="CP228" s="6"/>
      <c r="CQ228" s="6"/>
      <c r="CR228" s="11"/>
      <c r="CS228" s="6"/>
      <c r="CT228" s="28"/>
      <c r="CU228" s="28"/>
      <c r="CV228" s="28"/>
      <c r="CW228" s="28"/>
    </row>
    <row r="229" spans="2:101" ht="12.75" customHeight="1">
      <c r="B229" s="28"/>
      <c r="C229" s="28"/>
      <c r="D229" s="28"/>
      <c r="E229" s="6"/>
      <c r="F229" s="24"/>
      <c r="G229" s="25"/>
      <c r="H229" s="22"/>
      <c r="I229" s="22"/>
      <c r="J229" s="22"/>
      <c r="K229" s="26"/>
      <c r="L229" s="25"/>
      <c r="M229" s="25"/>
      <c r="N229" s="59"/>
      <c r="O229" s="25"/>
      <c r="P229" s="22"/>
      <c r="Q229" s="22"/>
      <c r="R229" s="22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4"/>
      <c r="AH229" s="25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6"/>
      <c r="AX229" s="25"/>
      <c r="AY229" s="25"/>
      <c r="AZ229" s="59"/>
      <c r="BA229" s="25"/>
      <c r="CL229" s="7"/>
      <c r="CM229" s="28"/>
      <c r="CN229" s="28"/>
      <c r="CO229" s="28"/>
      <c r="CP229" s="6"/>
      <c r="CQ229" s="6"/>
      <c r="CR229" s="11"/>
      <c r="CS229" s="6"/>
      <c r="CT229" s="28"/>
      <c r="CU229" s="28"/>
      <c r="CV229" s="28"/>
      <c r="CW229" s="28"/>
    </row>
    <row r="230" spans="2:101" ht="12.75" customHeight="1">
      <c r="B230" s="28"/>
      <c r="C230" s="28"/>
      <c r="D230" s="28"/>
      <c r="E230" s="6"/>
      <c r="F230" s="24"/>
      <c r="G230" s="25"/>
      <c r="H230" s="22"/>
      <c r="I230" s="22"/>
      <c r="J230" s="22"/>
      <c r="K230" s="26"/>
      <c r="L230" s="25"/>
      <c r="M230" s="25"/>
      <c r="N230" s="59"/>
      <c r="O230" s="25"/>
      <c r="P230" s="22"/>
      <c r="Q230" s="22"/>
      <c r="R230" s="22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4"/>
      <c r="AH230" s="25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6"/>
      <c r="AX230" s="25"/>
      <c r="AY230" s="25"/>
      <c r="AZ230" s="59"/>
      <c r="BA230" s="25"/>
      <c r="CL230" s="7"/>
      <c r="CM230" s="28"/>
      <c r="CN230" s="28"/>
      <c r="CO230" s="28"/>
      <c r="CP230" s="6"/>
      <c r="CQ230" s="6"/>
      <c r="CR230" s="11"/>
      <c r="CS230" s="6"/>
      <c r="CT230" s="28"/>
      <c r="CU230" s="28"/>
      <c r="CV230" s="28"/>
      <c r="CW230" s="28"/>
    </row>
    <row r="231" spans="2:101" ht="12.75" customHeight="1">
      <c r="B231" s="28"/>
      <c r="C231" s="28"/>
      <c r="D231" s="28"/>
      <c r="E231" s="6"/>
      <c r="F231" s="24"/>
      <c r="G231" s="25"/>
      <c r="H231" s="22"/>
      <c r="I231" s="22"/>
      <c r="J231" s="22"/>
      <c r="K231" s="26"/>
      <c r="L231" s="25"/>
      <c r="M231" s="25"/>
      <c r="N231" s="59"/>
      <c r="O231" s="25"/>
      <c r="P231" s="22"/>
      <c r="Q231" s="22"/>
      <c r="R231" s="22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4"/>
      <c r="AH231" s="25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6"/>
      <c r="AX231" s="25"/>
      <c r="AY231" s="25"/>
      <c r="AZ231" s="59"/>
      <c r="BA231" s="25"/>
      <c r="CL231" s="7"/>
      <c r="CM231" s="28"/>
      <c r="CN231" s="28"/>
      <c r="CO231" s="28"/>
      <c r="CP231" s="6"/>
      <c r="CQ231" s="6"/>
      <c r="CR231" s="11"/>
      <c r="CS231" s="6"/>
      <c r="CT231" s="28"/>
      <c r="CU231" s="28"/>
      <c r="CV231" s="28"/>
      <c r="CW231" s="28"/>
    </row>
    <row r="232" spans="2:101" ht="12.75" customHeight="1">
      <c r="B232" s="28"/>
      <c r="C232" s="28"/>
      <c r="D232" s="28"/>
      <c r="E232" s="6"/>
      <c r="F232" s="24"/>
      <c r="G232" s="25"/>
      <c r="H232" s="22"/>
      <c r="I232" s="22"/>
      <c r="J232" s="22"/>
      <c r="K232" s="26"/>
      <c r="L232" s="25"/>
      <c r="M232" s="25"/>
      <c r="N232" s="59"/>
      <c r="O232" s="25"/>
      <c r="P232" s="22"/>
      <c r="Q232" s="22"/>
      <c r="R232" s="22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4"/>
      <c r="AH232" s="25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6"/>
      <c r="AX232" s="25"/>
      <c r="AY232" s="25"/>
      <c r="AZ232" s="59"/>
      <c r="BA232" s="25"/>
      <c r="CL232" s="7"/>
      <c r="CM232" s="28"/>
      <c r="CN232" s="28"/>
      <c r="CO232" s="28"/>
      <c r="CP232" s="6"/>
      <c r="CQ232" s="6"/>
      <c r="CR232" s="11"/>
      <c r="CS232" s="6"/>
      <c r="CT232" s="28"/>
      <c r="CU232" s="28"/>
      <c r="CV232" s="28"/>
      <c r="CW232" s="28"/>
    </row>
    <row r="233" spans="2:101" ht="12.75" customHeight="1">
      <c r="B233" s="28"/>
      <c r="C233" s="28"/>
      <c r="D233" s="28"/>
      <c r="E233" s="6"/>
      <c r="F233" s="24"/>
      <c r="G233" s="25"/>
      <c r="H233" s="22"/>
      <c r="I233" s="22"/>
      <c r="J233" s="22"/>
      <c r="K233" s="26"/>
      <c r="L233" s="25"/>
      <c r="M233" s="25"/>
      <c r="N233" s="59"/>
      <c r="O233" s="25"/>
      <c r="P233" s="22"/>
      <c r="Q233" s="22"/>
      <c r="R233" s="22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4"/>
      <c r="AH233" s="25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6"/>
      <c r="AX233" s="25"/>
      <c r="AY233" s="25"/>
      <c r="AZ233" s="59"/>
      <c r="BA233" s="25"/>
      <c r="CL233" s="7"/>
      <c r="CM233" s="28"/>
      <c r="CN233" s="28"/>
      <c r="CO233" s="28"/>
      <c r="CP233" s="6"/>
      <c r="CQ233" s="6"/>
      <c r="CR233" s="11"/>
      <c r="CS233" s="6"/>
      <c r="CT233" s="28"/>
      <c r="CU233" s="28"/>
      <c r="CV233" s="28"/>
      <c r="CW233" s="28"/>
    </row>
    <row r="234" spans="2:101" ht="12.75" customHeight="1">
      <c r="B234" s="28"/>
      <c r="C234" s="28"/>
      <c r="D234" s="28"/>
      <c r="E234" s="6"/>
      <c r="F234" s="24"/>
      <c r="G234" s="25"/>
      <c r="H234" s="22"/>
      <c r="I234" s="22"/>
      <c r="J234" s="22"/>
      <c r="K234" s="26"/>
      <c r="L234" s="25"/>
      <c r="M234" s="25"/>
      <c r="N234" s="59"/>
      <c r="O234" s="25"/>
      <c r="P234" s="22"/>
      <c r="Q234" s="22"/>
      <c r="R234" s="22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4"/>
      <c r="AH234" s="25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6"/>
      <c r="AX234" s="25"/>
      <c r="AY234" s="25"/>
      <c r="AZ234" s="59"/>
      <c r="BA234" s="25"/>
      <c r="CL234" s="7"/>
      <c r="CM234" s="28"/>
      <c r="CN234" s="28"/>
      <c r="CO234" s="28"/>
      <c r="CP234" s="6"/>
      <c r="CQ234" s="6"/>
      <c r="CR234" s="11"/>
      <c r="CS234" s="6"/>
      <c r="CT234" s="28"/>
      <c r="CU234" s="28"/>
      <c r="CV234" s="28"/>
      <c r="CW234" s="28"/>
    </row>
    <row r="235" spans="2:101" ht="12.75" customHeight="1">
      <c r="B235" s="28"/>
      <c r="C235" s="28"/>
      <c r="D235" s="28"/>
      <c r="E235" s="6"/>
      <c r="F235" s="24"/>
      <c r="G235" s="25"/>
      <c r="H235" s="22"/>
      <c r="I235" s="22"/>
      <c r="J235" s="22"/>
      <c r="K235" s="26"/>
      <c r="L235" s="25"/>
      <c r="M235" s="25"/>
      <c r="N235" s="59"/>
      <c r="O235" s="25"/>
      <c r="P235" s="22"/>
      <c r="Q235" s="22"/>
      <c r="R235" s="22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4"/>
      <c r="AH235" s="25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6"/>
      <c r="AX235" s="25"/>
      <c r="AY235" s="25"/>
      <c r="AZ235" s="59"/>
      <c r="BA235" s="25"/>
      <c r="CL235" s="7"/>
      <c r="CM235" s="28"/>
      <c r="CN235" s="28"/>
      <c r="CO235" s="28"/>
      <c r="CP235" s="6"/>
      <c r="CQ235" s="6"/>
      <c r="CR235" s="11"/>
      <c r="CS235" s="6"/>
      <c r="CT235" s="28"/>
      <c r="CU235" s="28"/>
      <c r="CV235" s="28"/>
      <c r="CW235" s="28"/>
    </row>
    <row r="236" spans="2:101" ht="12.75" customHeight="1">
      <c r="B236" s="28"/>
      <c r="C236" s="28"/>
      <c r="D236" s="28"/>
      <c r="E236" s="6"/>
      <c r="F236" s="24"/>
      <c r="G236" s="25"/>
      <c r="H236" s="22"/>
      <c r="I236" s="22"/>
      <c r="J236" s="22"/>
      <c r="K236" s="26"/>
      <c r="L236" s="25"/>
      <c r="M236" s="25"/>
      <c r="N236" s="59"/>
      <c r="O236" s="25"/>
      <c r="P236" s="22"/>
      <c r="Q236" s="22"/>
      <c r="R236" s="22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4"/>
      <c r="AH236" s="25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6"/>
      <c r="AX236" s="25"/>
      <c r="AY236" s="25"/>
      <c r="AZ236" s="59"/>
      <c r="BA236" s="25"/>
      <c r="CL236" s="7"/>
      <c r="CM236" s="28"/>
      <c r="CN236" s="28"/>
      <c r="CO236" s="28"/>
      <c r="CP236" s="6"/>
      <c r="CQ236" s="6"/>
      <c r="CR236" s="11"/>
      <c r="CS236" s="6"/>
      <c r="CT236" s="28"/>
      <c r="CU236" s="28"/>
      <c r="CV236" s="28"/>
      <c r="CW236" s="28"/>
    </row>
    <row r="237" spans="2:101" ht="12.75" customHeight="1">
      <c r="B237" s="28"/>
      <c r="C237" s="28"/>
      <c r="D237" s="28"/>
      <c r="E237" s="6"/>
      <c r="F237" s="24"/>
      <c r="G237" s="25"/>
      <c r="H237" s="22"/>
      <c r="I237" s="22"/>
      <c r="J237" s="22"/>
      <c r="K237" s="26"/>
      <c r="L237" s="25"/>
      <c r="M237" s="25"/>
      <c r="N237" s="59"/>
      <c r="O237" s="25"/>
      <c r="P237" s="22"/>
      <c r="Q237" s="22"/>
      <c r="R237" s="22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4"/>
      <c r="AH237" s="25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6"/>
      <c r="AX237" s="25"/>
      <c r="AY237" s="25"/>
      <c r="AZ237" s="59"/>
      <c r="BA237" s="25"/>
      <c r="CL237" s="7"/>
      <c r="CM237" s="28"/>
      <c r="CN237" s="28"/>
      <c r="CO237" s="28"/>
      <c r="CP237" s="6"/>
      <c r="CQ237" s="6"/>
      <c r="CR237" s="11"/>
      <c r="CS237" s="6"/>
      <c r="CT237" s="28"/>
      <c r="CU237" s="28"/>
      <c r="CV237" s="28"/>
      <c r="CW237" s="28"/>
    </row>
    <row r="238" spans="2:101" ht="12.75" customHeight="1">
      <c r="B238" s="28"/>
      <c r="C238" s="28"/>
      <c r="D238" s="28"/>
      <c r="E238" s="6"/>
      <c r="F238" s="24"/>
      <c r="G238" s="25"/>
      <c r="H238" s="22"/>
      <c r="I238" s="22"/>
      <c r="J238" s="22"/>
      <c r="K238" s="26"/>
      <c r="L238" s="25"/>
      <c r="M238" s="25"/>
      <c r="N238" s="59"/>
      <c r="O238" s="25"/>
      <c r="P238" s="22"/>
      <c r="Q238" s="22"/>
      <c r="R238" s="22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4"/>
      <c r="AH238" s="25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6"/>
      <c r="AX238" s="25"/>
      <c r="AY238" s="25"/>
      <c r="AZ238" s="59"/>
      <c r="BA238" s="25"/>
      <c r="CL238" s="7"/>
      <c r="CM238" s="28"/>
      <c r="CN238" s="28"/>
      <c r="CO238" s="28"/>
      <c r="CP238" s="6"/>
      <c r="CQ238" s="6"/>
      <c r="CR238" s="11"/>
      <c r="CS238" s="6"/>
      <c r="CT238" s="28"/>
      <c r="CU238" s="28"/>
      <c r="CV238" s="28"/>
      <c r="CW238" s="28"/>
    </row>
    <row r="239" spans="2:101" ht="12.75" customHeight="1">
      <c r="B239" s="28"/>
      <c r="C239" s="28"/>
      <c r="D239" s="28"/>
      <c r="E239" s="6"/>
      <c r="F239" s="24"/>
      <c r="G239" s="25"/>
      <c r="H239" s="22"/>
      <c r="I239" s="22"/>
      <c r="J239" s="22"/>
      <c r="K239" s="26"/>
      <c r="L239" s="25"/>
      <c r="M239" s="25"/>
      <c r="N239" s="59"/>
      <c r="O239" s="25"/>
      <c r="P239" s="22"/>
      <c r="Q239" s="22"/>
      <c r="R239" s="22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4"/>
      <c r="AH239" s="25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6"/>
      <c r="AX239" s="25"/>
      <c r="AY239" s="25"/>
      <c r="AZ239" s="59"/>
      <c r="BA239" s="25"/>
      <c r="CL239" s="7"/>
      <c r="CM239" s="28"/>
      <c r="CN239" s="28"/>
      <c r="CO239" s="28"/>
      <c r="CP239" s="6"/>
      <c r="CQ239" s="6"/>
      <c r="CR239" s="11"/>
      <c r="CS239" s="6"/>
      <c r="CT239" s="28"/>
      <c r="CU239" s="28"/>
      <c r="CV239" s="28"/>
      <c r="CW239" s="28"/>
    </row>
    <row r="240" spans="2:101" ht="12.75" customHeight="1">
      <c r="B240" s="28"/>
      <c r="C240" s="28"/>
      <c r="D240" s="28"/>
      <c r="E240" s="6"/>
      <c r="F240" s="24"/>
      <c r="G240" s="25"/>
      <c r="H240" s="22"/>
      <c r="I240" s="22"/>
      <c r="J240" s="22"/>
      <c r="K240" s="26"/>
      <c r="L240" s="25"/>
      <c r="M240" s="25"/>
      <c r="N240" s="59"/>
      <c r="O240" s="25"/>
      <c r="P240" s="22"/>
      <c r="Q240" s="22"/>
      <c r="R240" s="22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4"/>
      <c r="AH240" s="25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6"/>
      <c r="AX240" s="25"/>
      <c r="AY240" s="25"/>
      <c r="AZ240" s="59"/>
      <c r="BA240" s="25"/>
      <c r="CL240" s="7"/>
      <c r="CM240" s="28"/>
      <c r="CN240" s="28"/>
      <c r="CO240" s="28"/>
      <c r="CP240" s="6"/>
      <c r="CQ240" s="6"/>
      <c r="CR240" s="11"/>
      <c r="CS240" s="6"/>
      <c r="CT240" s="28"/>
      <c r="CU240" s="28"/>
      <c r="CV240" s="28"/>
      <c r="CW240" s="28"/>
    </row>
    <row r="241" spans="2:101" ht="12.75" customHeight="1">
      <c r="B241" s="28"/>
      <c r="C241" s="28"/>
      <c r="D241" s="28"/>
      <c r="E241" s="6"/>
      <c r="F241" s="24"/>
      <c r="G241" s="25"/>
      <c r="H241" s="22"/>
      <c r="I241" s="22"/>
      <c r="J241" s="22"/>
      <c r="K241" s="26"/>
      <c r="L241" s="25"/>
      <c r="M241" s="25"/>
      <c r="N241" s="59"/>
      <c r="O241" s="25"/>
      <c r="P241" s="22"/>
      <c r="Q241" s="22"/>
      <c r="R241" s="22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4"/>
      <c r="AH241" s="25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6"/>
      <c r="AX241" s="25"/>
      <c r="AY241" s="25"/>
      <c r="AZ241" s="59"/>
      <c r="BA241" s="25"/>
      <c r="CL241" s="7"/>
      <c r="CM241" s="28"/>
      <c r="CN241" s="28"/>
      <c r="CO241" s="28"/>
      <c r="CP241" s="6"/>
      <c r="CQ241" s="6"/>
      <c r="CR241" s="11"/>
      <c r="CS241" s="6"/>
      <c r="CT241" s="28"/>
      <c r="CU241" s="28"/>
      <c r="CV241" s="28"/>
      <c r="CW241" s="28"/>
    </row>
    <row r="242" spans="2:101" ht="12.75" customHeight="1">
      <c r="B242" s="28"/>
      <c r="C242" s="28"/>
      <c r="D242" s="28"/>
      <c r="E242" s="6"/>
      <c r="F242" s="24"/>
      <c r="G242" s="25"/>
      <c r="H242" s="22"/>
      <c r="I242" s="22"/>
      <c r="J242" s="22"/>
      <c r="K242" s="26"/>
      <c r="L242" s="25"/>
      <c r="M242" s="25"/>
      <c r="N242" s="59"/>
      <c r="O242" s="25"/>
      <c r="P242" s="22"/>
      <c r="Q242" s="22"/>
      <c r="R242" s="22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4"/>
      <c r="AH242" s="25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6"/>
      <c r="AX242" s="25"/>
      <c r="AY242" s="25"/>
      <c r="AZ242" s="59"/>
      <c r="BA242" s="25"/>
      <c r="CL242" s="7"/>
      <c r="CM242" s="28"/>
      <c r="CN242" s="28"/>
      <c r="CO242" s="28"/>
      <c r="CP242" s="6"/>
      <c r="CQ242" s="6"/>
      <c r="CR242" s="11"/>
      <c r="CS242" s="6"/>
      <c r="CT242" s="28"/>
      <c r="CU242" s="28"/>
      <c r="CV242" s="28"/>
      <c r="CW242" s="28"/>
    </row>
    <row r="243" spans="2:101" ht="12.75" customHeight="1">
      <c r="B243" s="28"/>
      <c r="C243" s="28"/>
      <c r="D243" s="28"/>
      <c r="E243" s="6"/>
      <c r="F243" s="24"/>
      <c r="G243" s="25"/>
      <c r="H243" s="22"/>
      <c r="I243" s="22"/>
      <c r="J243" s="22"/>
      <c r="K243" s="26"/>
      <c r="L243" s="25"/>
      <c r="M243" s="25"/>
      <c r="N243" s="59"/>
      <c r="O243" s="25"/>
      <c r="P243" s="22"/>
      <c r="Q243" s="22"/>
      <c r="R243" s="22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4"/>
      <c r="AH243" s="25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6"/>
      <c r="AX243" s="25"/>
      <c r="AY243" s="25"/>
      <c r="AZ243" s="59"/>
      <c r="BA243" s="25"/>
      <c r="CL243" s="7"/>
      <c r="CM243" s="28"/>
      <c r="CN243" s="28"/>
      <c r="CO243" s="28"/>
      <c r="CP243" s="6"/>
      <c r="CQ243" s="6"/>
      <c r="CR243" s="11"/>
      <c r="CS243" s="6"/>
      <c r="CT243" s="28"/>
      <c r="CU243" s="28"/>
      <c r="CV243" s="28"/>
      <c r="CW243" s="28"/>
    </row>
    <row r="244" spans="2:101" ht="12.75" customHeight="1">
      <c r="B244" s="28"/>
      <c r="C244" s="28"/>
      <c r="D244" s="28"/>
      <c r="E244" s="6"/>
      <c r="F244" s="24"/>
      <c r="G244" s="25"/>
      <c r="H244" s="22"/>
      <c r="I244" s="22"/>
      <c r="J244" s="22"/>
      <c r="K244" s="26"/>
      <c r="L244" s="25"/>
      <c r="M244" s="25"/>
      <c r="N244" s="59"/>
      <c r="O244" s="25"/>
      <c r="P244" s="22"/>
      <c r="Q244" s="22"/>
      <c r="R244" s="22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4"/>
      <c r="AH244" s="25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6"/>
      <c r="AX244" s="25"/>
      <c r="AY244" s="25"/>
      <c r="AZ244" s="59"/>
      <c r="BA244" s="25"/>
      <c r="CL244" s="7"/>
      <c r="CM244" s="28"/>
      <c r="CN244" s="28"/>
      <c r="CO244" s="28"/>
      <c r="CP244" s="6"/>
      <c r="CQ244" s="6"/>
      <c r="CR244" s="11"/>
      <c r="CS244" s="6"/>
      <c r="CT244" s="28"/>
      <c r="CU244" s="28"/>
      <c r="CV244" s="28"/>
      <c r="CW244" s="28"/>
    </row>
    <row r="245" spans="2:101" ht="12.75" customHeight="1">
      <c r="B245" s="28"/>
      <c r="C245" s="28"/>
      <c r="D245" s="28"/>
      <c r="E245" s="6"/>
      <c r="F245" s="24"/>
      <c r="G245" s="25"/>
      <c r="H245" s="22"/>
      <c r="I245" s="22"/>
      <c r="J245" s="22"/>
      <c r="K245" s="26"/>
      <c r="L245" s="25"/>
      <c r="M245" s="25"/>
      <c r="N245" s="59"/>
      <c r="O245" s="25"/>
      <c r="P245" s="22"/>
      <c r="Q245" s="22"/>
      <c r="R245" s="22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4"/>
      <c r="AH245" s="25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6"/>
      <c r="AX245" s="25"/>
      <c r="AY245" s="25"/>
      <c r="AZ245" s="59"/>
      <c r="BA245" s="25"/>
      <c r="CL245" s="7"/>
      <c r="CM245" s="28"/>
      <c r="CN245" s="28"/>
      <c r="CO245" s="28"/>
      <c r="CP245" s="6"/>
      <c r="CQ245" s="6"/>
      <c r="CR245" s="11"/>
      <c r="CS245" s="6"/>
      <c r="CT245" s="28"/>
      <c r="CU245" s="28"/>
      <c r="CV245" s="28"/>
      <c r="CW245" s="28"/>
    </row>
    <row r="246" spans="2:101" ht="12.75" customHeight="1">
      <c r="B246" s="28"/>
      <c r="C246" s="28"/>
      <c r="D246" s="28"/>
      <c r="E246" s="6"/>
      <c r="F246" s="24"/>
      <c r="G246" s="25"/>
      <c r="H246" s="22"/>
      <c r="I246" s="22"/>
      <c r="J246" s="22"/>
      <c r="K246" s="26"/>
      <c r="L246" s="25"/>
      <c r="M246" s="25"/>
      <c r="N246" s="59"/>
      <c r="O246" s="25"/>
      <c r="P246" s="22"/>
      <c r="Q246" s="22"/>
      <c r="R246" s="22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4"/>
      <c r="AH246" s="25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6"/>
      <c r="AX246" s="25"/>
      <c r="AY246" s="25"/>
      <c r="AZ246" s="59"/>
      <c r="BA246" s="25"/>
      <c r="CL246" s="7"/>
      <c r="CM246" s="28"/>
      <c r="CN246" s="28"/>
      <c r="CO246" s="28"/>
      <c r="CP246" s="6"/>
      <c r="CQ246" s="6"/>
      <c r="CR246" s="11"/>
      <c r="CS246" s="6"/>
      <c r="CT246" s="28"/>
      <c r="CU246" s="28"/>
      <c r="CV246" s="28"/>
      <c r="CW246" s="28"/>
    </row>
    <row r="247" spans="2:101" ht="12.75" customHeight="1">
      <c r="B247" s="28"/>
      <c r="C247" s="28"/>
      <c r="D247" s="28"/>
      <c r="E247" s="6"/>
      <c r="F247" s="24"/>
      <c r="G247" s="25"/>
      <c r="H247" s="22"/>
      <c r="I247" s="22"/>
      <c r="J247" s="22"/>
      <c r="K247" s="26"/>
      <c r="L247" s="25"/>
      <c r="M247" s="25"/>
      <c r="N247" s="59"/>
      <c r="O247" s="25"/>
      <c r="P247" s="22"/>
      <c r="Q247" s="22"/>
      <c r="R247" s="22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4"/>
      <c r="AH247" s="25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6"/>
      <c r="AX247" s="25"/>
      <c r="AY247" s="25"/>
      <c r="AZ247" s="59"/>
      <c r="BA247" s="25"/>
      <c r="CL247" s="7"/>
      <c r="CM247" s="28"/>
      <c r="CN247" s="28"/>
      <c r="CO247" s="28"/>
      <c r="CP247" s="6"/>
      <c r="CQ247" s="6"/>
      <c r="CR247" s="11"/>
      <c r="CS247" s="6"/>
      <c r="CT247" s="28"/>
      <c r="CU247" s="28"/>
      <c r="CV247" s="28"/>
      <c r="CW247" s="28"/>
    </row>
    <row r="248" spans="2:101" ht="12.75" customHeight="1">
      <c r="B248" s="28"/>
      <c r="C248" s="28"/>
      <c r="D248" s="28"/>
      <c r="E248" s="6"/>
      <c r="F248" s="24"/>
      <c r="G248" s="25"/>
      <c r="H248" s="22"/>
      <c r="I248" s="22"/>
      <c r="J248" s="22"/>
      <c r="K248" s="26"/>
      <c r="L248" s="25"/>
      <c r="M248" s="25"/>
      <c r="N248" s="59"/>
      <c r="O248" s="25"/>
      <c r="P248" s="22"/>
      <c r="Q248" s="22"/>
      <c r="R248" s="22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4"/>
      <c r="AH248" s="25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6"/>
      <c r="AX248" s="25"/>
      <c r="AY248" s="25"/>
      <c r="AZ248" s="59"/>
      <c r="BA248" s="25"/>
      <c r="CL248" s="7"/>
      <c r="CM248" s="28"/>
      <c r="CN248" s="28"/>
      <c r="CO248" s="28"/>
      <c r="CP248" s="6"/>
      <c r="CQ248" s="6"/>
      <c r="CR248" s="11"/>
      <c r="CS248" s="6"/>
      <c r="CT248" s="28"/>
      <c r="CU248" s="28"/>
      <c r="CV248" s="28"/>
      <c r="CW248" s="28"/>
    </row>
    <row r="249" spans="2:101" ht="12.75" customHeight="1">
      <c r="B249" s="28"/>
      <c r="C249" s="28"/>
      <c r="D249" s="28"/>
      <c r="E249" s="6"/>
      <c r="F249" s="24"/>
      <c r="G249" s="25"/>
      <c r="H249" s="22"/>
      <c r="I249" s="22"/>
      <c r="J249" s="22"/>
      <c r="K249" s="26"/>
      <c r="L249" s="25"/>
      <c r="M249" s="25"/>
      <c r="N249" s="59"/>
      <c r="O249" s="25"/>
      <c r="P249" s="22"/>
      <c r="Q249" s="22"/>
      <c r="R249" s="22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4"/>
      <c r="AH249" s="25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6"/>
      <c r="AX249" s="25"/>
      <c r="AY249" s="25"/>
      <c r="AZ249" s="59"/>
      <c r="BA249" s="25"/>
      <c r="CL249" s="7"/>
      <c r="CM249" s="28"/>
      <c r="CN249" s="28"/>
      <c r="CO249" s="28"/>
      <c r="CP249" s="6"/>
      <c r="CQ249" s="6"/>
      <c r="CR249" s="11"/>
      <c r="CS249" s="6"/>
      <c r="CT249" s="28"/>
      <c r="CU249" s="28"/>
      <c r="CV249" s="28"/>
      <c r="CW249" s="28"/>
    </row>
    <row r="250" spans="2:101" ht="12.75" customHeight="1">
      <c r="B250" s="28"/>
      <c r="C250" s="28"/>
      <c r="D250" s="28"/>
      <c r="E250" s="6"/>
      <c r="F250" s="24"/>
      <c r="G250" s="25"/>
      <c r="H250" s="22"/>
      <c r="I250" s="22"/>
      <c r="J250" s="22"/>
      <c r="K250" s="26"/>
      <c r="L250" s="25"/>
      <c r="M250" s="25"/>
      <c r="N250" s="59"/>
      <c r="O250" s="25"/>
      <c r="P250" s="22"/>
      <c r="Q250" s="22"/>
      <c r="R250" s="22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4"/>
      <c r="AH250" s="25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6"/>
      <c r="AX250" s="25"/>
      <c r="AY250" s="25"/>
      <c r="AZ250" s="59"/>
      <c r="BA250" s="25"/>
      <c r="CL250" s="7"/>
      <c r="CM250" s="28"/>
      <c r="CN250" s="28"/>
      <c r="CO250" s="28"/>
      <c r="CP250" s="6"/>
      <c r="CQ250" s="6"/>
      <c r="CR250" s="11"/>
      <c r="CS250" s="6"/>
      <c r="CT250" s="28"/>
      <c r="CU250" s="28"/>
      <c r="CV250" s="28"/>
      <c r="CW250" s="28"/>
    </row>
    <row r="251" spans="2:101" ht="12.75" customHeight="1">
      <c r="B251" s="28"/>
      <c r="C251" s="28"/>
      <c r="D251" s="28"/>
      <c r="E251" s="6"/>
      <c r="F251" s="24"/>
      <c r="G251" s="25"/>
      <c r="H251" s="22"/>
      <c r="I251" s="22"/>
      <c r="J251" s="22"/>
      <c r="K251" s="26"/>
      <c r="L251" s="25"/>
      <c r="M251" s="25"/>
      <c r="N251" s="59"/>
      <c r="O251" s="25"/>
      <c r="P251" s="22"/>
      <c r="Q251" s="22"/>
      <c r="R251" s="22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4"/>
      <c r="AH251" s="25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6"/>
      <c r="AX251" s="25"/>
      <c r="AY251" s="25"/>
      <c r="AZ251" s="59"/>
      <c r="BA251" s="25"/>
      <c r="CL251" s="7"/>
      <c r="CM251" s="28"/>
      <c r="CN251" s="28"/>
      <c r="CO251" s="28"/>
      <c r="CP251" s="6"/>
      <c r="CQ251" s="6"/>
      <c r="CR251" s="11"/>
      <c r="CS251" s="6"/>
      <c r="CT251" s="28"/>
      <c r="CU251" s="28"/>
      <c r="CV251" s="28"/>
      <c r="CW251" s="28"/>
    </row>
    <row r="252" spans="2:101" ht="12.75" customHeight="1">
      <c r="B252" s="28"/>
      <c r="C252" s="28"/>
      <c r="D252" s="28"/>
      <c r="E252" s="6"/>
      <c r="F252" s="24"/>
      <c r="G252" s="25"/>
      <c r="H252" s="22"/>
      <c r="I252" s="22"/>
      <c r="J252" s="22"/>
      <c r="K252" s="26"/>
      <c r="L252" s="25"/>
      <c r="M252" s="25"/>
      <c r="N252" s="59"/>
      <c r="O252" s="25"/>
      <c r="P252" s="22"/>
      <c r="Q252" s="22"/>
      <c r="R252" s="22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4"/>
      <c r="AH252" s="25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6"/>
      <c r="AX252" s="25"/>
      <c r="AY252" s="25"/>
      <c r="AZ252" s="59"/>
      <c r="BA252" s="25"/>
      <c r="CL252" s="7"/>
      <c r="CM252" s="28"/>
      <c r="CN252" s="28"/>
      <c r="CO252" s="28"/>
      <c r="CP252" s="6"/>
      <c r="CQ252" s="6"/>
      <c r="CR252" s="11"/>
      <c r="CS252" s="6"/>
      <c r="CT252" s="28"/>
      <c r="CU252" s="28"/>
      <c r="CV252" s="28"/>
      <c r="CW252" s="28"/>
    </row>
    <row r="253" spans="2:101" ht="12.75" customHeight="1">
      <c r="B253" s="28"/>
      <c r="C253" s="28"/>
      <c r="D253" s="28"/>
      <c r="E253" s="6"/>
      <c r="F253" s="24"/>
      <c r="G253" s="25"/>
      <c r="H253" s="22"/>
      <c r="I253" s="22"/>
      <c r="J253" s="22"/>
      <c r="K253" s="26"/>
      <c r="L253" s="25"/>
      <c r="M253" s="25"/>
      <c r="N253" s="59"/>
      <c r="O253" s="25"/>
      <c r="P253" s="22"/>
      <c r="Q253" s="22"/>
      <c r="R253" s="22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4"/>
      <c r="AH253" s="25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6"/>
      <c r="AX253" s="25"/>
      <c r="AY253" s="25"/>
      <c r="AZ253" s="59"/>
      <c r="BA253" s="25"/>
      <c r="CL253" s="7"/>
      <c r="CM253" s="28"/>
      <c r="CN253" s="28"/>
      <c r="CO253" s="28"/>
      <c r="CP253" s="6"/>
      <c r="CQ253" s="6"/>
      <c r="CR253" s="11"/>
      <c r="CS253" s="6"/>
      <c r="CT253" s="28"/>
      <c r="CU253" s="28"/>
      <c r="CV253" s="28"/>
      <c r="CW253" s="28"/>
    </row>
    <row r="254" spans="2:101" ht="12.75" customHeight="1">
      <c r="B254" s="28"/>
      <c r="C254" s="28"/>
      <c r="D254" s="28"/>
      <c r="E254" s="6"/>
      <c r="F254" s="24"/>
      <c r="G254" s="25"/>
      <c r="H254" s="22"/>
      <c r="I254" s="22"/>
      <c r="J254" s="22"/>
      <c r="K254" s="26"/>
      <c r="L254" s="25"/>
      <c r="M254" s="25"/>
      <c r="N254" s="59"/>
      <c r="O254" s="25"/>
      <c r="P254" s="22"/>
      <c r="Q254" s="22"/>
      <c r="R254" s="22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4"/>
      <c r="AH254" s="25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6"/>
      <c r="AX254" s="25"/>
      <c r="AY254" s="25"/>
      <c r="AZ254" s="59"/>
      <c r="BA254" s="25"/>
      <c r="CL254" s="7"/>
      <c r="CM254" s="28"/>
      <c r="CN254" s="28"/>
      <c r="CO254" s="28"/>
      <c r="CP254" s="6"/>
      <c r="CQ254" s="6"/>
      <c r="CR254" s="11"/>
      <c r="CS254" s="6"/>
      <c r="CT254" s="28"/>
      <c r="CU254" s="28"/>
      <c r="CV254" s="28"/>
      <c r="CW254" s="28"/>
    </row>
    <row r="255" spans="2:101" ht="12.75" customHeight="1">
      <c r="B255" s="28"/>
      <c r="C255" s="28"/>
      <c r="D255" s="28"/>
      <c r="E255" s="6"/>
      <c r="F255" s="24"/>
      <c r="G255" s="25"/>
      <c r="H255" s="22"/>
      <c r="I255" s="22"/>
      <c r="J255" s="22"/>
      <c r="K255" s="26"/>
      <c r="L255" s="25"/>
      <c r="M255" s="25"/>
      <c r="N255" s="59"/>
      <c r="O255" s="25"/>
      <c r="P255" s="22"/>
      <c r="Q255" s="22"/>
      <c r="R255" s="22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4"/>
      <c r="AH255" s="25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6"/>
      <c r="AX255" s="25"/>
      <c r="AY255" s="25"/>
      <c r="AZ255" s="59"/>
      <c r="BA255" s="25"/>
      <c r="CL255" s="7"/>
      <c r="CM255" s="28"/>
      <c r="CN255" s="28"/>
      <c r="CO255" s="28"/>
      <c r="CP255" s="6"/>
      <c r="CQ255" s="6"/>
      <c r="CR255" s="11"/>
      <c r="CS255" s="6"/>
      <c r="CT255" s="28"/>
      <c r="CU255" s="28"/>
      <c r="CV255" s="28"/>
      <c r="CW255" s="28"/>
    </row>
    <row r="256" spans="2:101" ht="12.75" customHeight="1">
      <c r="B256" s="28"/>
      <c r="C256" s="28"/>
      <c r="D256" s="28"/>
      <c r="E256" s="6"/>
      <c r="F256" s="24"/>
      <c r="G256" s="25"/>
      <c r="H256" s="22"/>
      <c r="I256" s="22"/>
      <c r="J256" s="22"/>
      <c r="K256" s="26"/>
      <c r="L256" s="25"/>
      <c r="M256" s="25"/>
      <c r="N256" s="59"/>
      <c r="O256" s="25"/>
      <c r="P256" s="22"/>
      <c r="Q256" s="22"/>
      <c r="R256" s="22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4"/>
      <c r="AH256" s="25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6"/>
      <c r="AX256" s="25"/>
      <c r="AY256" s="25"/>
      <c r="AZ256" s="59"/>
      <c r="BA256" s="25"/>
      <c r="CL256" s="7"/>
      <c r="CM256" s="28"/>
      <c r="CN256" s="28"/>
      <c r="CO256" s="28"/>
      <c r="CP256" s="6"/>
      <c r="CQ256" s="6"/>
      <c r="CR256" s="11"/>
      <c r="CS256" s="6"/>
      <c r="CT256" s="28"/>
      <c r="CU256" s="28"/>
      <c r="CV256" s="28"/>
      <c r="CW256" s="28"/>
    </row>
    <row r="257" spans="2:101" ht="12.75" customHeight="1">
      <c r="B257" s="28"/>
      <c r="C257" s="28"/>
      <c r="D257" s="28"/>
      <c r="E257" s="6"/>
      <c r="F257" s="24"/>
      <c r="G257" s="25"/>
      <c r="H257" s="22"/>
      <c r="I257" s="22"/>
      <c r="J257" s="22"/>
      <c r="K257" s="26"/>
      <c r="L257" s="25"/>
      <c r="M257" s="25"/>
      <c r="N257" s="59"/>
      <c r="O257" s="25"/>
      <c r="P257" s="22"/>
      <c r="Q257" s="22"/>
      <c r="R257" s="22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4"/>
      <c r="AH257" s="25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6"/>
      <c r="AX257" s="25"/>
      <c r="AY257" s="25"/>
      <c r="AZ257" s="59"/>
      <c r="BA257" s="25"/>
      <c r="CL257" s="7"/>
      <c r="CM257" s="28"/>
      <c r="CN257" s="28"/>
      <c r="CO257" s="28"/>
      <c r="CP257" s="6"/>
      <c r="CQ257" s="6"/>
      <c r="CR257" s="11"/>
      <c r="CS257" s="6"/>
      <c r="CT257" s="28"/>
      <c r="CU257" s="28"/>
      <c r="CV257" s="28"/>
      <c r="CW257" s="28"/>
    </row>
    <row r="258" spans="2:101" ht="12.75" customHeight="1">
      <c r="B258" s="28"/>
      <c r="C258" s="28"/>
      <c r="D258" s="28"/>
      <c r="E258" s="6"/>
      <c r="F258" s="24"/>
      <c r="G258" s="25"/>
      <c r="H258" s="22"/>
      <c r="I258" s="22"/>
      <c r="J258" s="22"/>
      <c r="K258" s="26"/>
      <c r="L258" s="25"/>
      <c r="M258" s="25"/>
      <c r="N258" s="59"/>
      <c r="O258" s="25"/>
      <c r="P258" s="22"/>
      <c r="Q258" s="22"/>
      <c r="R258" s="22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4"/>
      <c r="AH258" s="25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6"/>
      <c r="AX258" s="25"/>
      <c r="AY258" s="25"/>
      <c r="AZ258" s="59"/>
      <c r="BA258" s="25"/>
      <c r="CL258" s="7"/>
      <c r="CM258" s="28"/>
      <c r="CN258" s="28"/>
      <c r="CO258" s="28"/>
      <c r="CP258" s="6"/>
      <c r="CQ258" s="6"/>
      <c r="CR258" s="11"/>
      <c r="CS258" s="6"/>
      <c r="CT258" s="28"/>
      <c r="CU258" s="28"/>
      <c r="CV258" s="28"/>
      <c r="CW258" s="28"/>
    </row>
    <row r="259" spans="2:101" ht="12.75" customHeight="1">
      <c r="B259" s="28"/>
      <c r="C259" s="28"/>
      <c r="D259" s="28"/>
      <c r="E259" s="6"/>
      <c r="F259" s="24"/>
      <c r="G259" s="25"/>
      <c r="H259" s="22"/>
      <c r="I259" s="22"/>
      <c r="J259" s="22"/>
      <c r="K259" s="26"/>
      <c r="L259" s="25"/>
      <c r="M259" s="25"/>
      <c r="N259" s="59"/>
      <c r="O259" s="25"/>
      <c r="P259" s="22"/>
      <c r="Q259" s="22"/>
      <c r="R259" s="22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4"/>
      <c r="AH259" s="25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6"/>
      <c r="AX259" s="25"/>
      <c r="AY259" s="25"/>
      <c r="AZ259" s="59"/>
      <c r="BA259" s="25"/>
      <c r="CL259" s="7"/>
      <c r="CM259" s="28"/>
      <c r="CN259" s="28"/>
      <c r="CO259" s="28"/>
      <c r="CP259" s="6"/>
      <c r="CQ259" s="6"/>
      <c r="CR259" s="11"/>
      <c r="CS259" s="6"/>
      <c r="CT259" s="28"/>
      <c r="CU259" s="28"/>
      <c r="CV259" s="28"/>
      <c r="CW259" s="28"/>
    </row>
    <row r="260" spans="2:101" ht="12.75" customHeight="1">
      <c r="B260" s="28"/>
      <c r="C260" s="28"/>
      <c r="D260" s="28"/>
      <c r="E260" s="6"/>
      <c r="F260" s="24"/>
      <c r="G260" s="25"/>
      <c r="H260" s="22"/>
      <c r="I260" s="22"/>
      <c r="J260" s="22"/>
      <c r="K260" s="26"/>
      <c r="L260" s="25"/>
      <c r="M260" s="25"/>
      <c r="N260" s="59"/>
      <c r="O260" s="25"/>
      <c r="P260" s="22"/>
      <c r="Q260" s="22"/>
      <c r="R260" s="22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4"/>
      <c r="AH260" s="25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6"/>
      <c r="AX260" s="25"/>
      <c r="AY260" s="25"/>
      <c r="AZ260" s="59"/>
      <c r="BA260" s="25"/>
      <c r="CL260" s="7"/>
      <c r="CM260" s="28"/>
      <c r="CN260" s="28"/>
      <c r="CO260" s="28"/>
      <c r="CP260" s="6"/>
      <c r="CQ260" s="6"/>
      <c r="CR260" s="11"/>
      <c r="CS260" s="6"/>
      <c r="CT260" s="28"/>
      <c r="CU260" s="28"/>
      <c r="CV260" s="28"/>
      <c r="CW260" s="28"/>
    </row>
    <row r="261" spans="2:101" ht="12.75" customHeight="1">
      <c r="B261" s="28"/>
      <c r="C261" s="28"/>
      <c r="D261" s="28"/>
      <c r="E261" s="6"/>
      <c r="F261" s="24"/>
      <c r="G261" s="25"/>
      <c r="H261" s="22"/>
      <c r="I261" s="22"/>
      <c r="J261" s="22"/>
      <c r="K261" s="26"/>
      <c r="L261" s="25"/>
      <c r="M261" s="25"/>
      <c r="N261" s="59"/>
      <c r="O261" s="25"/>
      <c r="P261" s="22"/>
      <c r="Q261" s="22"/>
      <c r="R261" s="22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4"/>
      <c r="AH261" s="25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6"/>
      <c r="AX261" s="25"/>
      <c r="AY261" s="25"/>
      <c r="AZ261" s="59"/>
      <c r="BA261" s="25"/>
      <c r="CL261" s="7"/>
      <c r="CM261" s="28"/>
      <c r="CN261" s="28"/>
      <c r="CO261" s="28"/>
      <c r="CP261" s="6"/>
      <c r="CQ261" s="6"/>
      <c r="CR261" s="11"/>
      <c r="CS261" s="6"/>
      <c r="CT261" s="28"/>
      <c r="CU261" s="28"/>
      <c r="CV261" s="28"/>
      <c r="CW261" s="28"/>
    </row>
    <row r="262" spans="2:101" ht="12.75" customHeight="1">
      <c r="B262" s="28"/>
      <c r="C262" s="28"/>
      <c r="D262" s="28"/>
      <c r="E262" s="6"/>
      <c r="F262" s="24"/>
      <c r="G262" s="25"/>
      <c r="H262" s="22"/>
      <c r="I262" s="22"/>
      <c r="J262" s="22"/>
      <c r="K262" s="26"/>
      <c r="L262" s="25"/>
      <c r="M262" s="25"/>
      <c r="N262" s="59"/>
      <c r="O262" s="25"/>
      <c r="P262" s="22"/>
      <c r="Q262" s="22"/>
      <c r="R262" s="22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4"/>
      <c r="AH262" s="25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6"/>
      <c r="AX262" s="25"/>
      <c r="AY262" s="25"/>
      <c r="AZ262" s="59"/>
      <c r="BA262" s="25"/>
      <c r="CL262" s="7"/>
      <c r="CM262" s="28"/>
      <c r="CN262" s="28"/>
      <c r="CO262" s="28"/>
      <c r="CP262" s="6"/>
      <c r="CQ262" s="6"/>
      <c r="CR262" s="11"/>
      <c r="CS262" s="6"/>
      <c r="CT262" s="28"/>
      <c r="CU262" s="28"/>
      <c r="CV262" s="28"/>
      <c r="CW262" s="28"/>
    </row>
    <row r="263" spans="2:101" ht="12.75" customHeight="1">
      <c r="B263" s="28"/>
      <c r="C263" s="28"/>
      <c r="D263" s="28"/>
      <c r="E263" s="6"/>
      <c r="F263" s="24"/>
      <c r="G263" s="25"/>
      <c r="H263" s="22"/>
      <c r="I263" s="22"/>
      <c r="J263" s="22"/>
      <c r="K263" s="26"/>
      <c r="L263" s="25"/>
      <c r="M263" s="25"/>
      <c r="N263" s="59"/>
      <c r="O263" s="25"/>
      <c r="P263" s="22"/>
      <c r="Q263" s="22"/>
      <c r="R263" s="22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4"/>
      <c r="AH263" s="25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6"/>
      <c r="AX263" s="25"/>
      <c r="AY263" s="25"/>
      <c r="AZ263" s="59"/>
      <c r="BA263" s="25"/>
      <c r="CL263" s="7"/>
      <c r="CM263" s="28"/>
      <c r="CN263" s="28"/>
      <c r="CO263" s="28"/>
      <c r="CP263" s="6"/>
      <c r="CQ263" s="6"/>
      <c r="CR263" s="11"/>
      <c r="CS263" s="6"/>
      <c r="CT263" s="28"/>
      <c r="CU263" s="28"/>
      <c r="CV263" s="28"/>
      <c r="CW263" s="28"/>
    </row>
    <row r="264" spans="2:101" ht="12.75" customHeight="1">
      <c r="B264" s="28"/>
      <c r="C264" s="28"/>
      <c r="D264" s="28"/>
      <c r="E264" s="6"/>
      <c r="F264" s="24"/>
      <c r="G264" s="25"/>
      <c r="H264" s="22"/>
      <c r="I264" s="22"/>
      <c r="J264" s="22"/>
      <c r="K264" s="26"/>
      <c r="L264" s="25"/>
      <c r="M264" s="25"/>
      <c r="N264" s="59"/>
      <c r="O264" s="25"/>
      <c r="P264" s="22"/>
      <c r="Q264" s="22"/>
      <c r="R264" s="22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4"/>
      <c r="AH264" s="25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6"/>
      <c r="AX264" s="25"/>
      <c r="AY264" s="25"/>
      <c r="AZ264" s="59"/>
      <c r="BA264" s="25"/>
      <c r="CL264" s="7"/>
      <c r="CM264" s="28"/>
      <c r="CN264" s="28"/>
      <c r="CO264" s="28"/>
      <c r="CP264" s="6"/>
      <c r="CQ264" s="6"/>
      <c r="CR264" s="11"/>
      <c r="CS264" s="6"/>
      <c r="CT264" s="28"/>
      <c r="CU264" s="28"/>
      <c r="CV264" s="28"/>
      <c r="CW264" s="28"/>
    </row>
    <row r="265" spans="2:101" ht="12.75" customHeight="1">
      <c r="B265" s="28"/>
      <c r="C265" s="28"/>
      <c r="D265" s="28"/>
      <c r="E265" s="6"/>
      <c r="F265" s="24"/>
      <c r="G265" s="25"/>
      <c r="H265" s="22"/>
      <c r="I265" s="22"/>
      <c r="J265" s="22"/>
      <c r="K265" s="26"/>
      <c r="L265" s="25"/>
      <c r="M265" s="25"/>
      <c r="N265" s="59"/>
      <c r="O265" s="25"/>
      <c r="P265" s="22"/>
      <c r="Q265" s="22"/>
      <c r="R265" s="22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4"/>
      <c r="AH265" s="25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6"/>
      <c r="AX265" s="25"/>
      <c r="AY265" s="25"/>
      <c r="AZ265" s="59"/>
      <c r="BA265" s="25"/>
      <c r="CL265" s="7"/>
      <c r="CM265" s="28"/>
      <c r="CN265" s="28"/>
      <c r="CO265" s="28"/>
      <c r="CP265" s="6"/>
      <c r="CQ265" s="6"/>
      <c r="CR265" s="11"/>
      <c r="CS265" s="6"/>
      <c r="CT265" s="28"/>
      <c r="CU265" s="28"/>
      <c r="CV265" s="28"/>
      <c r="CW265" s="28"/>
    </row>
    <row r="266" spans="2:101" ht="12.75" customHeight="1">
      <c r="B266" s="28"/>
      <c r="C266" s="28"/>
      <c r="D266" s="28"/>
      <c r="E266" s="6"/>
      <c r="F266" s="24"/>
      <c r="G266" s="25"/>
      <c r="H266" s="22"/>
      <c r="I266" s="22"/>
      <c r="J266" s="22"/>
      <c r="K266" s="26"/>
      <c r="L266" s="25"/>
      <c r="M266" s="25"/>
      <c r="N266" s="59"/>
      <c r="O266" s="25"/>
      <c r="P266" s="22"/>
      <c r="Q266" s="22"/>
      <c r="R266" s="22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4"/>
      <c r="AH266" s="25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6"/>
      <c r="AX266" s="25"/>
      <c r="AY266" s="25"/>
      <c r="AZ266" s="59"/>
      <c r="BA266" s="25"/>
      <c r="CL266" s="7"/>
      <c r="CM266" s="28"/>
      <c r="CN266" s="28"/>
      <c r="CO266" s="28"/>
      <c r="CP266" s="6"/>
      <c r="CQ266" s="6"/>
      <c r="CR266" s="11"/>
      <c r="CS266" s="6"/>
      <c r="CT266" s="28"/>
      <c r="CU266" s="28"/>
      <c r="CV266" s="28"/>
      <c r="CW266" s="28"/>
    </row>
    <row r="267" spans="2:101" ht="12.75" customHeight="1">
      <c r="B267" s="28"/>
      <c r="C267" s="28"/>
      <c r="D267" s="28"/>
      <c r="E267" s="6"/>
      <c r="F267" s="24"/>
      <c r="G267" s="25"/>
      <c r="H267" s="22"/>
      <c r="I267" s="22"/>
      <c r="J267" s="22"/>
      <c r="K267" s="26"/>
      <c r="L267" s="25"/>
      <c r="M267" s="25"/>
      <c r="N267" s="59"/>
      <c r="O267" s="25"/>
      <c r="P267" s="22"/>
      <c r="Q267" s="22"/>
      <c r="R267" s="22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4"/>
      <c r="AH267" s="25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6"/>
      <c r="AX267" s="25"/>
      <c r="AY267" s="25"/>
      <c r="AZ267" s="59"/>
      <c r="BA267" s="25"/>
      <c r="CL267" s="7"/>
      <c r="CM267" s="28"/>
      <c r="CN267" s="28"/>
      <c r="CO267" s="28"/>
      <c r="CP267" s="6"/>
      <c r="CQ267" s="6"/>
      <c r="CR267" s="11"/>
      <c r="CS267" s="6"/>
      <c r="CT267" s="28"/>
      <c r="CU267" s="28"/>
      <c r="CV267" s="28"/>
      <c r="CW267" s="28"/>
    </row>
    <row r="268" spans="2:101" ht="12.75" customHeight="1">
      <c r="B268" s="28"/>
      <c r="C268" s="28"/>
      <c r="D268" s="28"/>
      <c r="E268" s="6"/>
      <c r="F268" s="24"/>
      <c r="G268" s="25"/>
      <c r="H268" s="22"/>
      <c r="I268" s="22"/>
      <c r="J268" s="22"/>
      <c r="K268" s="26"/>
      <c r="L268" s="25"/>
      <c r="M268" s="25"/>
      <c r="N268" s="59"/>
      <c r="O268" s="25"/>
      <c r="P268" s="22"/>
      <c r="Q268" s="22"/>
      <c r="R268" s="22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4"/>
      <c r="AH268" s="25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6"/>
      <c r="AX268" s="25"/>
      <c r="AY268" s="25"/>
      <c r="AZ268" s="59"/>
      <c r="BA268" s="25"/>
      <c r="CL268" s="7"/>
      <c r="CM268" s="28"/>
      <c r="CN268" s="28"/>
      <c r="CO268" s="28"/>
      <c r="CP268" s="6"/>
      <c r="CQ268" s="6"/>
      <c r="CR268" s="11"/>
      <c r="CS268" s="6"/>
      <c r="CT268" s="28"/>
      <c r="CU268" s="28"/>
      <c r="CV268" s="28"/>
      <c r="CW268" s="28"/>
    </row>
    <row r="269" spans="2:101" ht="12.75" customHeight="1">
      <c r="B269" s="28"/>
      <c r="C269" s="28"/>
      <c r="D269" s="28"/>
      <c r="E269" s="6"/>
      <c r="F269" s="24"/>
      <c r="G269" s="25"/>
      <c r="H269" s="22"/>
      <c r="I269" s="22"/>
      <c r="J269" s="22"/>
      <c r="K269" s="26"/>
      <c r="L269" s="25"/>
      <c r="M269" s="25"/>
      <c r="N269" s="59"/>
      <c r="O269" s="25"/>
      <c r="P269" s="22"/>
      <c r="Q269" s="22"/>
      <c r="R269" s="22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4"/>
      <c r="AH269" s="25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6"/>
      <c r="AX269" s="25"/>
      <c r="AY269" s="25"/>
      <c r="AZ269" s="59"/>
      <c r="BA269" s="25"/>
      <c r="CL269" s="7"/>
      <c r="CM269" s="28"/>
      <c r="CN269" s="28"/>
      <c r="CO269" s="28"/>
      <c r="CP269" s="6"/>
      <c r="CQ269" s="6"/>
      <c r="CR269" s="11"/>
      <c r="CS269" s="6"/>
      <c r="CT269" s="28"/>
      <c r="CU269" s="28"/>
      <c r="CV269" s="28"/>
      <c r="CW269" s="28"/>
    </row>
    <row r="270" spans="2:101" ht="12.75" customHeight="1">
      <c r="B270" s="28"/>
      <c r="C270" s="28"/>
      <c r="D270" s="28"/>
      <c r="E270" s="6"/>
      <c r="F270" s="24"/>
      <c r="G270" s="25"/>
      <c r="H270" s="22"/>
      <c r="I270" s="22"/>
      <c r="J270" s="22"/>
      <c r="K270" s="26"/>
      <c r="L270" s="25"/>
      <c r="M270" s="25"/>
      <c r="N270" s="59"/>
      <c r="O270" s="25"/>
      <c r="P270" s="22"/>
      <c r="Q270" s="22"/>
      <c r="R270" s="22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4"/>
      <c r="AH270" s="25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6"/>
      <c r="AX270" s="25"/>
      <c r="AY270" s="25"/>
      <c r="AZ270" s="59"/>
      <c r="BA270" s="25"/>
      <c r="CL270" s="7"/>
      <c r="CM270" s="28"/>
      <c r="CN270" s="28"/>
      <c r="CO270" s="28"/>
      <c r="CP270" s="6"/>
      <c r="CQ270" s="6"/>
      <c r="CR270" s="11"/>
      <c r="CS270" s="6"/>
      <c r="CT270" s="28"/>
      <c r="CU270" s="28"/>
      <c r="CV270" s="28"/>
      <c r="CW270" s="28"/>
    </row>
    <row r="271" spans="2:101" ht="12.75" customHeight="1">
      <c r="B271" s="28"/>
      <c r="C271" s="28"/>
      <c r="D271" s="28"/>
      <c r="E271" s="6"/>
      <c r="F271" s="24"/>
      <c r="G271" s="25"/>
      <c r="H271" s="22"/>
      <c r="I271" s="22"/>
      <c r="J271" s="22"/>
      <c r="K271" s="26"/>
      <c r="L271" s="25"/>
      <c r="M271" s="25"/>
      <c r="N271" s="59"/>
      <c r="O271" s="25"/>
      <c r="P271" s="22"/>
      <c r="Q271" s="22"/>
      <c r="R271" s="22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4"/>
      <c r="AH271" s="25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6"/>
      <c r="AX271" s="25"/>
      <c r="AY271" s="25"/>
      <c r="AZ271" s="59"/>
      <c r="BA271" s="25"/>
      <c r="CL271" s="7"/>
      <c r="CM271" s="28"/>
      <c r="CN271" s="28"/>
      <c r="CO271" s="28"/>
      <c r="CP271" s="6"/>
      <c r="CQ271" s="6"/>
      <c r="CR271" s="11"/>
      <c r="CS271" s="6"/>
      <c r="CT271" s="28"/>
      <c r="CU271" s="28"/>
      <c r="CV271" s="28"/>
      <c r="CW271" s="28"/>
    </row>
    <row r="272" spans="2:101" ht="12.75" customHeight="1">
      <c r="B272" s="28"/>
      <c r="C272" s="28"/>
      <c r="D272" s="28"/>
      <c r="E272" s="6"/>
      <c r="F272" s="24"/>
      <c r="G272" s="25"/>
      <c r="H272" s="22"/>
      <c r="I272" s="22"/>
      <c r="J272" s="22"/>
      <c r="K272" s="26"/>
      <c r="L272" s="25"/>
      <c r="M272" s="25"/>
      <c r="N272" s="59"/>
      <c r="O272" s="25"/>
      <c r="P272" s="22"/>
      <c r="Q272" s="22"/>
      <c r="R272" s="22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4"/>
      <c r="AH272" s="25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6"/>
      <c r="AX272" s="25"/>
      <c r="AY272" s="25"/>
      <c r="AZ272" s="59"/>
      <c r="BA272" s="25"/>
      <c r="CL272" s="7"/>
      <c r="CM272" s="28"/>
      <c r="CN272" s="28"/>
      <c r="CO272" s="28"/>
      <c r="CP272" s="6"/>
      <c r="CQ272" s="6"/>
      <c r="CR272" s="11"/>
      <c r="CS272" s="6"/>
      <c r="CT272" s="28"/>
      <c r="CU272" s="28"/>
      <c r="CV272" s="28"/>
      <c r="CW272" s="28"/>
    </row>
    <row r="273" spans="2:101" ht="12.75" customHeight="1">
      <c r="B273" s="28"/>
      <c r="C273" s="28"/>
      <c r="D273" s="28"/>
      <c r="E273" s="6"/>
      <c r="F273" s="24"/>
      <c r="G273" s="25"/>
      <c r="H273" s="22"/>
      <c r="I273" s="22"/>
      <c r="J273" s="22"/>
      <c r="K273" s="26"/>
      <c r="L273" s="25"/>
      <c r="M273" s="25"/>
      <c r="N273" s="59"/>
      <c r="O273" s="25"/>
      <c r="P273" s="22"/>
      <c r="Q273" s="22"/>
      <c r="R273" s="22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4"/>
      <c r="AH273" s="25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6"/>
      <c r="AX273" s="25"/>
      <c r="AY273" s="25"/>
      <c r="AZ273" s="59"/>
      <c r="BA273" s="25"/>
      <c r="CL273" s="7"/>
      <c r="CM273" s="28"/>
      <c r="CN273" s="28"/>
      <c r="CO273" s="28"/>
      <c r="CP273" s="6"/>
      <c r="CQ273" s="6"/>
      <c r="CR273" s="11"/>
      <c r="CS273" s="6"/>
      <c r="CT273" s="28"/>
      <c r="CU273" s="28"/>
      <c r="CV273" s="28"/>
      <c r="CW273" s="28"/>
    </row>
    <row r="274" spans="2:101" ht="12.75" customHeight="1">
      <c r="B274" s="28"/>
      <c r="C274" s="28"/>
      <c r="D274" s="28"/>
      <c r="E274" s="6"/>
      <c r="F274" s="24"/>
      <c r="G274" s="25"/>
      <c r="H274" s="22"/>
      <c r="I274" s="22"/>
      <c r="J274" s="22"/>
      <c r="K274" s="26"/>
      <c r="L274" s="25"/>
      <c r="M274" s="25"/>
      <c r="N274" s="59"/>
      <c r="O274" s="25"/>
      <c r="P274" s="22"/>
      <c r="Q274" s="22"/>
      <c r="R274" s="22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4"/>
      <c r="AH274" s="25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6"/>
      <c r="AX274" s="25"/>
      <c r="AY274" s="25"/>
      <c r="AZ274" s="59"/>
      <c r="BA274" s="25"/>
      <c r="CL274" s="7"/>
      <c r="CM274" s="28"/>
      <c r="CN274" s="28"/>
      <c r="CO274" s="28"/>
      <c r="CP274" s="6"/>
      <c r="CQ274" s="6"/>
      <c r="CR274" s="11"/>
      <c r="CS274" s="6"/>
      <c r="CT274" s="28"/>
      <c r="CU274" s="28"/>
      <c r="CV274" s="28"/>
      <c r="CW274" s="28"/>
    </row>
    <row r="275" spans="2:101" ht="12.75" customHeight="1">
      <c r="B275" s="28"/>
      <c r="C275" s="28"/>
      <c r="D275" s="28"/>
      <c r="E275" s="6"/>
      <c r="F275" s="24"/>
      <c r="G275" s="25"/>
      <c r="H275" s="22"/>
      <c r="I275" s="22"/>
      <c r="J275" s="22"/>
      <c r="K275" s="26"/>
      <c r="L275" s="25"/>
      <c r="M275" s="25"/>
      <c r="N275" s="59"/>
      <c r="O275" s="25"/>
      <c r="P275" s="22"/>
      <c r="Q275" s="22"/>
      <c r="R275" s="22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4"/>
      <c r="AH275" s="25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6"/>
      <c r="AX275" s="25"/>
      <c r="AY275" s="25"/>
      <c r="AZ275" s="59"/>
      <c r="BA275" s="25"/>
      <c r="CL275" s="7"/>
      <c r="CM275" s="28"/>
      <c r="CN275" s="28"/>
      <c r="CO275" s="28"/>
      <c r="CP275" s="6"/>
      <c r="CQ275" s="6"/>
      <c r="CR275" s="11"/>
      <c r="CS275" s="6"/>
      <c r="CT275" s="28"/>
      <c r="CU275" s="28"/>
      <c r="CV275" s="28"/>
      <c r="CW275" s="28"/>
    </row>
    <row r="276" spans="2:101" ht="12.75" customHeight="1">
      <c r="B276" s="28"/>
      <c r="C276" s="28"/>
      <c r="D276" s="28"/>
      <c r="E276" s="6"/>
      <c r="F276" s="24"/>
      <c r="G276" s="25"/>
      <c r="H276" s="22"/>
      <c r="I276" s="22"/>
      <c r="J276" s="22"/>
      <c r="K276" s="26"/>
      <c r="L276" s="25"/>
      <c r="M276" s="25"/>
      <c r="N276" s="59"/>
      <c r="O276" s="25"/>
      <c r="P276" s="22"/>
      <c r="Q276" s="22"/>
      <c r="R276" s="22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4"/>
      <c r="AH276" s="25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6"/>
      <c r="AX276" s="25"/>
      <c r="AY276" s="25"/>
      <c r="AZ276" s="59"/>
      <c r="BA276" s="25"/>
      <c r="CL276" s="7"/>
      <c r="CM276" s="28"/>
      <c r="CN276" s="28"/>
      <c r="CO276" s="28"/>
      <c r="CP276" s="6"/>
      <c r="CQ276" s="6"/>
      <c r="CR276" s="11"/>
      <c r="CS276" s="6"/>
      <c r="CT276" s="28"/>
      <c r="CU276" s="28"/>
      <c r="CV276" s="28"/>
      <c r="CW276" s="28"/>
    </row>
    <row r="277" spans="2:101" ht="12.75" customHeight="1">
      <c r="B277" s="28"/>
      <c r="C277" s="28"/>
      <c r="D277" s="28"/>
      <c r="E277" s="6"/>
      <c r="F277" s="24"/>
      <c r="G277" s="25"/>
      <c r="H277" s="22"/>
      <c r="I277" s="22"/>
      <c r="J277" s="22"/>
      <c r="K277" s="26"/>
      <c r="L277" s="25"/>
      <c r="M277" s="25"/>
      <c r="N277" s="59"/>
      <c r="O277" s="25"/>
      <c r="P277" s="22"/>
      <c r="Q277" s="22"/>
      <c r="R277" s="22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4"/>
      <c r="AH277" s="25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6"/>
      <c r="AX277" s="25"/>
      <c r="AY277" s="25"/>
      <c r="AZ277" s="59"/>
      <c r="BA277" s="25"/>
      <c r="CL277" s="7"/>
      <c r="CM277" s="28"/>
      <c r="CN277" s="28"/>
      <c r="CO277" s="28"/>
      <c r="CP277" s="6"/>
      <c r="CQ277" s="6"/>
      <c r="CR277" s="11"/>
      <c r="CS277" s="6"/>
      <c r="CT277" s="28"/>
      <c r="CU277" s="28"/>
      <c r="CV277" s="28"/>
      <c r="CW277" s="28"/>
    </row>
    <row r="278" spans="2:101" ht="12.75" customHeight="1">
      <c r="B278" s="28"/>
      <c r="C278" s="28"/>
      <c r="D278" s="28"/>
      <c r="E278" s="6"/>
      <c r="F278" s="24"/>
      <c r="G278" s="25"/>
      <c r="H278" s="22"/>
      <c r="I278" s="22"/>
      <c r="J278" s="22"/>
      <c r="K278" s="26"/>
      <c r="L278" s="25"/>
      <c r="M278" s="25"/>
      <c r="N278" s="59"/>
      <c r="O278" s="25"/>
      <c r="P278" s="22"/>
      <c r="Q278" s="22"/>
      <c r="R278" s="22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4"/>
      <c r="AH278" s="25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6"/>
      <c r="AX278" s="25"/>
      <c r="AY278" s="25"/>
      <c r="AZ278" s="59"/>
      <c r="BA278" s="25"/>
      <c r="CL278" s="7"/>
      <c r="CM278" s="28"/>
      <c r="CN278" s="28"/>
      <c r="CO278" s="28"/>
      <c r="CP278" s="6"/>
      <c r="CQ278" s="6"/>
      <c r="CR278" s="11"/>
      <c r="CS278" s="6"/>
      <c r="CT278" s="28"/>
      <c r="CU278" s="28"/>
      <c r="CV278" s="28"/>
      <c r="CW278" s="28"/>
    </row>
    <row r="279" spans="2:101" ht="12.75" customHeight="1">
      <c r="B279" s="28"/>
      <c r="C279" s="28"/>
      <c r="D279" s="28"/>
      <c r="E279" s="6"/>
      <c r="F279" s="24"/>
      <c r="G279" s="25"/>
      <c r="H279" s="22"/>
      <c r="I279" s="22"/>
      <c r="J279" s="22"/>
      <c r="K279" s="26"/>
      <c r="L279" s="25"/>
      <c r="M279" s="25"/>
      <c r="N279" s="59"/>
      <c r="O279" s="25"/>
      <c r="P279" s="22"/>
      <c r="Q279" s="22"/>
      <c r="R279" s="22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4"/>
      <c r="AH279" s="25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6"/>
      <c r="AX279" s="25"/>
      <c r="AY279" s="25"/>
      <c r="AZ279" s="59"/>
      <c r="BA279" s="25"/>
      <c r="CL279" s="7"/>
      <c r="CM279" s="28"/>
      <c r="CN279" s="28"/>
      <c r="CO279" s="28"/>
      <c r="CP279" s="6"/>
      <c r="CQ279" s="6"/>
      <c r="CR279" s="11"/>
      <c r="CS279" s="6"/>
      <c r="CT279" s="28"/>
      <c r="CU279" s="28"/>
      <c r="CV279" s="28"/>
      <c r="CW279" s="28"/>
    </row>
    <row r="280" spans="2:101" ht="12.75" customHeight="1">
      <c r="B280" s="28"/>
      <c r="C280" s="28"/>
      <c r="D280" s="28"/>
      <c r="E280" s="6"/>
      <c r="F280" s="24"/>
      <c r="G280" s="25"/>
      <c r="H280" s="22"/>
      <c r="I280" s="22"/>
      <c r="J280" s="22"/>
      <c r="K280" s="26"/>
      <c r="L280" s="25"/>
      <c r="M280" s="25"/>
      <c r="N280" s="59"/>
      <c r="O280" s="25"/>
      <c r="P280" s="22"/>
      <c r="Q280" s="22"/>
      <c r="R280" s="22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4"/>
      <c r="AH280" s="25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6"/>
      <c r="AX280" s="25"/>
      <c r="AY280" s="25"/>
      <c r="AZ280" s="59"/>
      <c r="BA280" s="25"/>
      <c r="CL280" s="7"/>
      <c r="CM280" s="28"/>
      <c r="CN280" s="28"/>
      <c r="CO280" s="28"/>
      <c r="CP280" s="6"/>
      <c r="CQ280" s="6"/>
      <c r="CR280" s="11"/>
      <c r="CS280" s="6"/>
      <c r="CT280" s="28"/>
      <c r="CU280" s="28"/>
      <c r="CV280" s="28"/>
      <c r="CW280" s="28"/>
    </row>
    <row r="281" spans="2:101" ht="12.75" customHeight="1">
      <c r="B281" s="28"/>
      <c r="C281" s="28"/>
      <c r="D281" s="28"/>
      <c r="E281" s="6"/>
      <c r="F281" s="24"/>
      <c r="G281" s="25"/>
      <c r="H281" s="22"/>
      <c r="I281" s="22"/>
      <c r="J281" s="22"/>
      <c r="K281" s="26"/>
      <c r="L281" s="25"/>
      <c r="M281" s="25"/>
      <c r="N281" s="59"/>
      <c r="O281" s="25"/>
      <c r="P281" s="22"/>
      <c r="Q281" s="22"/>
      <c r="R281" s="22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4"/>
      <c r="AH281" s="25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6"/>
      <c r="AX281" s="25"/>
      <c r="AY281" s="25"/>
      <c r="AZ281" s="59"/>
      <c r="BA281" s="25"/>
      <c r="CL281" s="7"/>
      <c r="CM281" s="28"/>
      <c r="CN281" s="28"/>
      <c r="CO281" s="28"/>
      <c r="CP281" s="6"/>
      <c r="CQ281" s="6"/>
      <c r="CR281" s="11"/>
      <c r="CS281" s="6"/>
      <c r="CT281" s="28"/>
      <c r="CU281" s="28"/>
      <c r="CV281" s="28"/>
      <c r="CW281" s="28"/>
    </row>
    <row r="282" spans="2:101" ht="12.75" customHeight="1">
      <c r="B282" s="28"/>
      <c r="C282" s="28"/>
      <c r="D282" s="28"/>
      <c r="E282" s="6"/>
      <c r="F282" s="24"/>
      <c r="G282" s="25"/>
      <c r="H282" s="22"/>
      <c r="I282" s="22"/>
      <c r="J282" s="22"/>
      <c r="K282" s="26"/>
      <c r="L282" s="25"/>
      <c r="M282" s="25"/>
      <c r="N282" s="59"/>
      <c r="O282" s="25"/>
      <c r="P282" s="22"/>
      <c r="Q282" s="22"/>
      <c r="R282" s="22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4"/>
      <c r="AH282" s="25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6"/>
      <c r="AX282" s="25"/>
      <c r="AY282" s="25"/>
      <c r="AZ282" s="59"/>
      <c r="BA282" s="25"/>
      <c r="CL282" s="7"/>
      <c r="CM282" s="28"/>
      <c r="CN282" s="28"/>
      <c r="CO282" s="28"/>
      <c r="CP282" s="6"/>
      <c r="CQ282" s="6"/>
      <c r="CR282" s="11"/>
      <c r="CS282" s="6"/>
      <c r="CT282" s="28"/>
      <c r="CU282" s="28"/>
      <c r="CV282" s="28"/>
      <c r="CW282" s="28"/>
    </row>
    <row r="283" spans="2:101" ht="12.75" customHeight="1">
      <c r="B283" s="28"/>
      <c r="C283" s="28"/>
      <c r="D283" s="28"/>
      <c r="E283" s="6"/>
      <c r="F283" s="24"/>
      <c r="G283" s="25"/>
      <c r="H283" s="22"/>
      <c r="I283" s="22"/>
      <c r="J283" s="22"/>
      <c r="K283" s="26"/>
      <c r="L283" s="25"/>
      <c r="M283" s="25"/>
      <c r="N283" s="59"/>
      <c r="O283" s="25"/>
      <c r="P283" s="22"/>
      <c r="Q283" s="22"/>
      <c r="R283" s="22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4"/>
      <c r="AH283" s="25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6"/>
      <c r="AX283" s="25"/>
      <c r="AY283" s="25"/>
      <c r="AZ283" s="59"/>
      <c r="BA283" s="25"/>
      <c r="CL283" s="7"/>
      <c r="CM283" s="28"/>
      <c r="CN283" s="28"/>
      <c r="CO283" s="28"/>
      <c r="CP283" s="6"/>
      <c r="CQ283" s="6"/>
      <c r="CR283" s="11"/>
      <c r="CS283" s="6"/>
      <c r="CT283" s="28"/>
      <c r="CU283" s="28"/>
      <c r="CV283" s="28"/>
      <c r="CW283" s="28"/>
    </row>
    <row r="284" spans="2:101" ht="12.75" customHeight="1">
      <c r="B284" s="28"/>
      <c r="C284" s="28"/>
      <c r="D284" s="28"/>
      <c r="E284" s="6"/>
      <c r="F284" s="24"/>
      <c r="G284" s="25"/>
      <c r="H284" s="22"/>
      <c r="I284" s="22"/>
      <c r="J284" s="22"/>
      <c r="K284" s="26"/>
      <c r="L284" s="25"/>
      <c r="M284" s="25"/>
      <c r="N284" s="59"/>
      <c r="O284" s="25"/>
      <c r="P284" s="22"/>
      <c r="Q284" s="22"/>
      <c r="R284" s="22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4"/>
      <c r="AH284" s="25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6"/>
      <c r="AX284" s="25"/>
      <c r="AY284" s="25"/>
      <c r="AZ284" s="59"/>
      <c r="BA284" s="25"/>
      <c r="CL284" s="7"/>
      <c r="CM284" s="28"/>
      <c r="CN284" s="28"/>
      <c r="CO284" s="28"/>
      <c r="CP284" s="6"/>
      <c r="CQ284" s="6"/>
      <c r="CR284" s="11"/>
      <c r="CS284" s="6"/>
      <c r="CT284" s="28"/>
      <c r="CU284" s="28"/>
      <c r="CV284" s="28"/>
      <c r="CW284" s="28"/>
    </row>
    <row r="285" spans="2:101" ht="12.75" customHeight="1">
      <c r="B285" s="28"/>
      <c r="C285" s="28"/>
      <c r="D285" s="28"/>
      <c r="E285" s="6"/>
      <c r="F285" s="24"/>
      <c r="G285" s="25"/>
      <c r="H285" s="22"/>
      <c r="I285" s="22"/>
      <c r="J285" s="22"/>
      <c r="K285" s="26"/>
      <c r="L285" s="25"/>
      <c r="M285" s="25"/>
      <c r="N285" s="59"/>
      <c r="O285" s="25"/>
      <c r="P285" s="22"/>
      <c r="Q285" s="22"/>
      <c r="R285" s="22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4"/>
      <c r="AH285" s="25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6"/>
      <c r="AX285" s="25"/>
      <c r="AY285" s="25"/>
      <c r="AZ285" s="59"/>
      <c r="BA285" s="25"/>
      <c r="CL285" s="7"/>
      <c r="CM285" s="28"/>
      <c r="CN285" s="28"/>
      <c r="CO285" s="28"/>
      <c r="CP285" s="6"/>
      <c r="CQ285" s="6"/>
      <c r="CR285" s="11"/>
      <c r="CS285" s="6"/>
      <c r="CT285" s="28"/>
      <c r="CU285" s="28"/>
      <c r="CV285" s="28"/>
      <c r="CW285" s="28"/>
    </row>
    <row r="286" spans="2:101" ht="12.75" customHeight="1">
      <c r="B286" s="28"/>
      <c r="C286" s="28"/>
      <c r="D286" s="28"/>
      <c r="E286" s="6"/>
      <c r="F286" s="24"/>
      <c r="G286" s="25"/>
      <c r="H286" s="22"/>
      <c r="I286" s="22"/>
      <c r="J286" s="22"/>
      <c r="K286" s="26"/>
      <c r="L286" s="25"/>
      <c r="M286" s="25"/>
      <c r="N286" s="59"/>
      <c r="O286" s="25"/>
      <c r="P286" s="22"/>
      <c r="Q286" s="22"/>
      <c r="R286" s="22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4"/>
      <c r="AH286" s="25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6"/>
      <c r="AX286" s="25"/>
      <c r="AY286" s="25"/>
      <c r="AZ286" s="59"/>
      <c r="BA286" s="25"/>
      <c r="CL286" s="7"/>
      <c r="CM286" s="28"/>
      <c r="CN286" s="28"/>
      <c r="CO286" s="28"/>
      <c r="CP286" s="6"/>
      <c r="CQ286" s="6"/>
      <c r="CR286" s="11"/>
      <c r="CS286" s="6"/>
      <c r="CT286" s="28"/>
      <c r="CU286" s="28"/>
      <c r="CV286" s="28"/>
      <c r="CW286" s="28"/>
    </row>
    <row r="287" spans="2:101" ht="12.75" customHeight="1">
      <c r="B287" s="28"/>
      <c r="C287" s="28"/>
      <c r="D287" s="28"/>
      <c r="E287" s="6"/>
      <c r="F287" s="24"/>
      <c r="G287" s="25"/>
      <c r="H287" s="22"/>
      <c r="I287" s="22"/>
      <c r="J287" s="22"/>
      <c r="K287" s="26"/>
      <c r="L287" s="25"/>
      <c r="M287" s="25"/>
      <c r="N287" s="59"/>
      <c r="O287" s="25"/>
      <c r="P287" s="22"/>
      <c r="Q287" s="22"/>
      <c r="R287" s="22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4"/>
      <c r="AH287" s="25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6"/>
      <c r="AX287" s="25"/>
      <c r="AY287" s="25"/>
      <c r="AZ287" s="59"/>
      <c r="BA287" s="25"/>
      <c r="CL287" s="7"/>
      <c r="CM287" s="28"/>
      <c r="CN287" s="28"/>
      <c r="CO287" s="28"/>
      <c r="CP287" s="6"/>
      <c r="CQ287" s="6"/>
      <c r="CR287" s="11"/>
      <c r="CS287" s="6"/>
      <c r="CT287" s="28"/>
      <c r="CU287" s="28"/>
      <c r="CV287" s="28"/>
      <c r="CW287" s="28"/>
    </row>
    <row r="288" spans="2:101" ht="12.75" customHeight="1">
      <c r="B288" s="28"/>
      <c r="C288" s="28"/>
      <c r="D288" s="28"/>
      <c r="E288" s="6"/>
      <c r="F288" s="24"/>
      <c r="G288" s="25"/>
      <c r="H288" s="22"/>
      <c r="I288" s="22"/>
      <c r="J288" s="22"/>
      <c r="K288" s="26"/>
      <c r="L288" s="25"/>
      <c r="M288" s="25"/>
      <c r="N288" s="59"/>
      <c r="O288" s="25"/>
      <c r="P288" s="22"/>
      <c r="Q288" s="22"/>
      <c r="R288" s="22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4"/>
      <c r="AH288" s="25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6"/>
      <c r="AX288" s="25"/>
      <c r="AY288" s="25"/>
      <c r="AZ288" s="59"/>
      <c r="BA288" s="25"/>
      <c r="CL288" s="7"/>
      <c r="CM288" s="28"/>
      <c r="CN288" s="28"/>
      <c r="CO288" s="28"/>
      <c r="CP288" s="6"/>
      <c r="CQ288" s="6"/>
      <c r="CR288" s="11"/>
      <c r="CS288" s="6"/>
      <c r="CT288" s="28"/>
      <c r="CU288" s="28"/>
      <c r="CV288" s="28"/>
      <c r="CW288" s="28"/>
    </row>
    <row r="289" spans="2:53" ht="12.75" customHeight="1">
      <c r="B289" s="28"/>
      <c r="C289" s="28"/>
      <c r="D289" s="28"/>
      <c r="E289" s="6"/>
      <c r="F289" s="24"/>
      <c r="G289" s="25"/>
      <c r="H289" s="22"/>
      <c r="I289" s="22"/>
      <c r="J289" s="22"/>
      <c r="K289" s="26"/>
      <c r="L289" s="25"/>
      <c r="M289" s="25"/>
      <c r="N289" s="59"/>
      <c r="O289" s="25"/>
      <c r="P289" s="22"/>
      <c r="Q289" s="22"/>
      <c r="R289" s="22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4"/>
      <c r="AH289" s="25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6"/>
      <c r="AX289" s="25"/>
      <c r="AY289" s="25"/>
      <c r="AZ289" s="59"/>
      <c r="BA289" s="25"/>
    </row>
    <row r="290" spans="2:53" ht="12.75" customHeight="1">
      <c r="B290" s="28"/>
      <c r="C290" s="28"/>
      <c r="D290" s="28"/>
      <c r="E290" s="6"/>
      <c r="F290" s="24"/>
      <c r="G290" s="25"/>
      <c r="H290" s="22"/>
      <c r="I290" s="22"/>
      <c r="J290" s="22"/>
      <c r="K290" s="26"/>
      <c r="L290" s="25"/>
      <c r="M290" s="25"/>
      <c r="N290" s="59"/>
      <c r="O290" s="25"/>
      <c r="P290" s="22"/>
      <c r="Q290" s="22"/>
      <c r="R290" s="22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4"/>
      <c r="AH290" s="25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6"/>
      <c r="AX290" s="25"/>
      <c r="AY290" s="25"/>
      <c r="AZ290" s="59"/>
      <c r="BA290" s="25"/>
    </row>
    <row r="291" spans="2:53" ht="12.75" customHeight="1">
      <c r="B291" s="28"/>
      <c r="C291" s="28"/>
      <c r="D291" s="28"/>
      <c r="E291" s="6"/>
      <c r="F291" s="24"/>
      <c r="G291" s="25"/>
      <c r="H291" s="22"/>
      <c r="I291" s="22"/>
      <c r="J291" s="22"/>
      <c r="K291" s="26"/>
      <c r="L291" s="25"/>
      <c r="M291" s="25"/>
      <c r="N291" s="59"/>
      <c r="O291" s="25"/>
      <c r="P291" s="22"/>
      <c r="Q291" s="22"/>
      <c r="R291" s="22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4"/>
      <c r="AH291" s="25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6"/>
      <c r="AX291" s="25"/>
      <c r="AY291" s="25"/>
      <c r="AZ291" s="59"/>
      <c r="BA291" s="25"/>
    </row>
    <row r="292" spans="2:53" ht="12.75" customHeight="1">
      <c r="B292" s="28"/>
      <c r="C292" s="28"/>
      <c r="D292" s="28"/>
      <c r="E292" s="6"/>
      <c r="F292" s="24"/>
      <c r="G292" s="25"/>
      <c r="H292" s="22"/>
      <c r="I292" s="22"/>
      <c r="J292" s="22"/>
      <c r="K292" s="26"/>
      <c r="L292" s="25"/>
      <c r="M292" s="25"/>
      <c r="N292" s="59"/>
      <c r="O292" s="25"/>
      <c r="P292" s="22"/>
      <c r="Q292" s="22"/>
      <c r="R292" s="22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4"/>
      <c r="AH292" s="25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6"/>
      <c r="AX292" s="25"/>
      <c r="AY292" s="25"/>
      <c r="AZ292" s="59"/>
      <c r="BA292" s="25"/>
    </row>
    <row r="293" spans="2:53" ht="12.75" customHeight="1">
      <c r="B293" s="28"/>
      <c r="C293" s="28"/>
      <c r="D293" s="28"/>
      <c r="E293" s="6"/>
      <c r="F293" s="24"/>
      <c r="G293" s="25"/>
      <c r="H293" s="22"/>
      <c r="I293" s="22"/>
      <c r="J293" s="22"/>
      <c r="K293" s="26"/>
      <c r="L293" s="25"/>
      <c r="M293" s="25"/>
      <c r="N293" s="59"/>
      <c r="O293" s="25"/>
      <c r="P293" s="22"/>
      <c r="Q293" s="22"/>
      <c r="R293" s="22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4"/>
      <c r="AH293" s="25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6"/>
      <c r="AX293" s="25"/>
      <c r="AY293" s="25"/>
      <c r="AZ293" s="59"/>
      <c r="BA293" s="25"/>
    </row>
    <row r="294" spans="2:53" ht="12.75" customHeight="1">
      <c r="B294" s="28"/>
      <c r="C294" s="28"/>
      <c r="D294" s="28"/>
      <c r="E294" s="6"/>
      <c r="F294" s="24"/>
      <c r="G294" s="25"/>
      <c r="H294" s="22"/>
      <c r="I294" s="22"/>
      <c r="J294" s="22"/>
      <c r="K294" s="26"/>
      <c r="L294" s="25"/>
      <c r="M294" s="25"/>
      <c r="N294" s="59"/>
      <c r="O294" s="25"/>
      <c r="P294" s="22"/>
      <c r="Q294" s="22"/>
      <c r="R294" s="22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4"/>
      <c r="AH294" s="25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6"/>
      <c r="AX294" s="25"/>
      <c r="AY294" s="25"/>
      <c r="AZ294" s="59"/>
      <c r="BA294" s="25"/>
    </row>
    <row r="295" spans="2:53" ht="12.75" customHeight="1">
      <c r="B295" s="28"/>
      <c r="C295" s="28"/>
      <c r="D295" s="28"/>
      <c r="E295" s="6"/>
      <c r="F295" s="24"/>
      <c r="G295" s="25"/>
      <c r="H295" s="22"/>
      <c r="I295" s="22"/>
      <c r="J295" s="22"/>
      <c r="K295" s="26"/>
      <c r="L295" s="25"/>
      <c r="M295" s="25"/>
      <c r="N295" s="59"/>
      <c r="O295" s="25"/>
      <c r="P295" s="22"/>
      <c r="Q295" s="22"/>
      <c r="R295" s="22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4"/>
      <c r="AH295" s="25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6"/>
      <c r="AX295" s="25"/>
      <c r="AY295" s="25"/>
      <c r="AZ295" s="59"/>
      <c r="BA295" s="25"/>
    </row>
    <row r="296" spans="2:53" ht="12.75" customHeight="1">
      <c r="B296" s="28"/>
      <c r="C296" s="28"/>
      <c r="D296" s="28"/>
      <c r="E296" s="6"/>
      <c r="F296" s="24"/>
      <c r="G296" s="25"/>
      <c r="H296" s="22"/>
      <c r="I296" s="22"/>
      <c r="J296" s="22"/>
      <c r="K296" s="26"/>
      <c r="L296" s="25"/>
      <c r="M296" s="25"/>
      <c r="N296" s="59"/>
      <c r="O296" s="25"/>
      <c r="P296" s="22"/>
      <c r="Q296" s="22"/>
      <c r="R296" s="22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4"/>
      <c r="AH296" s="25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6"/>
      <c r="AX296" s="25"/>
      <c r="AY296" s="25"/>
      <c r="AZ296" s="59"/>
      <c r="BA296" s="25"/>
    </row>
    <row r="297" spans="2:53" ht="12.75" customHeight="1">
      <c r="B297" s="28"/>
      <c r="C297" s="28"/>
      <c r="D297" s="28"/>
      <c r="E297" s="6"/>
      <c r="F297" s="24"/>
      <c r="G297" s="25"/>
      <c r="H297" s="22"/>
      <c r="I297" s="22"/>
      <c r="J297" s="22"/>
      <c r="K297" s="26"/>
      <c r="L297" s="25"/>
      <c r="M297" s="25"/>
      <c r="N297" s="59"/>
      <c r="O297" s="25"/>
      <c r="P297" s="22"/>
      <c r="Q297" s="22"/>
      <c r="R297" s="22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4"/>
      <c r="AH297" s="25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6"/>
      <c r="AX297" s="25"/>
      <c r="AY297" s="25"/>
      <c r="AZ297" s="59"/>
      <c r="BA297" s="25"/>
    </row>
    <row r="298" spans="2:53" ht="12.75" customHeight="1">
      <c r="B298" s="28"/>
      <c r="C298" s="28"/>
      <c r="D298" s="28"/>
      <c r="E298" s="6"/>
      <c r="F298" s="24"/>
      <c r="G298" s="25"/>
      <c r="H298" s="22"/>
      <c r="I298" s="22"/>
      <c r="J298" s="22"/>
      <c r="K298" s="26"/>
      <c r="L298" s="25"/>
      <c r="M298" s="25"/>
      <c r="N298" s="59"/>
      <c r="O298" s="25"/>
      <c r="P298" s="22"/>
      <c r="Q298" s="22"/>
      <c r="R298" s="22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4"/>
      <c r="AH298" s="25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6"/>
      <c r="AX298" s="25"/>
      <c r="AY298" s="25"/>
      <c r="AZ298" s="59"/>
      <c r="BA298" s="25"/>
    </row>
    <row r="299" spans="2:53" ht="12.75" customHeight="1">
      <c r="B299" s="28"/>
      <c r="C299" s="28"/>
      <c r="D299" s="28"/>
      <c r="E299" s="6"/>
      <c r="F299" s="24"/>
      <c r="G299" s="25"/>
      <c r="H299" s="22"/>
      <c r="I299" s="22"/>
      <c r="J299" s="22"/>
      <c r="K299" s="26"/>
      <c r="L299" s="25"/>
      <c r="M299" s="25"/>
      <c r="N299" s="59"/>
      <c r="O299" s="25"/>
      <c r="P299" s="22"/>
      <c r="Q299" s="22"/>
      <c r="R299" s="22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4"/>
      <c r="AH299" s="25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6"/>
      <c r="AX299" s="25"/>
      <c r="AY299" s="25"/>
      <c r="AZ299" s="59"/>
      <c r="BA299" s="25"/>
    </row>
    <row r="300" spans="2:53" ht="12.75" customHeight="1">
      <c r="B300" s="28"/>
      <c r="C300" s="28"/>
      <c r="D300" s="28"/>
      <c r="E300" s="6"/>
      <c r="F300" s="24"/>
      <c r="G300" s="25"/>
      <c r="H300" s="22"/>
      <c r="I300" s="22"/>
      <c r="J300" s="22"/>
      <c r="K300" s="26"/>
      <c r="L300" s="25"/>
      <c r="M300" s="25"/>
      <c r="N300" s="59"/>
      <c r="O300" s="25"/>
      <c r="P300" s="22"/>
      <c r="Q300" s="22"/>
      <c r="R300" s="22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4"/>
      <c r="AH300" s="25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6"/>
      <c r="AX300" s="25"/>
      <c r="AY300" s="25"/>
      <c r="AZ300" s="59"/>
      <c r="BA300" s="25"/>
    </row>
    <row r="301" spans="2:53" ht="12.75" customHeight="1">
      <c r="B301" s="28"/>
      <c r="C301" s="28"/>
      <c r="D301" s="28"/>
      <c r="E301" s="6"/>
      <c r="F301" s="24"/>
      <c r="G301" s="25"/>
      <c r="H301" s="22"/>
      <c r="I301" s="22"/>
      <c r="J301" s="22"/>
      <c r="K301" s="26"/>
      <c r="L301" s="25"/>
      <c r="M301" s="25"/>
      <c r="N301" s="59"/>
      <c r="O301" s="25"/>
      <c r="P301" s="22"/>
      <c r="Q301" s="22"/>
      <c r="R301" s="22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4"/>
      <c r="AH301" s="25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6"/>
      <c r="AX301" s="25"/>
      <c r="AY301" s="25"/>
      <c r="AZ301" s="59"/>
      <c r="BA301" s="25"/>
    </row>
    <row r="302" spans="2:53" ht="12.75" customHeight="1">
      <c r="B302" s="28"/>
      <c r="C302" s="28"/>
      <c r="D302" s="28"/>
      <c r="E302" s="6"/>
      <c r="F302" s="24"/>
      <c r="G302" s="25"/>
      <c r="H302" s="22"/>
      <c r="I302" s="22"/>
      <c r="J302" s="22"/>
      <c r="K302" s="26"/>
      <c r="L302" s="25"/>
      <c r="M302" s="25"/>
      <c r="N302" s="59"/>
      <c r="O302" s="25"/>
      <c r="P302" s="22"/>
      <c r="Q302" s="22"/>
      <c r="R302" s="22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4"/>
      <c r="AH302" s="25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6"/>
      <c r="AX302" s="25"/>
      <c r="AY302" s="25"/>
      <c r="AZ302" s="59"/>
      <c r="BA302" s="25"/>
    </row>
    <row r="303" spans="2:53" ht="12.75" customHeight="1">
      <c r="B303" s="28"/>
      <c r="C303" s="28"/>
      <c r="D303" s="28"/>
      <c r="E303" s="6"/>
      <c r="F303" s="24"/>
      <c r="G303" s="25"/>
      <c r="H303" s="22"/>
      <c r="I303" s="22"/>
      <c r="J303" s="22"/>
      <c r="K303" s="26"/>
      <c r="L303" s="25"/>
      <c r="M303" s="25"/>
      <c r="N303" s="59"/>
      <c r="O303" s="25"/>
      <c r="P303" s="22"/>
      <c r="Q303" s="22"/>
      <c r="R303" s="22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4"/>
      <c r="AH303" s="25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6"/>
      <c r="AX303" s="25"/>
      <c r="AY303" s="25"/>
      <c r="AZ303" s="59"/>
      <c r="BA303" s="25"/>
    </row>
    <row r="304" spans="2:53" ht="12.75" customHeight="1">
      <c r="B304" s="28"/>
      <c r="C304" s="28"/>
      <c r="D304" s="28"/>
      <c r="E304" s="6"/>
      <c r="F304" s="24"/>
      <c r="G304" s="25"/>
      <c r="H304" s="22"/>
      <c r="I304" s="22"/>
      <c r="J304" s="22"/>
      <c r="K304" s="26"/>
      <c r="L304" s="25"/>
      <c r="M304" s="25"/>
      <c r="N304" s="59"/>
      <c r="O304" s="25"/>
      <c r="P304" s="22"/>
      <c r="Q304" s="22"/>
      <c r="R304" s="22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4"/>
      <c r="AH304" s="25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6"/>
      <c r="AX304" s="25"/>
      <c r="AY304" s="25"/>
      <c r="AZ304" s="59"/>
      <c r="BA304" s="25"/>
    </row>
    <row r="305" spans="2:53" ht="12.75" customHeight="1">
      <c r="B305" s="28"/>
      <c r="C305" s="28"/>
      <c r="D305" s="28"/>
      <c r="E305" s="6"/>
      <c r="F305" s="24"/>
      <c r="G305" s="25"/>
      <c r="H305" s="22"/>
      <c r="I305" s="22"/>
      <c r="J305" s="22"/>
      <c r="K305" s="26"/>
      <c r="L305" s="25"/>
      <c r="M305" s="25"/>
      <c r="N305" s="59"/>
      <c r="O305" s="25"/>
      <c r="P305" s="22"/>
      <c r="Q305" s="22"/>
      <c r="R305" s="22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4"/>
      <c r="AH305" s="25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6"/>
      <c r="AX305" s="25"/>
      <c r="AY305" s="25"/>
      <c r="AZ305" s="59"/>
      <c r="BA305" s="25"/>
    </row>
    <row r="306" spans="2:53" ht="12.75" customHeight="1">
      <c r="B306" s="28"/>
      <c r="C306" s="28"/>
      <c r="D306" s="28"/>
      <c r="E306" s="6"/>
      <c r="F306" s="24"/>
      <c r="G306" s="25"/>
      <c r="H306" s="22"/>
      <c r="I306" s="22"/>
      <c r="J306" s="22"/>
      <c r="K306" s="26"/>
      <c r="L306" s="25"/>
      <c r="M306" s="25"/>
      <c r="N306" s="59"/>
      <c r="O306" s="25"/>
      <c r="P306" s="22"/>
      <c r="Q306" s="22"/>
      <c r="R306" s="22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4"/>
      <c r="AH306" s="25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6"/>
      <c r="AX306" s="25"/>
      <c r="AY306" s="25"/>
      <c r="AZ306" s="59"/>
      <c r="BA306" s="25"/>
    </row>
    <row r="307" spans="2:53" ht="12.75" customHeight="1">
      <c r="B307" s="28"/>
      <c r="C307" s="28"/>
      <c r="D307" s="28"/>
      <c r="E307" s="6"/>
      <c r="F307" s="24"/>
      <c r="G307" s="25"/>
      <c r="H307" s="22"/>
      <c r="I307" s="22"/>
      <c r="J307" s="22"/>
      <c r="K307" s="26"/>
      <c r="L307" s="25"/>
      <c r="M307" s="25"/>
      <c r="N307" s="59"/>
      <c r="O307" s="25"/>
      <c r="P307" s="22"/>
      <c r="Q307" s="22"/>
      <c r="R307" s="22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4"/>
      <c r="AH307" s="25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6"/>
      <c r="AX307" s="25"/>
      <c r="AY307" s="25"/>
      <c r="AZ307" s="59"/>
      <c r="BA307" s="25"/>
    </row>
    <row r="308" spans="2:53" ht="12.75" customHeight="1">
      <c r="B308" s="28"/>
      <c r="C308" s="28"/>
      <c r="D308" s="28"/>
      <c r="E308" s="6"/>
      <c r="F308" s="24"/>
      <c r="G308" s="25"/>
      <c r="H308" s="22"/>
      <c r="I308" s="22"/>
      <c r="J308" s="22"/>
      <c r="K308" s="26"/>
      <c r="L308" s="25"/>
      <c r="M308" s="25"/>
      <c r="N308" s="59"/>
      <c r="O308" s="25"/>
      <c r="P308" s="22"/>
      <c r="Q308" s="22"/>
      <c r="R308" s="22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4"/>
      <c r="AH308" s="25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6"/>
      <c r="AX308" s="25"/>
      <c r="AY308" s="25"/>
      <c r="AZ308" s="59"/>
      <c r="BA308" s="25"/>
    </row>
    <row r="309" spans="2:53" ht="12.75" customHeight="1">
      <c r="B309" s="28"/>
      <c r="C309" s="28"/>
      <c r="D309" s="28"/>
      <c r="E309" s="6"/>
      <c r="F309" s="24"/>
      <c r="G309" s="25"/>
      <c r="H309" s="22"/>
      <c r="I309" s="22"/>
      <c r="J309" s="22"/>
      <c r="K309" s="26"/>
      <c r="L309" s="25"/>
      <c r="M309" s="25"/>
      <c r="N309" s="59"/>
      <c r="O309" s="25"/>
      <c r="P309" s="22"/>
      <c r="Q309" s="22"/>
      <c r="R309" s="22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4"/>
      <c r="AH309" s="25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6"/>
      <c r="AX309" s="25"/>
      <c r="AY309" s="25"/>
      <c r="AZ309" s="59"/>
      <c r="BA309" s="25"/>
    </row>
    <row r="310" spans="2:53" ht="12.75" customHeight="1">
      <c r="B310" s="28"/>
      <c r="C310" s="28"/>
      <c r="D310" s="28"/>
      <c r="E310" s="6"/>
      <c r="F310" s="24"/>
      <c r="G310" s="25"/>
      <c r="H310" s="22"/>
      <c r="I310" s="22"/>
      <c r="J310" s="22"/>
      <c r="K310" s="26"/>
      <c r="L310" s="25"/>
      <c r="M310" s="25"/>
      <c r="N310" s="59"/>
      <c r="O310" s="25"/>
      <c r="P310" s="22"/>
      <c r="Q310" s="22"/>
      <c r="R310" s="22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4"/>
      <c r="AH310" s="25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6"/>
      <c r="AX310" s="25"/>
      <c r="AY310" s="25"/>
      <c r="AZ310" s="59"/>
      <c r="BA310" s="25"/>
    </row>
    <row r="311" spans="2:53" ht="12.75" customHeight="1">
      <c r="B311" s="28"/>
      <c r="C311" s="28"/>
      <c r="D311" s="28"/>
      <c r="E311" s="6"/>
      <c r="F311" s="24"/>
      <c r="G311" s="25"/>
      <c r="H311" s="22"/>
      <c r="I311" s="22"/>
      <c r="J311" s="22"/>
      <c r="K311" s="26"/>
      <c r="L311" s="25"/>
      <c r="M311" s="25"/>
      <c r="N311" s="59"/>
      <c r="O311" s="25"/>
      <c r="P311" s="22"/>
      <c r="Q311" s="22"/>
      <c r="R311" s="22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4"/>
      <c r="AH311" s="25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6"/>
      <c r="AX311" s="25"/>
      <c r="AY311" s="25"/>
      <c r="AZ311" s="59"/>
      <c r="BA311" s="25"/>
    </row>
    <row r="312" spans="2:53" ht="12.75" customHeight="1">
      <c r="B312" s="28"/>
      <c r="C312" s="28"/>
      <c r="D312" s="28"/>
      <c r="E312" s="6"/>
      <c r="F312" s="24"/>
      <c r="G312" s="25"/>
      <c r="H312" s="22"/>
      <c r="I312" s="22"/>
      <c r="J312" s="22"/>
      <c r="K312" s="26"/>
      <c r="L312" s="25"/>
      <c r="M312" s="25"/>
      <c r="N312" s="59"/>
      <c r="O312" s="25"/>
      <c r="P312" s="22"/>
      <c r="Q312" s="22"/>
      <c r="R312" s="22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4"/>
      <c r="AH312" s="25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6"/>
      <c r="AX312" s="25"/>
      <c r="AY312" s="25"/>
      <c r="AZ312" s="59"/>
      <c r="BA312" s="25"/>
    </row>
    <row r="313" spans="2:53" ht="12.75" customHeight="1">
      <c r="B313" s="28"/>
      <c r="C313" s="28"/>
      <c r="D313" s="28"/>
      <c r="E313" s="6"/>
      <c r="F313" s="24"/>
      <c r="G313" s="25"/>
      <c r="H313" s="22"/>
      <c r="I313" s="22"/>
      <c r="J313" s="22"/>
      <c r="K313" s="26"/>
      <c r="L313" s="25"/>
      <c r="M313" s="25"/>
      <c r="N313" s="59"/>
      <c r="O313" s="25"/>
      <c r="P313" s="22"/>
      <c r="Q313" s="22"/>
      <c r="R313" s="22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4"/>
      <c r="AH313" s="25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6"/>
      <c r="AX313" s="25"/>
      <c r="AY313" s="25"/>
      <c r="AZ313" s="59"/>
      <c r="BA313" s="25"/>
    </row>
    <row r="314" spans="2:53" ht="12.75" customHeight="1">
      <c r="B314" s="28"/>
      <c r="C314" s="28"/>
      <c r="D314" s="28"/>
      <c r="E314" s="6"/>
      <c r="F314" s="24"/>
      <c r="G314" s="25"/>
      <c r="H314" s="22"/>
      <c r="I314" s="22"/>
      <c r="J314" s="22"/>
      <c r="K314" s="26"/>
      <c r="L314" s="25"/>
      <c r="M314" s="25"/>
      <c r="N314" s="59"/>
      <c r="O314" s="25"/>
      <c r="P314" s="22"/>
      <c r="Q314" s="22"/>
      <c r="R314" s="22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4"/>
      <c r="AH314" s="25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6"/>
      <c r="AX314" s="25"/>
      <c r="AY314" s="25"/>
      <c r="AZ314" s="59"/>
      <c r="BA314" s="25"/>
    </row>
    <row r="315" spans="2:53" ht="12.75" customHeight="1">
      <c r="B315" s="28"/>
      <c r="C315" s="28"/>
      <c r="D315" s="28"/>
      <c r="E315" s="6"/>
      <c r="F315" s="24"/>
      <c r="G315" s="25"/>
      <c r="H315" s="22"/>
      <c r="I315" s="22"/>
      <c r="J315" s="22"/>
      <c r="K315" s="26"/>
      <c r="L315" s="25"/>
      <c r="M315" s="25"/>
      <c r="N315" s="59"/>
      <c r="O315" s="25"/>
      <c r="P315" s="22"/>
      <c r="Q315" s="22"/>
      <c r="R315" s="22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4"/>
      <c r="AH315" s="25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6"/>
      <c r="AX315" s="25"/>
      <c r="AY315" s="25"/>
      <c r="AZ315" s="59"/>
      <c r="BA315" s="25"/>
    </row>
    <row r="316" spans="2:53" ht="12.75" customHeight="1">
      <c r="B316" s="28"/>
      <c r="C316" s="28"/>
      <c r="D316" s="28"/>
      <c r="E316" s="6"/>
      <c r="F316" s="24"/>
      <c r="G316" s="25"/>
      <c r="H316" s="22"/>
      <c r="I316" s="22"/>
      <c r="J316" s="22"/>
      <c r="K316" s="26"/>
      <c r="L316" s="25"/>
      <c r="M316" s="25"/>
      <c r="N316" s="59"/>
      <c r="O316" s="25"/>
      <c r="P316" s="22"/>
      <c r="Q316" s="22"/>
      <c r="R316" s="22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4"/>
      <c r="AH316" s="25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6"/>
      <c r="AX316" s="25"/>
      <c r="AY316" s="25"/>
      <c r="AZ316" s="59"/>
      <c r="BA316" s="25"/>
    </row>
    <row r="317" spans="2:53" ht="12.75" customHeight="1">
      <c r="B317" s="28"/>
      <c r="C317" s="28"/>
      <c r="D317" s="28"/>
      <c r="E317" s="6"/>
      <c r="F317" s="24"/>
      <c r="G317" s="25"/>
      <c r="H317" s="22"/>
      <c r="I317" s="22"/>
      <c r="J317" s="22"/>
      <c r="K317" s="26"/>
      <c r="L317" s="25"/>
      <c r="M317" s="25"/>
      <c r="N317" s="59"/>
      <c r="O317" s="25"/>
      <c r="P317" s="22"/>
      <c r="Q317" s="22"/>
      <c r="R317" s="22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4"/>
      <c r="AH317" s="25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6"/>
      <c r="AX317" s="25"/>
      <c r="AY317" s="25"/>
      <c r="AZ317" s="59"/>
      <c r="BA317" s="25"/>
    </row>
    <row r="318" spans="2:53" ht="12.75" customHeight="1">
      <c r="B318" s="28"/>
      <c r="C318" s="28"/>
      <c r="D318" s="28"/>
      <c r="E318" s="6"/>
      <c r="F318" s="24"/>
      <c r="G318" s="25"/>
      <c r="H318" s="22"/>
      <c r="I318" s="22"/>
      <c r="J318" s="22"/>
      <c r="K318" s="26"/>
      <c r="L318" s="25"/>
      <c r="M318" s="25"/>
      <c r="N318" s="59"/>
      <c r="O318" s="25"/>
      <c r="P318" s="22"/>
      <c r="Q318" s="22"/>
      <c r="R318" s="22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4"/>
      <c r="AH318" s="25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6"/>
      <c r="AX318" s="25"/>
      <c r="AY318" s="25"/>
      <c r="AZ318" s="59"/>
      <c r="BA318" s="25"/>
    </row>
    <row r="319" spans="2:53" ht="12.75" customHeight="1">
      <c r="B319" s="28"/>
      <c r="C319" s="28"/>
      <c r="D319" s="28"/>
      <c r="E319" s="6"/>
      <c r="F319" s="24"/>
      <c r="G319" s="25"/>
      <c r="H319" s="22"/>
      <c r="I319" s="22"/>
      <c r="J319" s="22"/>
      <c r="K319" s="26"/>
      <c r="L319" s="25"/>
      <c r="M319" s="25"/>
      <c r="N319" s="59"/>
      <c r="O319" s="25"/>
      <c r="P319" s="22"/>
      <c r="Q319" s="22"/>
      <c r="R319" s="22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4"/>
      <c r="AH319" s="25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6"/>
      <c r="AX319" s="25"/>
      <c r="AY319" s="25"/>
      <c r="AZ319" s="59"/>
      <c r="BA319" s="25"/>
    </row>
    <row r="320" spans="2:53" ht="12.75" customHeight="1">
      <c r="B320" s="28"/>
      <c r="C320" s="28"/>
      <c r="D320" s="28"/>
      <c r="E320" s="6"/>
      <c r="F320" s="24"/>
      <c r="G320" s="25"/>
      <c r="H320" s="22"/>
      <c r="I320" s="22"/>
      <c r="J320" s="22"/>
      <c r="K320" s="26"/>
      <c r="L320" s="25"/>
      <c r="M320" s="25"/>
      <c r="N320" s="59"/>
      <c r="O320" s="25"/>
      <c r="P320" s="22"/>
      <c r="Q320" s="22"/>
      <c r="R320" s="22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4"/>
      <c r="AH320" s="25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6"/>
      <c r="AX320" s="25"/>
      <c r="AY320" s="25"/>
      <c r="AZ320" s="59"/>
      <c r="BA320" s="25"/>
    </row>
    <row r="321" spans="2:53" ht="12.75" customHeight="1">
      <c r="B321" s="28"/>
      <c r="C321" s="28"/>
      <c r="D321" s="28"/>
      <c r="E321" s="6"/>
      <c r="F321" s="24"/>
      <c r="G321" s="25"/>
      <c r="H321" s="22"/>
      <c r="I321" s="22"/>
      <c r="J321" s="22"/>
      <c r="K321" s="26"/>
      <c r="L321" s="25"/>
      <c r="M321" s="25"/>
      <c r="N321" s="59"/>
      <c r="O321" s="25"/>
      <c r="P321" s="22"/>
      <c r="Q321" s="22"/>
      <c r="R321" s="22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4"/>
      <c r="AH321" s="25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6"/>
      <c r="AX321" s="25"/>
      <c r="AY321" s="25"/>
      <c r="AZ321" s="59"/>
      <c r="BA321" s="25"/>
    </row>
    <row r="322" spans="2:53" ht="12.75" customHeight="1">
      <c r="B322" s="28"/>
      <c r="C322" s="28"/>
      <c r="D322" s="28"/>
      <c r="E322" s="6"/>
      <c r="F322" s="24"/>
      <c r="G322" s="25"/>
      <c r="H322" s="22"/>
      <c r="I322" s="22"/>
      <c r="J322" s="22"/>
      <c r="K322" s="26"/>
      <c r="L322" s="25"/>
      <c r="M322" s="25"/>
      <c r="N322" s="59"/>
      <c r="O322" s="25"/>
      <c r="P322" s="22"/>
      <c r="Q322" s="22"/>
      <c r="R322" s="22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4"/>
      <c r="AH322" s="25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6"/>
      <c r="AX322" s="25"/>
      <c r="AY322" s="25"/>
      <c r="AZ322" s="59"/>
      <c r="BA322" s="25"/>
    </row>
    <row r="323" spans="2:53" ht="12.75" customHeight="1">
      <c r="B323" s="28"/>
      <c r="C323" s="28"/>
      <c r="D323" s="28"/>
      <c r="E323" s="6"/>
      <c r="F323" s="24"/>
      <c r="G323" s="25"/>
      <c r="H323" s="22"/>
      <c r="I323" s="22"/>
      <c r="J323" s="22"/>
      <c r="K323" s="26"/>
      <c r="L323" s="25"/>
      <c r="M323" s="25"/>
      <c r="N323" s="59"/>
      <c r="O323" s="25"/>
      <c r="P323" s="22"/>
      <c r="Q323" s="22"/>
      <c r="R323" s="22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4"/>
      <c r="AH323" s="25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6"/>
      <c r="AX323" s="25"/>
      <c r="AY323" s="25"/>
      <c r="AZ323" s="59"/>
      <c r="BA323" s="25"/>
    </row>
    <row r="324" spans="2:53" ht="12.75" customHeight="1">
      <c r="B324" s="28"/>
      <c r="C324" s="28"/>
      <c r="D324" s="28"/>
      <c r="E324" s="6"/>
      <c r="F324" s="24"/>
      <c r="G324" s="25"/>
      <c r="H324" s="22"/>
      <c r="I324" s="22"/>
      <c r="J324" s="22"/>
      <c r="K324" s="26"/>
      <c r="L324" s="25"/>
      <c r="M324" s="25"/>
      <c r="N324" s="59"/>
      <c r="O324" s="25"/>
      <c r="P324" s="22"/>
      <c r="Q324" s="22"/>
      <c r="R324" s="22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4"/>
      <c r="AH324" s="25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6"/>
      <c r="AX324" s="25"/>
      <c r="AY324" s="25"/>
      <c r="AZ324" s="59"/>
      <c r="BA324" s="25"/>
    </row>
    <row r="325" spans="2:53" ht="12.75" customHeight="1">
      <c r="B325" s="28"/>
      <c r="C325" s="28"/>
      <c r="D325" s="28"/>
      <c r="E325" s="6"/>
      <c r="F325" s="24"/>
      <c r="G325" s="25"/>
      <c r="H325" s="22"/>
      <c r="I325" s="22"/>
      <c r="J325" s="22"/>
      <c r="K325" s="26"/>
      <c r="L325" s="25"/>
      <c r="M325" s="25"/>
      <c r="N325" s="59"/>
      <c r="O325" s="25"/>
      <c r="P325" s="22"/>
      <c r="Q325" s="22"/>
      <c r="R325" s="22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4"/>
      <c r="AH325" s="25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6"/>
      <c r="AX325" s="25"/>
      <c r="AY325" s="25"/>
      <c r="AZ325" s="59"/>
      <c r="BA325" s="25"/>
    </row>
    <row r="326" spans="2:53" ht="12.75" customHeight="1">
      <c r="B326" s="28"/>
      <c r="C326" s="28"/>
      <c r="D326" s="28"/>
      <c r="E326" s="6"/>
      <c r="F326" s="24"/>
      <c r="G326" s="25"/>
      <c r="H326" s="22"/>
      <c r="I326" s="22"/>
      <c r="J326" s="22"/>
      <c r="K326" s="26"/>
      <c r="L326" s="25"/>
      <c r="M326" s="25"/>
      <c r="N326" s="59"/>
      <c r="O326" s="25"/>
      <c r="P326" s="22"/>
      <c r="Q326" s="22"/>
      <c r="R326" s="22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4"/>
      <c r="AH326" s="25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6"/>
      <c r="AX326" s="25"/>
      <c r="AY326" s="25"/>
      <c r="AZ326" s="59"/>
      <c r="BA326" s="25"/>
    </row>
    <row r="327" spans="2:53" ht="12.75" customHeight="1">
      <c r="B327" s="28"/>
      <c r="C327" s="28"/>
      <c r="D327" s="28"/>
      <c r="E327" s="6"/>
      <c r="F327" s="24"/>
      <c r="G327" s="25"/>
      <c r="H327" s="22"/>
      <c r="I327" s="22"/>
      <c r="J327" s="22"/>
      <c r="K327" s="26"/>
      <c r="L327" s="25"/>
      <c r="M327" s="25"/>
      <c r="N327" s="59"/>
      <c r="O327" s="25"/>
      <c r="P327" s="22"/>
      <c r="Q327" s="22"/>
      <c r="R327" s="22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4"/>
      <c r="AH327" s="25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6"/>
      <c r="AX327" s="25"/>
      <c r="AY327" s="25"/>
      <c r="AZ327" s="59"/>
      <c r="BA327" s="25"/>
    </row>
    <row r="328" spans="2:53" ht="12.75" customHeight="1">
      <c r="B328" s="28"/>
      <c r="C328" s="28"/>
      <c r="D328" s="28"/>
      <c r="E328" s="6"/>
      <c r="F328" s="24"/>
      <c r="G328" s="25"/>
      <c r="H328" s="22"/>
      <c r="I328" s="22"/>
      <c r="J328" s="22"/>
      <c r="K328" s="26"/>
      <c r="L328" s="25"/>
      <c r="M328" s="25"/>
      <c r="N328" s="59"/>
      <c r="O328" s="25"/>
      <c r="P328" s="22"/>
      <c r="Q328" s="22"/>
      <c r="R328" s="22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4"/>
      <c r="AH328" s="25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6"/>
      <c r="AX328" s="25"/>
      <c r="AY328" s="25"/>
      <c r="AZ328" s="59"/>
      <c r="BA328" s="25"/>
    </row>
    <row r="329" spans="2:53" ht="12.75" customHeight="1">
      <c r="B329" s="28"/>
      <c r="C329" s="28"/>
      <c r="D329" s="28"/>
      <c r="E329" s="6"/>
      <c r="F329" s="24"/>
      <c r="G329" s="25"/>
      <c r="H329" s="22"/>
      <c r="I329" s="22"/>
      <c r="J329" s="22"/>
      <c r="K329" s="26"/>
      <c r="L329" s="25"/>
      <c r="M329" s="25"/>
      <c r="N329" s="59"/>
      <c r="O329" s="25"/>
      <c r="P329" s="22"/>
      <c r="Q329" s="22"/>
      <c r="R329" s="22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4"/>
      <c r="AH329" s="25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6"/>
      <c r="AX329" s="25"/>
      <c r="AY329" s="25"/>
      <c r="AZ329" s="59"/>
      <c r="BA329" s="25"/>
    </row>
    <row r="330" spans="2:53" ht="12.75" customHeight="1">
      <c r="B330" s="28"/>
      <c r="C330" s="28"/>
      <c r="D330" s="28"/>
      <c r="E330" s="6"/>
      <c r="F330" s="24"/>
      <c r="G330" s="25"/>
      <c r="H330" s="22"/>
      <c r="I330" s="22"/>
      <c r="J330" s="22"/>
      <c r="K330" s="26"/>
      <c r="L330" s="25"/>
      <c r="M330" s="25"/>
      <c r="N330" s="59"/>
      <c r="O330" s="25"/>
      <c r="P330" s="22"/>
      <c r="Q330" s="22"/>
      <c r="R330" s="22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4"/>
      <c r="AH330" s="25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6"/>
      <c r="AX330" s="25"/>
      <c r="AY330" s="25"/>
      <c r="AZ330" s="59"/>
      <c r="BA330" s="25"/>
    </row>
    <row r="331" spans="2:53" ht="12.75" customHeight="1">
      <c r="B331" s="28"/>
      <c r="C331" s="28"/>
      <c r="D331" s="28"/>
      <c r="E331" s="6"/>
      <c r="F331" s="24"/>
      <c r="G331" s="25"/>
      <c r="H331" s="22"/>
      <c r="I331" s="22"/>
      <c r="J331" s="22"/>
      <c r="K331" s="26"/>
      <c r="L331" s="25"/>
      <c r="M331" s="25"/>
      <c r="N331" s="59"/>
      <c r="O331" s="25"/>
      <c r="P331" s="22"/>
      <c r="Q331" s="22"/>
      <c r="R331" s="22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4"/>
      <c r="AH331" s="25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6"/>
      <c r="AX331" s="25"/>
      <c r="AY331" s="25"/>
      <c r="AZ331" s="59"/>
      <c r="BA331" s="25"/>
    </row>
    <row r="332" spans="2:53" ht="12.75" customHeight="1">
      <c r="B332" s="28"/>
      <c r="C332" s="28"/>
      <c r="D332" s="28"/>
      <c r="E332" s="6"/>
      <c r="F332" s="24"/>
      <c r="G332" s="25"/>
      <c r="H332" s="22"/>
      <c r="I332" s="22"/>
      <c r="J332" s="22"/>
      <c r="K332" s="26"/>
      <c r="L332" s="25"/>
      <c r="M332" s="25"/>
      <c r="N332" s="59"/>
      <c r="O332" s="25"/>
      <c r="P332" s="22"/>
      <c r="Q332" s="22"/>
      <c r="R332" s="22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4"/>
      <c r="AH332" s="25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6"/>
      <c r="AX332" s="25"/>
      <c r="AY332" s="25"/>
      <c r="AZ332" s="59"/>
      <c r="BA332" s="25"/>
    </row>
    <row r="333" spans="2:53" ht="12.75" customHeight="1">
      <c r="B333" s="28"/>
      <c r="C333" s="28"/>
      <c r="D333" s="28"/>
      <c r="E333" s="6"/>
      <c r="F333" s="24"/>
      <c r="G333" s="25"/>
      <c r="H333" s="22"/>
      <c r="I333" s="22"/>
      <c r="J333" s="22"/>
      <c r="K333" s="26"/>
      <c r="L333" s="25"/>
      <c r="M333" s="25"/>
      <c r="N333" s="59"/>
      <c r="O333" s="25"/>
      <c r="P333" s="22"/>
      <c r="Q333" s="22"/>
      <c r="R333" s="22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4"/>
      <c r="AH333" s="25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6"/>
      <c r="AX333" s="25"/>
      <c r="AY333" s="25"/>
      <c r="AZ333" s="59"/>
      <c r="BA333" s="25"/>
    </row>
    <row r="334" spans="2:53" ht="12.75" customHeight="1">
      <c r="B334" s="28"/>
      <c r="C334" s="28"/>
      <c r="D334" s="28"/>
      <c r="E334" s="6"/>
      <c r="F334" s="24"/>
      <c r="G334" s="25"/>
      <c r="H334" s="22"/>
      <c r="I334" s="22"/>
      <c r="J334" s="22"/>
      <c r="K334" s="26"/>
      <c r="L334" s="25"/>
      <c r="M334" s="25"/>
      <c r="N334" s="59"/>
      <c r="O334" s="25"/>
      <c r="P334" s="22"/>
      <c r="Q334" s="22"/>
      <c r="R334" s="22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4"/>
      <c r="AH334" s="25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6"/>
      <c r="AX334" s="25"/>
      <c r="AY334" s="25"/>
      <c r="AZ334" s="59"/>
      <c r="BA334" s="25"/>
    </row>
    <row r="335" spans="2:53" ht="12.75" customHeight="1">
      <c r="B335" s="28"/>
      <c r="C335" s="28"/>
      <c r="D335" s="28"/>
      <c r="E335" s="6"/>
      <c r="F335" s="24"/>
      <c r="G335" s="25"/>
      <c r="H335" s="22"/>
      <c r="I335" s="22"/>
      <c r="J335" s="22"/>
      <c r="K335" s="26"/>
      <c r="L335" s="25"/>
      <c r="M335" s="25"/>
      <c r="N335" s="59"/>
      <c r="O335" s="25"/>
      <c r="P335" s="22"/>
      <c r="Q335" s="22"/>
      <c r="R335" s="22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4"/>
      <c r="AH335" s="25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6"/>
      <c r="AX335" s="25"/>
      <c r="AY335" s="25"/>
      <c r="AZ335" s="59"/>
      <c r="BA335" s="25"/>
    </row>
    <row r="336" spans="2:53" ht="12.75" customHeight="1">
      <c r="B336" s="28"/>
      <c r="C336" s="28"/>
      <c r="D336" s="28"/>
      <c r="E336" s="6"/>
      <c r="F336" s="24"/>
      <c r="G336" s="25"/>
      <c r="H336" s="22"/>
      <c r="I336" s="22"/>
      <c r="J336" s="22"/>
      <c r="K336" s="26"/>
      <c r="L336" s="25"/>
      <c r="M336" s="25"/>
      <c r="N336" s="59"/>
      <c r="O336" s="25"/>
      <c r="P336" s="22"/>
      <c r="Q336" s="22"/>
      <c r="R336" s="22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4"/>
      <c r="AH336" s="25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6"/>
      <c r="AX336" s="25"/>
      <c r="AY336" s="25"/>
      <c r="AZ336" s="59"/>
      <c r="BA336" s="25"/>
    </row>
    <row r="337" spans="2:53" ht="12.75" customHeight="1">
      <c r="B337" s="28"/>
      <c r="C337" s="28"/>
      <c r="D337" s="28"/>
      <c r="E337" s="6"/>
      <c r="F337" s="24"/>
      <c r="G337" s="25"/>
      <c r="H337" s="22"/>
      <c r="I337" s="22"/>
      <c r="J337" s="22"/>
      <c r="K337" s="26"/>
      <c r="L337" s="25"/>
      <c r="M337" s="25"/>
      <c r="N337" s="59"/>
      <c r="O337" s="25"/>
      <c r="P337" s="22"/>
      <c r="Q337" s="22"/>
      <c r="R337" s="22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4"/>
      <c r="AH337" s="25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6"/>
      <c r="AX337" s="25"/>
      <c r="AY337" s="25"/>
      <c r="AZ337" s="59"/>
      <c r="BA337" s="25"/>
    </row>
    <row r="338" spans="2:53" ht="12.75" customHeight="1">
      <c r="B338" s="28"/>
      <c r="C338" s="28"/>
      <c r="D338" s="28"/>
      <c r="E338" s="6"/>
      <c r="F338" s="24"/>
      <c r="G338" s="25"/>
      <c r="H338" s="22"/>
      <c r="I338" s="22"/>
      <c r="J338" s="22"/>
      <c r="K338" s="26"/>
      <c r="L338" s="25"/>
      <c r="M338" s="25"/>
      <c r="N338" s="59"/>
      <c r="O338" s="25"/>
      <c r="P338" s="22"/>
      <c r="Q338" s="22"/>
      <c r="R338" s="22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4"/>
      <c r="AH338" s="25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6"/>
      <c r="AX338" s="25"/>
      <c r="AY338" s="25"/>
      <c r="AZ338" s="59"/>
      <c r="BA338" s="25"/>
    </row>
    <row r="339" spans="2:53" ht="12.75" customHeight="1">
      <c r="B339" s="28"/>
      <c r="C339" s="28"/>
      <c r="D339" s="28"/>
      <c r="E339" s="6"/>
      <c r="F339" s="24"/>
      <c r="G339" s="25"/>
      <c r="H339" s="22"/>
      <c r="I339" s="22"/>
      <c r="J339" s="22"/>
      <c r="K339" s="26"/>
      <c r="L339" s="25"/>
      <c r="M339" s="25"/>
      <c r="N339" s="59"/>
      <c r="O339" s="25"/>
      <c r="P339" s="22"/>
      <c r="Q339" s="22"/>
      <c r="R339" s="22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4"/>
      <c r="AH339" s="25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6"/>
      <c r="AX339" s="25"/>
      <c r="AY339" s="25"/>
      <c r="AZ339" s="59"/>
      <c r="BA339" s="25"/>
    </row>
    <row r="340" spans="2:53" ht="12.75" customHeight="1">
      <c r="B340" s="28"/>
      <c r="C340" s="28"/>
      <c r="D340" s="28"/>
      <c r="E340" s="6"/>
      <c r="F340" s="24"/>
      <c r="G340" s="25"/>
      <c r="H340" s="22"/>
      <c r="I340" s="22"/>
      <c r="J340" s="22"/>
      <c r="K340" s="26"/>
      <c r="L340" s="25"/>
      <c r="M340" s="25"/>
      <c r="N340" s="59"/>
      <c r="O340" s="25"/>
      <c r="P340" s="22"/>
      <c r="Q340" s="22"/>
      <c r="R340" s="22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4"/>
      <c r="AH340" s="25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6"/>
      <c r="AX340" s="25"/>
      <c r="AY340" s="25"/>
      <c r="AZ340" s="59"/>
      <c r="BA340" s="25"/>
    </row>
    <row r="341" spans="2:53" ht="12.75" customHeight="1">
      <c r="B341" s="28"/>
      <c r="C341" s="28"/>
      <c r="D341" s="28"/>
      <c r="E341" s="6"/>
      <c r="F341" s="24"/>
      <c r="G341" s="25"/>
      <c r="H341" s="22"/>
      <c r="I341" s="22"/>
      <c r="J341" s="22"/>
      <c r="K341" s="26"/>
      <c r="L341" s="25"/>
      <c r="M341" s="25"/>
      <c r="N341" s="59"/>
      <c r="O341" s="25"/>
      <c r="P341" s="22"/>
      <c r="Q341" s="22"/>
      <c r="R341" s="22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4"/>
      <c r="AH341" s="25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6"/>
      <c r="AX341" s="25"/>
      <c r="AY341" s="25"/>
      <c r="AZ341" s="59"/>
      <c r="BA341" s="25"/>
    </row>
    <row r="342" spans="2:53" ht="12.75" customHeight="1">
      <c r="B342" s="28"/>
      <c r="C342" s="28"/>
      <c r="D342" s="28"/>
      <c r="E342" s="6"/>
      <c r="F342" s="24"/>
      <c r="G342" s="25"/>
      <c r="H342" s="22"/>
      <c r="I342" s="22"/>
      <c r="J342" s="22"/>
      <c r="K342" s="26"/>
      <c r="L342" s="25"/>
      <c r="M342" s="25"/>
      <c r="N342" s="59"/>
      <c r="O342" s="25"/>
      <c r="P342" s="22"/>
      <c r="Q342" s="22"/>
      <c r="R342" s="22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4"/>
      <c r="AH342" s="25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6"/>
      <c r="AX342" s="25"/>
      <c r="AY342" s="25"/>
      <c r="AZ342" s="59"/>
      <c r="BA342" s="25"/>
    </row>
    <row r="343" spans="2:53" ht="12.75" customHeight="1">
      <c r="B343" s="28"/>
      <c r="C343" s="28"/>
      <c r="D343" s="28"/>
      <c r="E343" s="6"/>
      <c r="F343" s="24"/>
      <c r="G343" s="25"/>
      <c r="H343" s="22"/>
      <c r="I343" s="22"/>
      <c r="J343" s="22"/>
      <c r="K343" s="26"/>
      <c r="L343" s="25"/>
      <c r="M343" s="25"/>
      <c r="N343" s="59"/>
      <c r="O343" s="25"/>
      <c r="P343" s="22"/>
      <c r="Q343" s="22"/>
      <c r="R343" s="22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4"/>
      <c r="AH343" s="25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6"/>
      <c r="AX343" s="25"/>
      <c r="AY343" s="25"/>
      <c r="AZ343" s="59"/>
      <c r="BA343" s="25"/>
    </row>
    <row r="344" spans="2:53" ht="12.75" customHeight="1">
      <c r="B344" s="28"/>
      <c r="C344" s="28"/>
      <c r="D344" s="28"/>
      <c r="E344" s="6"/>
      <c r="F344" s="24"/>
      <c r="G344" s="25"/>
      <c r="H344" s="22"/>
      <c r="I344" s="22"/>
      <c r="J344" s="22"/>
      <c r="K344" s="26"/>
      <c r="L344" s="25"/>
      <c r="M344" s="25"/>
      <c r="N344" s="59"/>
      <c r="O344" s="25"/>
      <c r="P344" s="22"/>
      <c r="Q344" s="22"/>
      <c r="R344" s="22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4"/>
      <c r="AH344" s="25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26"/>
      <c r="AX344" s="25"/>
      <c r="AY344" s="25"/>
      <c r="AZ344" s="59"/>
      <c r="BA344" s="25"/>
    </row>
    <row r="345" spans="2:53" ht="12.75" customHeight="1">
      <c r="B345" s="28"/>
      <c r="C345" s="28"/>
      <c r="D345" s="28"/>
      <c r="E345" s="6"/>
      <c r="F345" s="24"/>
      <c r="G345" s="25"/>
      <c r="H345" s="22"/>
      <c r="I345" s="22"/>
      <c r="J345" s="22"/>
      <c r="K345" s="26"/>
      <c r="L345" s="25"/>
      <c r="M345" s="25"/>
      <c r="N345" s="59"/>
      <c r="O345" s="25"/>
      <c r="P345" s="22"/>
      <c r="Q345" s="22"/>
      <c r="R345" s="22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4"/>
      <c r="AH345" s="25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6"/>
      <c r="AX345" s="25"/>
      <c r="AY345" s="25"/>
      <c r="AZ345" s="59"/>
      <c r="BA345" s="25"/>
    </row>
    <row r="346" spans="2:53" ht="12.75" customHeight="1">
      <c r="B346" s="28"/>
      <c r="C346" s="28"/>
      <c r="D346" s="28"/>
      <c r="E346" s="6"/>
      <c r="F346" s="24"/>
      <c r="G346" s="25"/>
      <c r="H346" s="22"/>
      <c r="I346" s="22"/>
      <c r="J346" s="22"/>
      <c r="K346" s="26"/>
      <c r="L346" s="25"/>
      <c r="M346" s="25"/>
      <c r="N346" s="59"/>
      <c r="O346" s="25"/>
      <c r="P346" s="22"/>
      <c r="Q346" s="22"/>
      <c r="R346" s="22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4"/>
      <c r="AH346" s="25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6"/>
      <c r="AX346" s="25"/>
      <c r="AY346" s="25"/>
      <c r="AZ346" s="59"/>
      <c r="BA346" s="25"/>
    </row>
    <row r="347" spans="2:53" ht="12.75" customHeight="1">
      <c r="B347" s="28"/>
      <c r="C347" s="28"/>
      <c r="D347" s="28"/>
      <c r="E347" s="6"/>
      <c r="F347" s="24"/>
      <c r="G347" s="25"/>
      <c r="H347" s="22"/>
      <c r="I347" s="22"/>
      <c r="J347" s="22"/>
      <c r="K347" s="26"/>
      <c r="L347" s="25"/>
      <c r="M347" s="25"/>
      <c r="N347" s="59"/>
      <c r="O347" s="25"/>
      <c r="P347" s="22"/>
      <c r="Q347" s="22"/>
      <c r="R347" s="22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4"/>
      <c r="AH347" s="25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6"/>
      <c r="AX347" s="25"/>
      <c r="AY347" s="25"/>
      <c r="AZ347" s="59"/>
      <c r="BA347" s="25"/>
    </row>
    <row r="348" spans="2:53" ht="12.75" customHeight="1">
      <c r="B348" s="28"/>
      <c r="C348" s="28"/>
      <c r="D348" s="28"/>
      <c r="E348" s="6"/>
      <c r="F348" s="24"/>
      <c r="G348" s="25"/>
      <c r="H348" s="22"/>
      <c r="I348" s="22"/>
      <c r="J348" s="22"/>
      <c r="K348" s="26"/>
      <c r="L348" s="25"/>
      <c r="M348" s="25"/>
      <c r="N348" s="59"/>
      <c r="O348" s="25"/>
      <c r="P348" s="22"/>
      <c r="Q348" s="22"/>
      <c r="R348" s="22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4"/>
      <c r="AH348" s="25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6"/>
      <c r="AX348" s="25"/>
      <c r="AY348" s="25"/>
      <c r="AZ348" s="59"/>
      <c r="BA348" s="25"/>
    </row>
    <row r="349" spans="2:53" ht="12.75" customHeight="1">
      <c r="B349" s="28"/>
      <c r="C349" s="28"/>
      <c r="D349" s="28"/>
      <c r="E349" s="6"/>
      <c r="F349" s="24"/>
      <c r="G349" s="25"/>
      <c r="H349" s="22"/>
      <c r="I349" s="22"/>
      <c r="J349" s="22"/>
      <c r="K349" s="26"/>
      <c r="L349" s="25"/>
      <c r="M349" s="25"/>
      <c r="N349" s="59"/>
      <c r="O349" s="25"/>
      <c r="P349" s="22"/>
      <c r="Q349" s="22"/>
      <c r="R349" s="22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4"/>
      <c r="AH349" s="25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6"/>
      <c r="AX349" s="25"/>
      <c r="AY349" s="25"/>
      <c r="AZ349" s="59"/>
      <c r="BA349" s="25"/>
    </row>
    <row r="350" spans="2:53" ht="12.75" customHeight="1">
      <c r="B350" s="28"/>
      <c r="C350" s="28"/>
      <c r="D350" s="28"/>
      <c r="E350" s="6"/>
      <c r="F350" s="24"/>
      <c r="G350" s="25"/>
      <c r="H350" s="22"/>
      <c r="I350" s="22"/>
      <c r="J350" s="22"/>
      <c r="K350" s="26"/>
      <c r="L350" s="25"/>
      <c r="M350" s="25"/>
      <c r="N350" s="59"/>
      <c r="O350" s="25"/>
      <c r="P350" s="22"/>
      <c r="Q350" s="22"/>
      <c r="R350" s="22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4"/>
      <c r="AH350" s="25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6"/>
      <c r="AX350" s="25"/>
      <c r="AY350" s="25"/>
      <c r="AZ350" s="59"/>
      <c r="BA350" s="25"/>
    </row>
    <row r="351" spans="2:53" ht="12.75" customHeight="1">
      <c r="B351" s="28"/>
      <c r="C351" s="28"/>
      <c r="D351" s="28"/>
      <c r="E351" s="6"/>
      <c r="F351" s="24"/>
      <c r="G351" s="25"/>
      <c r="H351" s="22"/>
      <c r="I351" s="22"/>
      <c r="J351" s="22"/>
      <c r="K351" s="26"/>
      <c r="L351" s="25"/>
      <c r="M351" s="25"/>
      <c r="N351" s="59"/>
      <c r="O351" s="25"/>
      <c r="P351" s="22"/>
      <c r="Q351" s="22"/>
      <c r="R351" s="22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4"/>
      <c r="AH351" s="25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6"/>
      <c r="AX351" s="25"/>
      <c r="AY351" s="25"/>
      <c r="AZ351" s="59"/>
      <c r="BA351" s="25"/>
    </row>
    <row r="352" spans="2:53" ht="12.75" customHeight="1">
      <c r="B352" s="28"/>
      <c r="C352" s="28"/>
      <c r="D352" s="28"/>
      <c r="E352" s="6"/>
      <c r="F352" s="24"/>
      <c r="G352" s="25"/>
      <c r="H352" s="22"/>
      <c r="I352" s="22"/>
      <c r="J352" s="22"/>
      <c r="K352" s="26"/>
      <c r="L352" s="25"/>
      <c r="M352" s="25"/>
      <c r="N352" s="59"/>
      <c r="O352" s="25"/>
      <c r="P352" s="22"/>
      <c r="Q352" s="22"/>
      <c r="R352" s="22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4"/>
      <c r="AH352" s="25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6"/>
      <c r="AX352" s="25"/>
      <c r="AY352" s="25"/>
      <c r="AZ352" s="59"/>
      <c r="BA352" s="25"/>
    </row>
    <row r="353" spans="2:53" ht="12.75" customHeight="1">
      <c r="B353" s="28"/>
      <c r="C353" s="28"/>
      <c r="D353" s="28"/>
      <c r="E353" s="6"/>
      <c r="F353" s="24"/>
      <c r="G353" s="25"/>
      <c r="H353" s="22"/>
      <c r="I353" s="22"/>
      <c r="J353" s="22"/>
      <c r="K353" s="26"/>
      <c r="L353" s="25"/>
      <c r="M353" s="25"/>
      <c r="N353" s="59"/>
      <c r="O353" s="25"/>
      <c r="P353" s="22"/>
      <c r="Q353" s="22"/>
      <c r="R353" s="22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4"/>
      <c r="AH353" s="25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6"/>
      <c r="AX353" s="25"/>
      <c r="AY353" s="25"/>
      <c r="AZ353" s="59"/>
      <c r="BA353" s="25"/>
    </row>
    <row r="354" spans="2:53" ht="12.75" customHeight="1">
      <c r="B354" s="28"/>
      <c r="C354" s="28"/>
      <c r="D354" s="28"/>
      <c r="E354" s="6"/>
      <c r="F354" s="24"/>
      <c r="G354" s="25"/>
      <c r="H354" s="22"/>
      <c r="I354" s="22"/>
      <c r="J354" s="22"/>
      <c r="K354" s="26"/>
      <c r="L354" s="25"/>
      <c r="M354" s="25"/>
      <c r="N354" s="59"/>
      <c r="O354" s="25"/>
      <c r="P354" s="22"/>
      <c r="Q354" s="22"/>
      <c r="R354" s="22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4"/>
      <c r="AH354" s="25"/>
      <c r="AI354" s="22"/>
      <c r="AJ354" s="22"/>
      <c r="AK354" s="22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6"/>
      <c r="AX354" s="25"/>
      <c r="AY354" s="25"/>
      <c r="AZ354" s="59"/>
      <c r="BA354" s="25"/>
    </row>
    <row r="355" spans="2:53" ht="12.75" customHeight="1">
      <c r="B355" s="28"/>
      <c r="C355" s="28"/>
      <c r="D355" s="28"/>
      <c r="E355" s="6"/>
      <c r="F355" s="24"/>
      <c r="G355" s="25"/>
      <c r="H355" s="22"/>
      <c r="I355" s="22"/>
      <c r="J355" s="22"/>
      <c r="K355" s="26"/>
      <c r="L355" s="25"/>
      <c r="M355" s="25"/>
      <c r="N355" s="59"/>
      <c r="O355" s="25"/>
      <c r="P355" s="22"/>
      <c r="Q355" s="22"/>
      <c r="R355" s="22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4"/>
      <c r="AH355" s="25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  <c r="AW355" s="26"/>
      <c r="AX355" s="25"/>
      <c r="AY355" s="25"/>
      <c r="AZ355" s="59"/>
      <c r="BA355" s="25"/>
    </row>
    <row r="356" spans="2:53" ht="12.75" customHeight="1">
      <c r="B356" s="28"/>
      <c r="C356" s="28"/>
      <c r="D356" s="28"/>
      <c r="E356" s="6"/>
      <c r="F356" s="24"/>
      <c r="G356" s="25"/>
      <c r="H356" s="22"/>
      <c r="I356" s="22"/>
      <c r="J356" s="22"/>
      <c r="K356" s="26"/>
      <c r="L356" s="25"/>
      <c r="M356" s="25"/>
      <c r="N356" s="59"/>
      <c r="O356" s="25"/>
      <c r="P356" s="22"/>
      <c r="Q356" s="22"/>
      <c r="R356" s="22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4"/>
      <c r="AH356" s="25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6"/>
      <c r="AX356" s="25"/>
      <c r="AY356" s="25"/>
      <c r="AZ356" s="59"/>
      <c r="BA356" s="25"/>
    </row>
    <row r="357" spans="2:53" ht="12.75" customHeight="1">
      <c r="B357" s="28"/>
      <c r="C357" s="28"/>
      <c r="D357" s="28"/>
      <c r="E357" s="6"/>
      <c r="F357" s="24"/>
      <c r="G357" s="25"/>
      <c r="H357" s="22"/>
      <c r="I357" s="22"/>
      <c r="J357" s="22"/>
      <c r="K357" s="26"/>
      <c r="L357" s="25"/>
      <c r="M357" s="25"/>
      <c r="N357" s="59"/>
      <c r="O357" s="25"/>
      <c r="P357" s="22"/>
      <c r="Q357" s="22"/>
      <c r="R357" s="22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4"/>
      <c r="AH357" s="25"/>
      <c r="AI357" s="22"/>
      <c r="AJ357" s="22"/>
      <c r="AK357" s="22"/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  <c r="AW357" s="26"/>
      <c r="AX357" s="25"/>
      <c r="AY357" s="25"/>
      <c r="AZ357" s="59"/>
      <c r="BA357" s="25"/>
    </row>
    <row r="358" spans="2:53" ht="12.75" customHeight="1">
      <c r="B358" s="28"/>
      <c r="C358" s="28"/>
      <c r="D358" s="28"/>
      <c r="E358" s="6"/>
      <c r="F358" s="24"/>
      <c r="G358" s="25"/>
      <c r="H358" s="22"/>
      <c r="I358" s="22"/>
      <c r="J358" s="22"/>
      <c r="K358" s="26"/>
      <c r="L358" s="25"/>
      <c r="M358" s="25"/>
      <c r="N358" s="59"/>
      <c r="O358" s="25"/>
      <c r="P358" s="22"/>
      <c r="Q358" s="22"/>
      <c r="R358" s="22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4"/>
      <c r="AH358" s="25"/>
      <c r="AI358" s="22"/>
      <c r="AJ358" s="22"/>
      <c r="AK358" s="22"/>
      <c r="AL358" s="22"/>
      <c r="AM358" s="22"/>
      <c r="AN358" s="22"/>
      <c r="AO358" s="22"/>
      <c r="AP358" s="22"/>
      <c r="AQ358" s="22"/>
      <c r="AR358" s="22"/>
      <c r="AS358" s="22"/>
      <c r="AT358" s="22"/>
      <c r="AU358" s="22"/>
      <c r="AV358" s="22"/>
      <c r="AW358" s="26"/>
      <c r="AX358" s="25"/>
      <c r="AY358" s="25"/>
      <c r="AZ358" s="59"/>
      <c r="BA358" s="25"/>
    </row>
    <row r="359" spans="2:53" ht="12.75" customHeight="1">
      <c r="B359" s="28"/>
      <c r="C359" s="28"/>
      <c r="D359" s="28"/>
      <c r="E359" s="6"/>
      <c r="F359" s="24"/>
      <c r="G359" s="25"/>
      <c r="H359" s="22"/>
      <c r="I359" s="22"/>
      <c r="J359" s="22"/>
      <c r="K359" s="26"/>
      <c r="L359" s="25"/>
      <c r="M359" s="25"/>
      <c r="N359" s="59"/>
      <c r="O359" s="25"/>
      <c r="P359" s="22"/>
      <c r="Q359" s="22"/>
      <c r="R359" s="22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4"/>
      <c r="AH359" s="25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26"/>
      <c r="AX359" s="25"/>
      <c r="AY359" s="25"/>
      <c r="AZ359" s="59"/>
      <c r="BA359" s="25"/>
    </row>
    <row r="360" spans="2:53" ht="12.75" customHeight="1">
      <c r="B360" s="28"/>
      <c r="C360" s="28"/>
      <c r="D360" s="28"/>
      <c r="E360" s="6"/>
      <c r="F360" s="24"/>
      <c r="G360" s="25"/>
      <c r="H360" s="22"/>
      <c r="I360" s="22"/>
      <c r="J360" s="22"/>
      <c r="K360" s="26"/>
      <c r="L360" s="25"/>
      <c r="M360" s="25"/>
      <c r="N360" s="59"/>
      <c r="O360" s="25"/>
      <c r="P360" s="22"/>
      <c r="Q360" s="22"/>
      <c r="R360" s="22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4"/>
      <c r="AH360" s="25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6"/>
      <c r="AX360" s="25"/>
      <c r="AY360" s="25"/>
      <c r="AZ360" s="59"/>
      <c r="BA360" s="25"/>
    </row>
    <row r="361" spans="2:53" ht="12.75" customHeight="1">
      <c r="B361" s="28"/>
      <c r="C361" s="28"/>
      <c r="D361" s="28"/>
      <c r="E361" s="6"/>
      <c r="F361" s="24"/>
      <c r="G361" s="25"/>
      <c r="H361" s="22"/>
      <c r="I361" s="22"/>
      <c r="J361" s="22"/>
      <c r="K361" s="26"/>
      <c r="L361" s="25"/>
      <c r="M361" s="25"/>
      <c r="N361" s="59"/>
      <c r="O361" s="25"/>
      <c r="P361" s="22"/>
      <c r="Q361" s="22"/>
      <c r="R361" s="22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4"/>
      <c r="AH361" s="25"/>
      <c r="AI361" s="22"/>
      <c r="AJ361" s="22"/>
      <c r="AK361" s="22"/>
      <c r="AL361" s="22"/>
      <c r="AM361" s="22"/>
      <c r="AN361" s="22"/>
      <c r="AO361" s="22"/>
      <c r="AP361" s="22"/>
      <c r="AQ361" s="22"/>
      <c r="AR361" s="22"/>
      <c r="AS361" s="22"/>
      <c r="AT361" s="22"/>
      <c r="AU361" s="22"/>
      <c r="AV361" s="22"/>
      <c r="AW361" s="26"/>
      <c r="AX361" s="25"/>
      <c r="AY361" s="25"/>
      <c r="AZ361" s="59"/>
      <c r="BA361" s="25"/>
    </row>
    <row r="362" spans="2:53" ht="12.75" customHeight="1">
      <c r="B362" s="28"/>
      <c r="C362" s="28"/>
      <c r="D362" s="28"/>
      <c r="E362" s="6"/>
      <c r="F362" s="24"/>
      <c r="G362" s="25"/>
      <c r="H362" s="22"/>
      <c r="I362" s="22"/>
      <c r="J362" s="22"/>
      <c r="K362" s="26"/>
      <c r="L362" s="25"/>
      <c r="M362" s="25"/>
      <c r="N362" s="59"/>
      <c r="O362" s="25"/>
      <c r="P362" s="22"/>
      <c r="Q362" s="22"/>
      <c r="R362" s="22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4"/>
      <c r="AH362" s="25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26"/>
      <c r="AX362" s="25"/>
      <c r="AY362" s="25"/>
      <c r="AZ362" s="59"/>
      <c r="BA362" s="25"/>
    </row>
    <row r="363" spans="2:53" ht="12.75" customHeight="1">
      <c r="B363" s="28"/>
      <c r="C363" s="28"/>
      <c r="D363" s="28"/>
      <c r="E363" s="6"/>
      <c r="F363" s="24"/>
      <c r="G363" s="25"/>
      <c r="H363" s="22"/>
      <c r="I363" s="22"/>
      <c r="J363" s="22"/>
      <c r="K363" s="26"/>
      <c r="L363" s="25"/>
      <c r="M363" s="25"/>
      <c r="N363" s="59"/>
      <c r="O363" s="25"/>
      <c r="P363" s="22"/>
      <c r="Q363" s="22"/>
      <c r="R363" s="22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4"/>
      <c r="AH363" s="25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  <c r="AW363" s="26"/>
      <c r="AX363" s="25"/>
      <c r="AY363" s="25"/>
      <c r="AZ363" s="59"/>
      <c r="BA363" s="25"/>
    </row>
    <row r="364" spans="2:53" ht="12.75" customHeight="1">
      <c r="B364" s="28"/>
      <c r="C364" s="28"/>
      <c r="D364" s="28"/>
      <c r="E364" s="6"/>
      <c r="F364" s="24"/>
      <c r="G364" s="25"/>
      <c r="H364" s="22"/>
      <c r="I364" s="22"/>
      <c r="J364" s="22"/>
      <c r="K364" s="26"/>
      <c r="L364" s="25"/>
      <c r="M364" s="25"/>
      <c r="N364" s="59"/>
      <c r="O364" s="25"/>
      <c r="P364" s="22"/>
      <c r="Q364" s="22"/>
      <c r="R364" s="22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4"/>
      <c r="AH364" s="25"/>
      <c r="AI364" s="22"/>
      <c r="AJ364" s="22"/>
      <c r="AK364" s="22"/>
      <c r="AL364" s="22"/>
      <c r="AM364" s="22"/>
      <c r="AN364" s="22"/>
      <c r="AO364" s="22"/>
      <c r="AP364" s="22"/>
      <c r="AQ364" s="22"/>
      <c r="AR364" s="22"/>
      <c r="AS364" s="22"/>
      <c r="AT364" s="22"/>
      <c r="AU364" s="22"/>
      <c r="AV364" s="22"/>
      <c r="AW364" s="26"/>
      <c r="AX364" s="25"/>
      <c r="AY364" s="25"/>
      <c r="AZ364" s="59"/>
      <c r="BA364" s="25"/>
    </row>
    <row r="365" spans="2:53" ht="12.75" customHeight="1">
      <c r="B365" s="28"/>
      <c r="C365" s="28"/>
      <c r="D365" s="28"/>
      <c r="E365" s="6"/>
      <c r="F365" s="24"/>
      <c r="G365" s="25"/>
      <c r="H365" s="22"/>
      <c r="I365" s="22"/>
      <c r="J365" s="22"/>
      <c r="K365" s="26"/>
      <c r="L365" s="25"/>
      <c r="M365" s="25"/>
      <c r="N365" s="59"/>
      <c r="O365" s="25"/>
      <c r="P365" s="22"/>
      <c r="Q365" s="22"/>
      <c r="R365" s="22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4"/>
      <c r="AH365" s="25"/>
      <c r="AI365" s="22"/>
      <c r="AJ365" s="22"/>
      <c r="AK365" s="22"/>
      <c r="AL365" s="22"/>
      <c r="AM365" s="22"/>
      <c r="AN365" s="22"/>
      <c r="AO365" s="22"/>
      <c r="AP365" s="22"/>
      <c r="AQ365" s="22"/>
      <c r="AR365" s="22"/>
      <c r="AS365" s="22"/>
      <c r="AT365" s="22"/>
      <c r="AU365" s="22"/>
      <c r="AV365" s="22"/>
      <c r="AW365" s="26"/>
      <c r="AX365" s="25"/>
      <c r="AY365" s="25"/>
      <c r="AZ365" s="59"/>
      <c r="BA365" s="25"/>
    </row>
    <row r="366" spans="2:53" ht="12.75" customHeight="1">
      <c r="B366" s="28"/>
      <c r="C366" s="28"/>
      <c r="D366" s="28"/>
      <c r="E366" s="6"/>
      <c r="F366" s="24"/>
      <c r="G366" s="25"/>
      <c r="H366" s="22"/>
      <c r="I366" s="22"/>
      <c r="J366" s="22"/>
      <c r="K366" s="26"/>
      <c r="L366" s="25"/>
      <c r="M366" s="25"/>
      <c r="N366" s="59"/>
      <c r="O366" s="25"/>
      <c r="P366" s="22"/>
      <c r="Q366" s="22"/>
      <c r="R366" s="22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4"/>
      <c r="AH366" s="25"/>
      <c r="AI366" s="22"/>
      <c r="AJ366" s="22"/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26"/>
      <c r="AX366" s="25"/>
      <c r="AY366" s="25"/>
      <c r="AZ366" s="59"/>
      <c r="BA366" s="25"/>
    </row>
    <row r="367" spans="2:53" ht="12.75" customHeight="1">
      <c r="B367" s="28"/>
      <c r="C367" s="28"/>
      <c r="D367" s="28"/>
      <c r="E367" s="6"/>
      <c r="F367" s="24"/>
      <c r="G367" s="25"/>
      <c r="H367" s="22"/>
      <c r="I367" s="22"/>
      <c r="J367" s="22"/>
      <c r="K367" s="26"/>
      <c r="L367" s="25"/>
      <c r="M367" s="25"/>
      <c r="N367" s="59"/>
      <c r="O367" s="25"/>
      <c r="P367" s="22"/>
      <c r="Q367" s="22"/>
      <c r="R367" s="22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4"/>
      <c r="AH367" s="25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26"/>
      <c r="AX367" s="25"/>
      <c r="AY367" s="25"/>
      <c r="AZ367" s="59"/>
      <c r="BA367" s="25"/>
    </row>
    <row r="368" spans="2:53" ht="12.75" customHeight="1">
      <c r="B368" s="28"/>
      <c r="C368" s="28"/>
      <c r="D368" s="28"/>
      <c r="E368" s="6"/>
      <c r="F368" s="24"/>
      <c r="G368" s="25"/>
      <c r="H368" s="22"/>
      <c r="I368" s="22"/>
      <c r="J368" s="22"/>
      <c r="K368" s="26"/>
      <c r="L368" s="25"/>
      <c r="M368" s="25"/>
      <c r="N368" s="59"/>
      <c r="O368" s="25"/>
      <c r="P368" s="22"/>
      <c r="Q368" s="22"/>
      <c r="R368" s="22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4"/>
      <c r="AH368" s="25"/>
      <c r="AI368" s="22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6"/>
      <c r="AX368" s="25"/>
      <c r="AY368" s="25"/>
      <c r="AZ368" s="59"/>
      <c r="BA368" s="25"/>
    </row>
    <row r="369" spans="2:53" ht="12.75" customHeight="1">
      <c r="B369" s="28"/>
      <c r="C369" s="28"/>
      <c r="D369" s="28"/>
      <c r="E369" s="6"/>
      <c r="F369" s="24"/>
      <c r="G369" s="25"/>
      <c r="H369" s="22"/>
      <c r="I369" s="22"/>
      <c r="J369" s="22"/>
      <c r="K369" s="26"/>
      <c r="L369" s="25"/>
      <c r="M369" s="25"/>
      <c r="N369" s="59"/>
      <c r="O369" s="25"/>
      <c r="P369" s="22"/>
      <c r="Q369" s="22"/>
      <c r="R369" s="22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4"/>
      <c r="AH369" s="25"/>
      <c r="AI369" s="22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6"/>
      <c r="AX369" s="25"/>
      <c r="AY369" s="25"/>
      <c r="AZ369" s="59"/>
      <c r="BA369" s="25"/>
    </row>
    <row r="370" spans="2:53" ht="12.75" customHeight="1">
      <c r="B370" s="28"/>
      <c r="C370" s="28"/>
      <c r="D370" s="28"/>
      <c r="E370" s="6"/>
      <c r="F370" s="24"/>
      <c r="G370" s="25"/>
      <c r="H370" s="22"/>
      <c r="I370" s="22"/>
      <c r="J370" s="22"/>
      <c r="K370" s="26"/>
      <c r="L370" s="25"/>
      <c r="M370" s="25"/>
      <c r="N370" s="59"/>
      <c r="O370" s="25"/>
      <c r="P370" s="22"/>
      <c r="Q370" s="22"/>
      <c r="R370" s="22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4"/>
      <c r="AH370" s="25"/>
      <c r="AI370" s="22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6"/>
      <c r="AX370" s="25"/>
      <c r="AY370" s="25"/>
      <c r="AZ370" s="59"/>
      <c r="BA370" s="25"/>
    </row>
    <row r="371" spans="2:53" ht="12.75" customHeight="1">
      <c r="B371" s="28"/>
      <c r="C371" s="28"/>
      <c r="D371" s="28"/>
      <c r="E371" s="6"/>
      <c r="F371" s="24"/>
      <c r="G371" s="25"/>
      <c r="H371" s="22"/>
      <c r="I371" s="22"/>
      <c r="J371" s="22"/>
      <c r="K371" s="26"/>
      <c r="L371" s="25"/>
      <c r="M371" s="25"/>
      <c r="N371" s="59"/>
      <c r="O371" s="25"/>
      <c r="P371" s="22"/>
      <c r="Q371" s="22"/>
      <c r="R371" s="22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4"/>
      <c r="AH371" s="25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6"/>
      <c r="AX371" s="25"/>
      <c r="AY371" s="25"/>
      <c r="AZ371" s="59"/>
      <c r="BA371" s="25"/>
    </row>
    <row r="372" spans="2:53" ht="12.75" customHeight="1">
      <c r="B372" s="28"/>
      <c r="C372" s="28"/>
      <c r="D372" s="28"/>
      <c r="E372" s="6"/>
      <c r="F372" s="24"/>
      <c r="G372" s="25"/>
      <c r="H372" s="22"/>
      <c r="I372" s="22"/>
      <c r="J372" s="22"/>
      <c r="K372" s="26"/>
      <c r="L372" s="25"/>
      <c r="M372" s="25"/>
      <c r="N372" s="59"/>
      <c r="O372" s="25"/>
      <c r="P372" s="22"/>
      <c r="Q372" s="22"/>
      <c r="R372" s="22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4"/>
      <c r="AH372" s="25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6"/>
      <c r="AX372" s="25"/>
      <c r="AY372" s="25"/>
      <c r="AZ372" s="59"/>
      <c r="BA372" s="25"/>
    </row>
    <row r="373" spans="2:53" ht="12.75" customHeight="1">
      <c r="B373" s="28"/>
      <c r="C373" s="28"/>
      <c r="D373" s="28"/>
      <c r="E373" s="6"/>
      <c r="F373" s="24"/>
      <c r="G373" s="25"/>
      <c r="H373" s="22"/>
      <c r="I373" s="22"/>
      <c r="J373" s="22"/>
      <c r="K373" s="26"/>
      <c r="L373" s="25"/>
      <c r="M373" s="25"/>
      <c r="N373" s="59"/>
      <c r="O373" s="25"/>
      <c r="P373" s="22"/>
      <c r="Q373" s="22"/>
      <c r="R373" s="22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4"/>
      <c r="AH373" s="25"/>
      <c r="AI373" s="22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6"/>
      <c r="AX373" s="25"/>
      <c r="AY373" s="25"/>
      <c r="AZ373" s="59"/>
      <c r="BA373" s="25"/>
    </row>
    <row r="374" spans="2:53" ht="12.75" customHeight="1">
      <c r="B374" s="28"/>
      <c r="C374" s="28"/>
      <c r="D374" s="28"/>
      <c r="E374" s="6"/>
      <c r="F374" s="24"/>
      <c r="G374" s="25"/>
      <c r="H374" s="22"/>
      <c r="I374" s="22"/>
      <c r="J374" s="22"/>
      <c r="K374" s="26"/>
      <c r="L374" s="25"/>
      <c r="M374" s="25"/>
      <c r="N374" s="59"/>
      <c r="O374" s="25"/>
      <c r="P374" s="22"/>
      <c r="Q374" s="22"/>
      <c r="R374" s="22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4"/>
      <c r="AH374" s="25"/>
      <c r="AI374" s="22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6"/>
      <c r="AX374" s="25"/>
      <c r="AY374" s="25"/>
      <c r="AZ374" s="59"/>
      <c r="BA374" s="25"/>
    </row>
    <row r="375" spans="2:53" ht="12.75" customHeight="1">
      <c r="B375" s="28"/>
      <c r="C375" s="28"/>
      <c r="D375" s="28"/>
      <c r="E375" s="6"/>
      <c r="F375" s="24"/>
      <c r="G375" s="25"/>
      <c r="H375" s="22"/>
      <c r="I375" s="22"/>
      <c r="J375" s="22"/>
      <c r="K375" s="26"/>
      <c r="L375" s="25"/>
      <c r="M375" s="25"/>
      <c r="N375" s="59"/>
      <c r="O375" s="25"/>
      <c r="P375" s="22"/>
      <c r="Q375" s="22"/>
      <c r="R375" s="22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4"/>
      <c r="AH375" s="25"/>
      <c r="AI375" s="22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6"/>
      <c r="AX375" s="25"/>
      <c r="AY375" s="25"/>
      <c r="AZ375" s="59"/>
      <c r="BA375" s="25"/>
    </row>
    <row r="376" spans="2:53" ht="12.75" customHeight="1">
      <c r="B376" s="28"/>
      <c r="C376" s="28"/>
      <c r="D376" s="28"/>
      <c r="E376" s="6"/>
      <c r="F376" s="24"/>
      <c r="G376" s="25"/>
      <c r="H376" s="22"/>
      <c r="I376" s="22"/>
      <c r="J376" s="22"/>
      <c r="K376" s="26"/>
      <c r="L376" s="25"/>
      <c r="M376" s="25"/>
      <c r="N376" s="59"/>
      <c r="O376" s="25"/>
      <c r="P376" s="22"/>
      <c r="Q376" s="22"/>
      <c r="R376" s="22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4"/>
      <c r="AH376" s="25"/>
      <c r="AI376" s="22"/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6"/>
      <c r="AX376" s="25"/>
      <c r="AY376" s="25"/>
      <c r="AZ376" s="59"/>
      <c r="BA376" s="25"/>
    </row>
    <row r="377" spans="2:53" ht="12.75" customHeight="1">
      <c r="B377" s="28"/>
      <c r="C377" s="28"/>
      <c r="D377" s="28"/>
      <c r="E377" s="6"/>
      <c r="F377" s="24"/>
      <c r="G377" s="25"/>
      <c r="H377" s="22"/>
      <c r="I377" s="22"/>
      <c r="J377" s="22"/>
      <c r="K377" s="26"/>
      <c r="L377" s="25"/>
      <c r="M377" s="25"/>
      <c r="N377" s="59"/>
      <c r="O377" s="25"/>
      <c r="P377" s="22"/>
      <c r="Q377" s="22"/>
      <c r="R377" s="22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4"/>
      <c r="AH377" s="25"/>
      <c r="AI377" s="22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6"/>
      <c r="AX377" s="25"/>
      <c r="AY377" s="25"/>
      <c r="AZ377" s="59"/>
      <c r="BA377" s="25"/>
    </row>
    <row r="378" spans="2:53" ht="12.75" customHeight="1">
      <c r="B378" s="28"/>
      <c r="C378" s="28"/>
      <c r="D378" s="28"/>
      <c r="E378" s="6"/>
      <c r="F378" s="24"/>
      <c r="G378" s="25"/>
      <c r="H378" s="22"/>
      <c r="I378" s="22"/>
      <c r="J378" s="22"/>
      <c r="K378" s="26"/>
      <c r="L378" s="25"/>
      <c r="M378" s="25"/>
      <c r="N378" s="59"/>
      <c r="O378" s="25"/>
      <c r="P378" s="22"/>
      <c r="Q378" s="22"/>
      <c r="R378" s="22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4"/>
      <c r="AH378" s="25"/>
      <c r="AI378" s="22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26"/>
      <c r="AX378" s="25"/>
      <c r="AY378" s="25"/>
      <c r="AZ378" s="59"/>
      <c r="BA378" s="25"/>
    </row>
    <row r="379" spans="2:53" ht="12.75" customHeight="1">
      <c r="B379" s="28"/>
      <c r="C379" s="28"/>
      <c r="D379" s="28"/>
      <c r="E379" s="6"/>
      <c r="F379" s="24"/>
      <c r="G379" s="25"/>
      <c r="H379" s="22"/>
      <c r="I379" s="22"/>
      <c r="J379" s="22"/>
      <c r="K379" s="26"/>
      <c r="L379" s="25"/>
      <c r="M379" s="25"/>
      <c r="N379" s="59"/>
      <c r="O379" s="25"/>
      <c r="P379" s="22"/>
      <c r="Q379" s="22"/>
      <c r="R379" s="22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4"/>
      <c r="AH379" s="25"/>
      <c r="AI379" s="22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26"/>
      <c r="AX379" s="25"/>
      <c r="AY379" s="25"/>
      <c r="AZ379" s="59"/>
      <c r="BA379" s="25"/>
    </row>
    <row r="380" spans="2:53" ht="12.75" customHeight="1">
      <c r="B380" s="28"/>
      <c r="C380" s="28"/>
      <c r="D380" s="28"/>
      <c r="E380" s="6"/>
      <c r="F380" s="24"/>
      <c r="G380" s="25"/>
      <c r="H380" s="22"/>
      <c r="I380" s="22"/>
      <c r="J380" s="22"/>
      <c r="K380" s="26"/>
      <c r="L380" s="25"/>
      <c r="M380" s="25"/>
      <c r="N380" s="59"/>
      <c r="O380" s="25"/>
      <c r="P380" s="22"/>
      <c r="Q380" s="22"/>
      <c r="R380" s="22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4"/>
      <c r="AH380" s="25"/>
      <c r="AI380" s="22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  <c r="AW380" s="26"/>
      <c r="AX380" s="25"/>
      <c r="AY380" s="25"/>
      <c r="AZ380" s="59"/>
      <c r="BA380" s="25"/>
    </row>
    <row r="381" spans="2:53" ht="12.75" customHeight="1">
      <c r="B381" s="28"/>
      <c r="C381" s="28"/>
      <c r="D381" s="28"/>
      <c r="E381" s="6"/>
      <c r="F381" s="24"/>
      <c r="G381" s="25"/>
      <c r="H381" s="22"/>
      <c r="I381" s="22"/>
      <c r="J381" s="22"/>
      <c r="K381" s="26"/>
      <c r="L381" s="25"/>
      <c r="M381" s="25"/>
      <c r="N381" s="59"/>
      <c r="O381" s="25"/>
      <c r="P381" s="22"/>
      <c r="Q381" s="22"/>
      <c r="R381" s="22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4"/>
      <c r="AH381" s="25"/>
      <c r="AI381" s="22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  <c r="AV381" s="22"/>
      <c r="AW381" s="26"/>
      <c r="AX381" s="25"/>
      <c r="AY381" s="25"/>
      <c r="AZ381" s="59"/>
      <c r="BA381" s="25"/>
    </row>
    <row r="382" spans="2:53" ht="12.75" customHeight="1">
      <c r="B382" s="28"/>
      <c r="C382" s="28"/>
      <c r="D382" s="28"/>
      <c r="E382" s="6"/>
      <c r="F382" s="24"/>
      <c r="G382" s="25"/>
      <c r="H382" s="22"/>
      <c r="I382" s="22"/>
      <c r="J382" s="22"/>
      <c r="K382" s="26"/>
      <c r="L382" s="25"/>
      <c r="M382" s="25"/>
      <c r="N382" s="59"/>
      <c r="O382" s="25"/>
      <c r="P382" s="22"/>
      <c r="Q382" s="22"/>
      <c r="R382" s="22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4"/>
      <c r="AH382" s="25"/>
      <c r="AI382" s="22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6"/>
      <c r="AX382" s="25"/>
      <c r="AY382" s="25"/>
      <c r="AZ382" s="59"/>
      <c r="BA382" s="25"/>
    </row>
    <row r="383" spans="2:53" ht="12.75" customHeight="1">
      <c r="B383" s="28"/>
      <c r="C383" s="28"/>
      <c r="D383" s="28"/>
      <c r="E383" s="6"/>
      <c r="F383" s="24"/>
      <c r="G383" s="25"/>
      <c r="H383" s="22"/>
      <c r="I383" s="22"/>
      <c r="J383" s="22"/>
      <c r="K383" s="26"/>
      <c r="L383" s="25"/>
      <c r="M383" s="25"/>
      <c r="N383" s="59"/>
      <c r="O383" s="25"/>
      <c r="P383" s="22"/>
      <c r="Q383" s="22"/>
      <c r="R383" s="22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4"/>
      <c r="AH383" s="25"/>
      <c r="AI383" s="22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26"/>
      <c r="AX383" s="25"/>
      <c r="AY383" s="25"/>
      <c r="AZ383" s="59"/>
      <c r="BA383" s="25"/>
    </row>
    <row r="384" spans="2:53" ht="12.75" customHeight="1">
      <c r="B384" s="28"/>
      <c r="C384" s="28"/>
      <c r="D384" s="28"/>
      <c r="E384" s="6"/>
      <c r="F384" s="24"/>
      <c r="G384" s="25"/>
      <c r="H384" s="22"/>
      <c r="I384" s="22"/>
      <c r="J384" s="22"/>
      <c r="K384" s="26"/>
      <c r="L384" s="25"/>
      <c r="M384" s="25"/>
      <c r="N384" s="59"/>
      <c r="O384" s="25"/>
      <c r="P384" s="22"/>
      <c r="Q384" s="22"/>
      <c r="R384" s="22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4"/>
      <c r="AH384" s="25"/>
      <c r="AI384" s="22"/>
      <c r="AJ384" s="22"/>
      <c r="AK384" s="22"/>
      <c r="AL384" s="22"/>
      <c r="AM384" s="22"/>
      <c r="AN384" s="22"/>
      <c r="AO384" s="22"/>
      <c r="AP384" s="22"/>
      <c r="AQ384" s="22"/>
      <c r="AR384" s="22"/>
      <c r="AS384" s="22"/>
      <c r="AT384" s="22"/>
      <c r="AU384" s="22"/>
      <c r="AV384" s="22"/>
      <c r="AW384" s="26"/>
      <c r="AX384" s="25"/>
      <c r="AY384" s="25"/>
      <c r="AZ384" s="59"/>
      <c r="BA384" s="25"/>
    </row>
    <row r="385" spans="2:53" ht="12.75" customHeight="1">
      <c r="B385" s="28"/>
      <c r="C385" s="28"/>
      <c r="D385" s="28"/>
      <c r="E385" s="6"/>
      <c r="F385" s="24"/>
      <c r="G385" s="25"/>
      <c r="H385" s="22"/>
      <c r="I385" s="22"/>
      <c r="J385" s="22"/>
      <c r="K385" s="26"/>
      <c r="L385" s="25"/>
      <c r="M385" s="25"/>
      <c r="N385" s="59"/>
      <c r="O385" s="25"/>
      <c r="P385" s="22"/>
      <c r="Q385" s="22"/>
      <c r="R385" s="22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4"/>
      <c r="AH385" s="25"/>
      <c r="AI385" s="22"/>
      <c r="AJ385" s="22"/>
      <c r="AK385" s="22"/>
      <c r="AL385" s="22"/>
      <c r="AM385" s="22"/>
      <c r="AN385" s="22"/>
      <c r="AO385" s="22"/>
      <c r="AP385" s="22"/>
      <c r="AQ385" s="22"/>
      <c r="AR385" s="22"/>
      <c r="AS385" s="22"/>
      <c r="AT385" s="22"/>
      <c r="AU385" s="22"/>
      <c r="AV385" s="22"/>
      <c r="AW385" s="26"/>
      <c r="AX385" s="25"/>
      <c r="AY385" s="25"/>
      <c r="AZ385" s="59"/>
      <c r="BA385" s="25"/>
    </row>
    <row r="386" spans="2:53" ht="12.75" customHeight="1">
      <c r="B386" s="28"/>
      <c r="C386" s="28"/>
      <c r="D386" s="28"/>
      <c r="E386" s="6"/>
      <c r="F386" s="24"/>
      <c r="G386" s="25"/>
      <c r="H386" s="22"/>
      <c r="I386" s="22"/>
      <c r="J386" s="22"/>
      <c r="K386" s="26"/>
      <c r="L386" s="25"/>
      <c r="M386" s="25"/>
      <c r="N386" s="59"/>
      <c r="O386" s="25"/>
      <c r="P386" s="22"/>
      <c r="Q386" s="22"/>
      <c r="R386" s="22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4"/>
      <c r="AH386" s="25"/>
      <c r="AI386" s="22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  <c r="AV386" s="22"/>
      <c r="AW386" s="26"/>
      <c r="AX386" s="25"/>
      <c r="AY386" s="25"/>
      <c r="AZ386" s="59"/>
      <c r="BA386" s="25"/>
    </row>
    <row r="387" spans="2:53" ht="12.75" customHeight="1">
      <c r="B387" s="28"/>
      <c r="C387" s="28"/>
      <c r="D387" s="28"/>
      <c r="E387" s="6"/>
      <c r="F387" s="24"/>
      <c r="G387" s="25"/>
      <c r="H387" s="22"/>
      <c r="I387" s="22"/>
      <c r="J387" s="22"/>
      <c r="K387" s="26"/>
      <c r="L387" s="25"/>
      <c r="M387" s="25"/>
      <c r="N387" s="59"/>
      <c r="O387" s="25"/>
      <c r="P387" s="22"/>
      <c r="Q387" s="22"/>
      <c r="R387" s="22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4"/>
      <c r="AH387" s="25"/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6"/>
      <c r="AX387" s="25"/>
      <c r="AY387" s="25"/>
      <c r="AZ387" s="59"/>
      <c r="BA387" s="25"/>
    </row>
    <row r="388" spans="2:53" ht="12.75" customHeight="1">
      <c r="B388" s="28"/>
      <c r="C388" s="28"/>
      <c r="D388" s="28"/>
      <c r="E388" s="6"/>
      <c r="F388" s="24"/>
      <c r="G388" s="25"/>
      <c r="H388" s="22"/>
      <c r="I388" s="22"/>
      <c r="J388" s="22"/>
      <c r="K388" s="26"/>
      <c r="L388" s="25"/>
      <c r="M388" s="25"/>
      <c r="N388" s="59"/>
      <c r="O388" s="25"/>
      <c r="P388" s="22"/>
      <c r="Q388" s="22"/>
      <c r="R388" s="22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4"/>
      <c r="AH388" s="25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6"/>
      <c r="AX388" s="25"/>
      <c r="AY388" s="25"/>
      <c r="AZ388" s="59"/>
      <c r="BA388" s="25"/>
    </row>
    <row r="389" spans="2:53" ht="12.75" customHeight="1">
      <c r="B389" s="28"/>
      <c r="C389" s="28"/>
      <c r="D389" s="28"/>
      <c r="E389" s="6"/>
      <c r="F389" s="24"/>
      <c r="G389" s="25"/>
      <c r="H389" s="22"/>
      <c r="I389" s="22"/>
      <c r="J389" s="22"/>
      <c r="K389" s="26"/>
      <c r="L389" s="25"/>
      <c r="M389" s="25"/>
      <c r="N389" s="59"/>
      <c r="O389" s="25"/>
      <c r="P389" s="22"/>
      <c r="Q389" s="22"/>
      <c r="R389" s="22"/>
      <c r="S389" s="25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4"/>
      <c r="AH389" s="25"/>
      <c r="AI389" s="22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26"/>
      <c r="AX389" s="25"/>
      <c r="AY389" s="25"/>
      <c r="AZ389" s="59"/>
      <c r="BA389" s="25"/>
    </row>
    <row r="390" spans="2:53" ht="12.75" customHeight="1">
      <c r="B390" s="28"/>
      <c r="C390" s="28"/>
      <c r="D390" s="28"/>
      <c r="E390" s="6"/>
      <c r="F390" s="24"/>
      <c r="G390" s="25"/>
      <c r="H390" s="22"/>
      <c r="I390" s="22"/>
      <c r="J390" s="22"/>
      <c r="K390" s="26"/>
      <c r="L390" s="25"/>
      <c r="M390" s="25"/>
      <c r="N390" s="59"/>
      <c r="O390" s="25"/>
      <c r="P390" s="22"/>
      <c r="Q390" s="22"/>
      <c r="R390" s="22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4"/>
      <c r="AH390" s="25"/>
      <c r="AI390" s="22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6"/>
      <c r="AX390" s="25"/>
      <c r="AY390" s="25"/>
      <c r="AZ390" s="59"/>
      <c r="BA390" s="25"/>
    </row>
    <row r="391" spans="2:53" ht="12.75" customHeight="1">
      <c r="B391" s="28"/>
      <c r="C391" s="28"/>
      <c r="D391" s="28"/>
      <c r="E391" s="6"/>
      <c r="F391" s="24"/>
      <c r="G391" s="25"/>
      <c r="H391" s="22"/>
      <c r="I391" s="22"/>
      <c r="J391" s="22"/>
      <c r="K391" s="26"/>
      <c r="L391" s="25"/>
      <c r="M391" s="25"/>
      <c r="N391" s="59"/>
      <c r="O391" s="25"/>
      <c r="P391" s="22"/>
      <c r="Q391" s="22"/>
      <c r="R391" s="22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4"/>
      <c r="AH391" s="25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6"/>
      <c r="AX391" s="25"/>
      <c r="AY391" s="25"/>
      <c r="AZ391" s="59"/>
      <c r="BA391" s="25"/>
    </row>
    <row r="392" spans="2:53" ht="12.75" customHeight="1">
      <c r="B392" s="28"/>
      <c r="C392" s="28"/>
      <c r="D392" s="28"/>
      <c r="E392" s="6"/>
      <c r="F392" s="24"/>
      <c r="G392" s="25"/>
      <c r="H392" s="22"/>
      <c r="I392" s="22"/>
      <c r="J392" s="22"/>
      <c r="K392" s="26"/>
      <c r="L392" s="25"/>
      <c r="M392" s="25"/>
      <c r="N392" s="59"/>
      <c r="O392" s="25"/>
      <c r="P392" s="22"/>
      <c r="Q392" s="22"/>
      <c r="R392" s="22"/>
      <c r="S392" s="25"/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4"/>
      <c r="AH392" s="25"/>
      <c r="AI392" s="22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6"/>
      <c r="AX392" s="25"/>
      <c r="AY392" s="25"/>
      <c r="AZ392" s="59"/>
      <c r="BA392" s="25"/>
    </row>
    <row r="393" spans="2:53" ht="12.75" customHeight="1">
      <c r="B393" s="28"/>
      <c r="C393" s="28"/>
      <c r="D393" s="28"/>
      <c r="E393" s="6"/>
      <c r="F393" s="24"/>
      <c r="G393" s="25"/>
      <c r="H393" s="22"/>
      <c r="I393" s="22"/>
      <c r="J393" s="22"/>
      <c r="K393" s="26"/>
      <c r="L393" s="25"/>
      <c r="M393" s="25"/>
      <c r="N393" s="59"/>
      <c r="O393" s="25"/>
      <c r="P393" s="22"/>
      <c r="Q393" s="22"/>
      <c r="R393" s="22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4"/>
      <c r="AH393" s="25"/>
      <c r="AI393" s="22"/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26"/>
      <c r="AX393" s="25"/>
      <c r="AY393" s="25"/>
      <c r="AZ393" s="59"/>
      <c r="BA393" s="25"/>
    </row>
    <row r="394" spans="2:53" ht="12.75" customHeight="1">
      <c r="B394" s="28"/>
      <c r="C394" s="28"/>
      <c r="D394" s="28"/>
      <c r="E394" s="6"/>
      <c r="F394" s="24"/>
      <c r="G394" s="25"/>
      <c r="H394" s="22"/>
      <c r="I394" s="22"/>
      <c r="J394" s="22"/>
      <c r="K394" s="26"/>
      <c r="L394" s="25"/>
      <c r="M394" s="25"/>
      <c r="N394" s="59"/>
      <c r="O394" s="25"/>
      <c r="P394" s="22"/>
      <c r="Q394" s="22"/>
      <c r="R394" s="22"/>
      <c r="S394" s="25"/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  <c r="AG394" s="24"/>
      <c r="AH394" s="25"/>
      <c r="AI394" s="22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6"/>
      <c r="AX394" s="25"/>
      <c r="AY394" s="25"/>
      <c r="AZ394" s="59"/>
      <c r="BA394" s="25"/>
    </row>
    <row r="395" spans="2:53" ht="12.75" customHeight="1">
      <c r="B395" s="28"/>
      <c r="C395" s="28"/>
      <c r="D395" s="28"/>
      <c r="E395" s="6"/>
      <c r="F395" s="24"/>
      <c r="G395" s="25"/>
      <c r="H395" s="22"/>
      <c r="I395" s="22"/>
      <c r="J395" s="22"/>
      <c r="K395" s="26"/>
      <c r="L395" s="25"/>
      <c r="M395" s="25"/>
      <c r="N395" s="59"/>
      <c r="O395" s="25"/>
      <c r="P395" s="22"/>
      <c r="Q395" s="22"/>
      <c r="R395" s="22"/>
      <c r="S395" s="25"/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4"/>
      <c r="AH395" s="25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6"/>
      <c r="AX395" s="25"/>
      <c r="AY395" s="25"/>
      <c r="AZ395" s="59"/>
      <c r="BA395" s="25"/>
    </row>
    <row r="396" spans="2:53" ht="12.75" customHeight="1">
      <c r="B396" s="28"/>
      <c r="C396" s="28"/>
      <c r="D396" s="28"/>
      <c r="E396" s="6"/>
      <c r="F396" s="24"/>
      <c r="G396" s="25"/>
      <c r="H396" s="22"/>
      <c r="I396" s="22"/>
      <c r="J396" s="22"/>
      <c r="K396" s="26"/>
      <c r="L396" s="25"/>
      <c r="M396" s="25"/>
      <c r="N396" s="59"/>
      <c r="O396" s="25"/>
      <c r="P396" s="22"/>
      <c r="Q396" s="22"/>
      <c r="R396" s="22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4"/>
      <c r="AH396" s="25"/>
      <c r="AI396" s="22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  <c r="AW396" s="26"/>
      <c r="AX396" s="25"/>
      <c r="AY396" s="25"/>
      <c r="AZ396" s="59"/>
      <c r="BA396" s="25"/>
    </row>
    <row r="397" spans="2:53" ht="12.75" customHeight="1">
      <c r="B397" s="28"/>
      <c r="C397" s="28"/>
      <c r="D397" s="28"/>
      <c r="E397" s="6"/>
      <c r="F397" s="24"/>
      <c r="G397" s="25"/>
      <c r="H397" s="22"/>
      <c r="I397" s="22"/>
      <c r="J397" s="22"/>
      <c r="K397" s="26"/>
      <c r="L397" s="25"/>
      <c r="M397" s="25"/>
      <c r="N397" s="59"/>
      <c r="O397" s="25"/>
      <c r="P397" s="22"/>
      <c r="Q397" s="22"/>
      <c r="R397" s="22"/>
      <c r="S397" s="25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4"/>
      <c r="AH397" s="25"/>
      <c r="AI397" s="22"/>
      <c r="AJ397" s="22"/>
      <c r="AK397" s="22"/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  <c r="AV397" s="22"/>
      <c r="AW397" s="26"/>
      <c r="AX397" s="25"/>
      <c r="AY397" s="25"/>
      <c r="AZ397" s="59"/>
      <c r="BA397" s="25"/>
    </row>
    <row r="398" spans="2:53" ht="12.75" customHeight="1">
      <c r="B398" s="28"/>
      <c r="C398" s="28"/>
      <c r="D398" s="28"/>
      <c r="E398" s="6"/>
      <c r="F398" s="24"/>
      <c r="G398" s="25"/>
      <c r="H398" s="22"/>
      <c r="I398" s="22"/>
      <c r="J398" s="22"/>
      <c r="K398" s="26"/>
      <c r="L398" s="25"/>
      <c r="M398" s="25"/>
      <c r="N398" s="59"/>
      <c r="O398" s="25"/>
      <c r="P398" s="22"/>
      <c r="Q398" s="22"/>
      <c r="R398" s="22"/>
      <c r="S398" s="25"/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4"/>
      <c r="AH398" s="25"/>
      <c r="AI398" s="22"/>
      <c r="AJ398" s="22"/>
      <c r="AK398" s="22"/>
      <c r="AL398" s="22"/>
      <c r="AM398" s="22"/>
      <c r="AN398" s="22"/>
      <c r="AO398" s="22"/>
      <c r="AP398" s="22"/>
      <c r="AQ398" s="22"/>
      <c r="AR398" s="22"/>
      <c r="AS398" s="22"/>
      <c r="AT398" s="22"/>
      <c r="AU398" s="22"/>
      <c r="AV398" s="22"/>
      <c r="AW398" s="26"/>
      <c r="AX398" s="25"/>
      <c r="AY398" s="25"/>
      <c r="AZ398" s="59"/>
      <c r="BA398" s="25"/>
    </row>
    <row r="399" spans="2:53" ht="12.75" customHeight="1">
      <c r="B399" s="28"/>
      <c r="C399" s="28"/>
      <c r="D399" s="28"/>
      <c r="E399" s="6"/>
      <c r="F399" s="24"/>
      <c r="G399" s="25"/>
      <c r="H399" s="22"/>
      <c r="I399" s="22"/>
      <c r="J399" s="22"/>
      <c r="K399" s="26"/>
      <c r="L399" s="25"/>
      <c r="M399" s="25"/>
      <c r="N399" s="59"/>
      <c r="O399" s="25"/>
      <c r="P399" s="22"/>
      <c r="Q399" s="22"/>
      <c r="R399" s="22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4"/>
      <c r="AH399" s="25"/>
      <c r="AI399" s="22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22"/>
      <c r="AV399" s="22"/>
      <c r="AW399" s="26"/>
      <c r="AX399" s="25"/>
      <c r="AY399" s="25"/>
      <c r="AZ399" s="59"/>
      <c r="BA399" s="25"/>
    </row>
    <row r="400" spans="2:53" ht="12.75" customHeight="1">
      <c r="B400" s="28"/>
      <c r="C400" s="28"/>
      <c r="D400" s="28"/>
      <c r="E400" s="6"/>
      <c r="F400" s="24"/>
      <c r="G400" s="25"/>
      <c r="H400" s="22"/>
      <c r="I400" s="22"/>
      <c r="J400" s="22"/>
      <c r="K400" s="26"/>
      <c r="L400" s="25"/>
      <c r="M400" s="25"/>
      <c r="N400" s="59"/>
      <c r="O400" s="25"/>
      <c r="P400" s="22"/>
      <c r="Q400" s="22"/>
      <c r="R400" s="22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4"/>
      <c r="AH400" s="25"/>
      <c r="AI400" s="22"/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  <c r="AW400" s="26"/>
      <c r="AX400" s="25"/>
      <c r="AY400" s="25"/>
      <c r="AZ400" s="59"/>
      <c r="BA400" s="25"/>
    </row>
    <row r="401" spans="2:53" ht="12.75" customHeight="1">
      <c r="B401" s="28"/>
      <c r="C401" s="28"/>
      <c r="D401" s="28"/>
      <c r="E401" s="6"/>
      <c r="F401" s="24"/>
      <c r="G401" s="25"/>
      <c r="H401" s="22"/>
      <c r="I401" s="22"/>
      <c r="J401" s="22"/>
      <c r="K401" s="26"/>
      <c r="L401" s="25"/>
      <c r="M401" s="25"/>
      <c r="N401" s="59"/>
      <c r="O401" s="25"/>
      <c r="P401" s="22"/>
      <c r="Q401" s="22"/>
      <c r="R401" s="22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4"/>
      <c r="AH401" s="25"/>
      <c r="AI401" s="22"/>
      <c r="AJ401" s="22"/>
      <c r="AK401" s="22"/>
      <c r="AL401" s="22"/>
      <c r="AM401" s="22"/>
      <c r="AN401" s="22"/>
      <c r="AO401" s="22"/>
      <c r="AP401" s="22"/>
      <c r="AQ401" s="22"/>
      <c r="AR401" s="22"/>
      <c r="AS401" s="22"/>
      <c r="AT401" s="22"/>
      <c r="AU401" s="22"/>
      <c r="AV401" s="22"/>
      <c r="AW401" s="26"/>
      <c r="AX401" s="25"/>
      <c r="AY401" s="25"/>
      <c r="AZ401" s="59"/>
      <c r="BA401" s="25"/>
    </row>
    <row r="402" spans="2:53" ht="12.75" customHeight="1">
      <c r="B402" s="28"/>
      <c r="C402" s="28"/>
      <c r="D402" s="28"/>
      <c r="E402" s="6"/>
      <c r="F402" s="24"/>
      <c r="G402" s="25"/>
      <c r="H402" s="22"/>
      <c r="I402" s="22"/>
      <c r="J402" s="22"/>
      <c r="K402" s="26"/>
      <c r="L402" s="25"/>
      <c r="M402" s="25"/>
      <c r="N402" s="59"/>
      <c r="O402" s="25"/>
      <c r="P402" s="22"/>
      <c r="Q402" s="22"/>
      <c r="R402" s="22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4"/>
      <c r="AH402" s="25"/>
      <c r="AI402" s="22"/>
      <c r="AJ402" s="22"/>
      <c r="AK402" s="22"/>
      <c r="AL402" s="22"/>
      <c r="AM402" s="22"/>
      <c r="AN402" s="22"/>
      <c r="AO402" s="22"/>
      <c r="AP402" s="22"/>
      <c r="AQ402" s="22"/>
      <c r="AR402" s="22"/>
      <c r="AS402" s="22"/>
      <c r="AT402" s="22"/>
      <c r="AU402" s="22"/>
      <c r="AV402" s="22"/>
      <c r="AW402" s="26"/>
      <c r="AX402" s="25"/>
      <c r="AY402" s="25"/>
      <c r="AZ402" s="59"/>
      <c r="BA402" s="25"/>
    </row>
    <row r="403" spans="2:53" ht="12.75" customHeight="1">
      <c r="B403" s="28"/>
      <c r="C403" s="28"/>
      <c r="D403" s="28"/>
      <c r="E403" s="6"/>
      <c r="F403" s="24"/>
      <c r="G403" s="25"/>
      <c r="H403" s="22"/>
      <c r="I403" s="22"/>
      <c r="J403" s="22"/>
      <c r="K403" s="26"/>
      <c r="L403" s="25"/>
      <c r="M403" s="25"/>
      <c r="N403" s="59"/>
      <c r="O403" s="25"/>
      <c r="P403" s="22"/>
      <c r="Q403" s="22"/>
      <c r="R403" s="22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4"/>
      <c r="AH403" s="25"/>
      <c r="AI403" s="22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  <c r="AV403" s="22"/>
      <c r="AW403" s="26"/>
      <c r="AX403" s="25"/>
      <c r="AY403" s="25"/>
      <c r="AZ403" s="59"/>
      <c r="BA403" s="25"/>
    </row>
    <row r="404" spans="2:53" ht="12.75" customHeight="1">
      <c r="B404" s="28"/>
      <c r="C404" s="28"/>
      <c r="D404" s="28"/>
      <c r="E404" s="6"/>
      <c r="F404" s="24"/>
      <c r="G404" s="25"/>
      <c r="H404" s="22"/>
      <c r="I404" s="22"/>
      <c r="J404" s="22"/>
      <c r="K404" s="26"/>
      <c r="L404" s="25"/>
      <c r="M404" s="25"/>
      <c r="N404" s="59"/>
      <c r="O404" s="25"/>
      <c r="P404" s="22"/>
      <c r="Q404" s="22"/>
      <c r="R404" s="22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4"/>
      <c r="AH404" s="25"/>
      <c r="AI404" s="22"/>
      <c r="AJ404" s="22"/>
      <c r="AK404" s="22"/>
      <c r="AL404" s="22"/>
      <c r="AM404" s="22"/>
      <c r="AN404" s="22"/>
      <c r="AO404" s="22"/>
      <c r="AP404" s="22"/>
      <c r="AQ404" s="22"/>
      <c r="AR404" s="22"/>
      <c r="AS404" s="22"/>
      <c r="AT404" s="22"/>
      <c r="AU404" s="22"/>
      <c r="AV404" s="22"/>
      <c r="AW404" s="26"/>
      <c r="AX404" s="25"/>
      <c r="AY404" s="25"/>
      <c r="AZ404" s="59"/>
      <c r="BA404" s="25"/>
    </row>
    <row r="405" spans="2:53" ht="12.75" customHeight="1">
      <c r="B405" s="28"/>
      <c r="C405" s="28"/>
      <c r="D405" s="28"/>
      <c r="E405" s="6"/>
      <c r="F405" s="24"/>
      <c r="G405" s="25"/>
      <c r="H405" s="22"/>
      <c r="I405" s="22"/>
      <c r="J405" s="22"/>
      <c r="K405" s="26"/>
      <c r="L405" s="25"/>
      <c r="M405" s="25"/>
      <c r="N405" s="59"/>
      <c r="O405" s="25"/>
      <c r="P405" s="22"/>
      <c r="Q405" s="22"/>
      <c r="R405" s="22"/>
      <c r="S405" s="25"/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4"/>
      <c r="AH405" s="25"/>
      <c r="AI405" s="22"/>
      <c r="AJ405" s="22"/>
      <c r="AK405" s="22"/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  <c r="AV405" s="22"/>
      <c r="AW405" s="26"/>
      <c r="AX405" s="25"/>
      <c r="AY405" s="25"/>
      <c r="AZ405" s="59"/>
      <c r="BA405" s="25"/>
    </row>
    <row r="406" spans="2:53" ht="12.75" customHeight="1">
      <c r="B406" s="28"/>
      <c r="C406" s="28"/>
      <c r="D406" s="28"/>
      <c r="E406" s="6"/>
      <c r="F406" s="24"/>
      <c r="G406" s="25"/>
      <c r="H406" s="22"/>
      <c r="I406" s="22"/>
      <c r="J406" s="22"/>
      <c r="K406" s="26"/>
      <c r="L406" s="25"/>
      <c r="M406" s="25"/>
      <c r="N406" s="59"/>
      <c r="O406" s="25"/>
      <c r="P406" s="22"/>
      <c r="Q406" s="22"/>
      <c r="R406" s="22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4"/>
      <c r="AH406" s="25"/>
      <c r="AI406" s="22"/>
      <c r="AJ406" s="22"/>
      <c r="AK406" s="22"/>
      <c r="AL406" s="22"/>
      <c r="AM406" s="22"/>
      <c r="AN406" s="22"/>
      <c r="AO406" s="22"/>
      <c r="AP406" s="22"/>
      <c r="AQ406" s="22"/>
      <c r="AR406" s="22"/>
      <c r="AS406" s="22"/>
      <c r="AT406" s="22"/>
      <c r="AU406" s="22"/>
      <c r="AV406" s="22"/>
      <c r="AW406" s="26"/>
      <c r="AX406" s="25"/>
      <c r="AY406" s="25"/>
      <c r="AZ406" s="59"/>
      <c r="BA406" s="25"/>
    </row>
    <row r="407" spans="2:53" ht="12.75" customHeight="1">
      <c r="B407" s="28"/>
      <c r="C407" s="28"/>
      <c r="D407" s="28"/>
      <c r="E407" s="6"/>
      <c r="F407" s="24"/>
      <c r="G407" s="25"/>
      <c r="H407" s="22"/>
      <c r="I407" s="22"/>
      <c r="J407" s="22"/>
      <c r="K407" s="26"/>
      <c r="L407" s="25"/>
      <c r="M407" s="25"/>
      <c r="N407" s="59"/>
      <c r="O407" s="25"/>
      <c r="P407" s="22"/>
      <c r="Q407" s="22"/>
      <c r="R407" s="22"/>
      <c r="S407" s="25"/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24"/>
      <c r="AH407" s="25"/>
      <c r="AI407" s="22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  <c r="AV407" s="22"/>
      <c r="AW407" s="26"/>
      <c r="AX407" s="25"/>
      <c r="AY407" s="25"/>
      <c r="AZ407" s="59"/>
      <c r="BA407" s="25"/>
    </row>
    <row r="408" spans="2:53" ht="12.75" customHeight="1">
      <c r="B408" s="28"/>
      <c r="C408" s="28"/>
      <c r="D408" s="28"/>
      <c r="E408" s="6"/>
      <c r="F408" s="24"/>
      <c r="G408" s="25"/>
      <c r="H408" s="22"/>
      <c r="I408" s="22"/>
      <c r="J408" s="22"/>
      <c r="K408" s="26"/>
      <c r="L408" s="25"/>
      <c r="M408" s="25"/>
      <c r="N408" s="59"/>
      <c r="O408" s="25"/>
      <c r="P408" s="22"/>
      <c r="Q408" s="22"/>
      <c r="R408" s="22"/>
      <c r="S408" s="25"/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5"/>
      <c r="AG408" s="24"/>
      <c r="AH408" s="25"/>
      <c r="AI408" s="22"/>
      <c r="AJ408" s="22"/>
      <c r="AK408" s="22"/>
      <c r="AL408" s="22"/>
      <c r="AM408" s="22"/>
      <c r="AN408" s="22"/>
      <c r="AO408" s="22"/>
      <c r="AP408" s="22"/>
      <c r="AQ408" s="22"/>
      <c r="AR408" s="22"/>
      <c r="AS408" s="22"/>
      <c r="AT408" s="22"/>
      <c r="AU408" s="22"/>
      <c r="AV408" s="22"/>
      <c r="AW408" s="26"/>
      <c r="AX408" s="25"/>
      <c r="AY408" s="25"/>
      <c r="AZ408" s="59"/>
      <c r="BA408" s="25"/>
    </row>
    <row r="409" spans="2:53" ht="12.75" customHeight="1">
      <c r="B409" s="28"/>
      <c r="C409" s="28"/>
      <c r="D409" s="28"/>
      <c r="E409" s="6"/>
      <c r="F409" s="24"/>
      <c r="G409" s="25"/>
      <c r="H409" s="22"/>
      <c r="I409" s="22"/>
      <c r="J409" s="22"/>
      <c r="K409" s="26"/>
      <c r="L409" s="25"/>
      <c r="M409" s="25"/>
      <c r="N409" s="59"/>
      <c r="O409" s="25"/>
      <c r="P409" s="22"/>
      <c r="Q409" s="22"/>
      <c r="R409" s="22"/>
      <c r="S409" s="25"/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  <c r="AG409" s="24"/>
      <c r="AH409" s="25"/>
      <c r="AI409" s="22"/>
      <c r="AJ409" s="22"/>
      <c r="AK409" s="22"/>
      <c r="AL409" s="22"/>
      <c r="AM409" s="22"/>
      <c r="AN409" s="22"/>
      <c r="AO409" s="22"/>
      <c r="AP409" s="22"/>
      <c r="AQ409" s="22"/>
      <c r="AR409" s="22"/>
      <c r="AS409" s="22"/>
      <c r="AT409" s="22"/>
      <c r="AU409" s="22"/>
      <c r="AV409" s="22"/>
      <c r="AW409" s="26"/>
      <c r="AX409" s="25"/>
      <c r="AY409" s="25"/>
      <c r="AZ409" s="59"/>
      <c r="BA409" s="25"/>
    </row>
    <row r="410" spans="2:53" ht="12.75" customHeight="1">
      <c r="B410" s="28"/>
      <c r="C410" s="28"/>
      <c r="D410" s="28"/>
      <c r="E410" s="6"/>
      <c r="F410" s="24"/>
      <c r="G410" s="25"/>
      <c r="H410" s="22"/>
      <c r="I410" s="22"/>
      <c r="J410" s="22"/>
      <c r="K410" s="26"/>
      <c r="L410" s="25"/>
      <c r="M410" s="25"/>
      <c r="N410" s="59"/>
      <c r="O410" s="25"/>
      <c r="P410" s="22"/>
      <c r="Q410" s="22"/>
      <c r="R410" s="22"/>
      <c r="S410" s="25"/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  <c r="AG410" s="24"/>
      <c r="AH410" s="25"/>
      <c r="AI410" s="22"/>
      <c r="AJ410" s="22"/>
      <c r="AK410" s="22"/>
      <c r="AL410" s="22"/>
      <c r="AM410" s="22"/>
      <c r="AN410" s="22"/>
      <c r="AO410" s="22"/>
      <c r="AP410" s="22"/>
      <c r="AQ410" s="22"/>
      <c r="AR410" s="22"/>
      <c r="AS410" s="22"/>
      <c r="AT410" s="22"/>
      <c r="AU410" s="22"/>
      <c r="AV410" s="22"/>
      <c r="AW410" s="26"/>
      <c r="AX410" s="25"/>
      <c r="AY410" s="25"/>
      <c r="AZ410" s="59"/>
      <c r="BA410" s="25"/>
    </row>
    <row r="411" spans="2:53" ht="12.75" customHeight="1">
      <c r="B411" s="28"/>
      <c r="C411" s="28"/>
      <c r="D411" s="28"/>
      <c r="E411" s="6"/>
      <c r="F411" s="24"/>
      <c r="G411" s="25"/>
      <c r="H411" s="22"/>
      <c r="I411" s="22"/>
      <c r="J411" s="22"/>
      <c r="K411" s="26"/>
      <c r="L411" s="25"/>
      <c r="M411" s="25"/>
      <c r="N411" s="59"/>
      <c r="O411" s="25"/>
      <c r="P411" s="22"/>
      <c r="Q411" s="22"/>
      <c r="R411" s="22"/>
      <c r="S411" s="25"/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4"/>
      <c r="AH411" s="25"/>
      <c r="AI411" s="22"/>
      <c r="AJ411" s="22"/>
      <c r="AK411" s="22"/>
      <c r="AL411" s="22"/>
      <c r="AM411" s="22"/>
      <c r="AN411" s="22"/>
      <c r="AO411" s="22"/>
      <c r="AP411" s="22"/>
      <c r="AQ411" s="22"/>
      <c r="AR411" s="22"/>
      <c r="AS411" s="22"/>
      <c r="AT411" s="22"/>
      <c r="AU411" s="22"/>
      <c r="AV411" s="22"/>
      <c r="AW411" s="26"/>
      <c r="AX411" s="25"/>
      <c r="AY411" s="25"/>
      <c r="AZ411" s="59"/>
      <c r="BA411" s="25"/>
    </row>
    <row r="412" spans="2:53" ht="12.75" customHeight="1">
      <c r="B412" s="28"/>
      <c r="C412" s="28"/>
      <c r="D412" s="28"/>
      <c r="E412" s="6"/>
      <c r="F412" s="24"/>
      <c r="G412" s="25"/>
      <c r="H412" s="22"/>
      <c r="I412" s="22"/>
      <c r="J412" s="22"/>
      <c r="K412" s="26"/>
      <c r="L412" s="25"/>
      <c r="M412" s="25"/>
      <c r="N412" s="59"/>
      <c r="O412" s="25"/>
      <c r="P412" s="22"/>
      <c r="Q412" s="22"/>
      <c r="R412" s="22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4"/>
      <c r="AH412" s="25"/>
      <c r="AI412" s="22"/>
      <c r="AJ412" s="22"/>
      <c r="AK412" s="22"/>
      <c r="AL412" s="22"/>
      <c r="AM412" s="22"/>
      <c r="AN412" s="22"/>
      <c r="AO412" s="22"/>
      <c r="AP412" s="22"/>
      <c r="AQ412" s="22"/>
      <c r="AR412" s="22"/>
      <c r="AS412" s="22"/>
      <c r="AT412" s="22"/>
      <c r="AU412" s="22"/>
      <c r="AV412" s="22"/>
      <c r="AW412" s="26"/>
      <c r="AX412" s="25"/>
      <c r="AY412" s="25"/>
      <c r="AZ412" s="59"/>
      <c r="BA412" s="25"/>
    </row>
    <row r="413" spans="2:53" ht="12.75" customHeight="1">
      <c r="B413" s="28"/>
      <c r="C413" s="28"/>
      <c r="D413" s="28"/>
      <c r="E413" s="6"/>
      <c r="F413" s="24"/>
      <c r="G413" s="25"/>
      <c r="H413" s="22"/>
      <c r="I413" s="22"/>
      <c r="J413" s="22"/>
      <c r="K413" s="26"/>
      <c r="L413" s="25"/>
      <c r="M413" s="25"/>
      <c r="N413" s="59"/>
      <c r="O413" s="25"/>
      <c r="P413" s="22"/>
      <c r="Q413" s="22"/>
      <c r="R413" s="22"/>
      <c r="S413" s="25"/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G413" s="24"/>
      <c r="AH413" s="25"/>
      <c r="AI413" s="22"/>
      <c r="AJ413" s="22"/>
      <c r="AK413" s="22"/>
      <c r="AL413" s="22"/>
      <c r="AM413" s="22"/>
      <c r="AN413" s="22"/>
      <c r="AO413" s="22"/>
      <c r="AP413" s="22"/>
      <c r="AQ413" s="22"/>
      <c r="AR413" s="22"/>
      <c r="AS413" s="22"/>
      <c r="AT413" s="22"/>
      <c r="AU413" s="22"/>
      <c r="AV413" s="22"/>
      <c r="AW413" s="26"/>
      <c r="AX413" s="25"/>
      <c r="AY413" s="25"/>
      <c r="AZ413" s="59"/>
      <c r="BA413" s="25"/>
    </row>
    <row r="414" spans="2:53" ht="12.75" customHeight="1">
      <c r="B414" s="28"/>
      <c r="C414" s="28"/>
      <c r="D414" s="28"/>
      <c r="E414" s="6"/>
      <c r="F414" s="24"/>
      <c r="G414" s="25"/>
      <c r="H414" s="22"/>
      <c r="I414" s="22"/>
      <c r="J414" s="22"/>
      <c r="K414" s="26"/>
      <c r="L414" s="25"/>
      <c r="M414" s="25"/>
      <c r="N414" s="59"/>
      <c r="O414" s="25"/>
      <c r="P414" s="22"/>
      <c r="Q414" s="22"/>
      <c r="R414" s="22"/>
      <c r="S414" s="25"/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4"/>
      <c r="AH414" s="25"/>
      <c r="AI414" s="22"/>
      <c r="AJ414" s="22"/>
      <c r="AK414" s="22"/>
      <c r="AL414" s="22"/>
      <c r="AM414" s="22"/>
      <c r="AN414" s="22"/>
      <c r="AO414" s="22"/>
      <c r="AP414" s="22"/>
      <c r="AQ414" s="22"/>
      <c r="AR414" s="22"/>
      <c r="AS414" s="22"/>
      <c r="AT414" s="22"/>
      <c r="AU414" s="22"/>
      <c r="AV414" s="22"/>
      <c r="AW414" s="26"/>
      <c r="AX414" s="25"/>
      <c r="AY414" s="25"/>
      <c r="AZ414" s="59"/>
      <c r="BA414" s="25"/>
    </row>
    <row r="415" spans="2:53" ht="12.75" customHeight="1">
      <c r="B415" s="28"/>
      <c r="C415" s="28"/>
      <c r="D415" s="28"/>
      <c r="E415" s="6"/>
      <c r="F415" s="24"/>
      <c r="G415" s="25"/>
      <c r="H415" s="22"/>
      <c r="I415" s="22"/>
      <c r="J415" s="22"/>
      <c r="K415" s="26"/>
      <c r="L415" s="25"/>
      <c r="M415" s="25"/>
      <c r="N415" s="59"/>
      <c r="O415" s="25"/>
      <c r="P415" s="22"/>
      <c r="Q415" s="22"/>
      <c r="R415" s="22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4"/>
      <c r="AH415" s="25"/>
      <c r="AI415" s="22"/>
      <c r="AJ415" s="22"/>
      <c r="AK415" s="22"/>
      <c r="AL415" s="22"/>
      <c r="AM415" s="22"/>
      <c r="AN415" s="22"/>
      <c r="AO415" s="22"/>
      <c r="AP415" s="22"/>
      <c r="AQ415" s="22"/>
      <c r="AR415" s="22"/>
      <c r="AS415" s="22"/>
      <c r="AT415" s="22"/>
      <c r="AU415" s="22"/>
      <c r="AV415" s="22"/>
      <c r="AW415" s="26"/>
      <c r="AX415" s="25"/>
      <c r="AY415" s="25"/>
      <c r="AZ415" s="59"/>
      <c r="BA415" s="25"/>
    </row>
    <row r="416" spans="2:53" ht="12.75" customHeight="1">
      <c r="B416" s="28"/>
      <c r="C416" s="28"/>
      <c r="D416" s="28"/>
      <c r="E416" s="6"/>
      <c r="F416" s="24"/>
      <c r="G416" s="25"/>
      <c r="H416" s="22"/>
      <c r="I416" s="22"/>
      <c r="J416" s="22"/>
      <c r="K416" s="26"/>
      <c r="L416" s="25"/>
      <c r="M416" s="25"/>
      <c r="N416" s="59"/>
      <c r="O416" s="25"/>
      <c r="P416" s="22"/>
      <c r="Q416" s="22"/>
      <c r="R416" s="22"/>
      <c r="S416" s="25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4"/>
      <c r="AH416" s="25"/>
      <c r="AI416" s="22"/>
      <c r="AJ416" s="22"/>
      <c r="AK416" s="22"/>
      <c r="AL416" s="22"/>
      <c r="AM416" s="22"/>
      <c r="AN416" s="22"/>
      <c r="AO416" s="22"/>
      <c r="AP416" s="22"/>
      <c r="AQ416" s="22"/>
      <c r="AR416" s="22"/>
      <c r="AS416" s="22"/>
      <c r="AT416" s="22"/>
      <c r="AU416" s="22"/>
      <c r="AV416" s="22"/>
      <c r="AW416" s="26"/>
      <c r="AX416" s="25"/>
      <c r="AY416" s="25"/>
      <c r="AZ416" s="59"/>
      <c r="BA416" s="25"/>
    </row>
    <row r="417" spans="2:53" ht="12.75" customHeight="1">
      <c r="B417" s="28"/>
      <c r="C417" s="28"/>
      <c r="D417" s="28"/>
      <c r="E417" s="6"/>
      <c r="F417" s="24"/>
      <c r="G417" s="25"/>
      <c r="H417" s="22"/>
      <c r="I417" s="22"/>
      <c r="J417" s="22"/>
      <c r="K417" s="26"/>
      <c r="L417" s="25"/>
      <c r="M417" s="25"/>
      <c r="N417" s="59"/>
      <c r="O417" s="25"/>
      <c r="P417" s="22"/>
      <c r="Q417" s="22"/>
      <c r="R417" s="22"/>
      <c r="S417" s="25"/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4"/>
      <c r="AH417" s="25"/>
      <c r="AI417" s="22"/>
      <c r="AJ417" s="22"/>
      <c r="AK417" s="22"/>
      <c r="AL417" s="22"/>
      <c r="AM417" s="22"/>
      <c r="AN417" s="22"/>
      <c r="AO417" s="22"/>
      <c r="AP417" s="22"/>
      <c r="AQ417" s="22"/>
      <c r="AR417" s="22"/>
      <c r="AS417" s="22"/>
      <c r="AT417" s="22"/>
      <c r="AU417" s="22"/>
      <c r="AV417" s="22"/>
      <c r="AW417" s="26"/>
      <c r="AX417" s="25"/>
      <c r="AY417" s="25"/>
      <c r="AZ417" s="59"/>
      <c r="BA417" s="25"/>
    </row>
    <row r="418" spans="2:53" ht="12.75" customHeight="1">
      <c r="B418" s="28"/>
      <c r="C418" s="28"/>
      <c r="D418" s="28"/>
      <c r="E418" s="6"/>
      <c r="F418" s="24"/>
      <c r="G418" s="25"/>
      <c r="H418" s="22"/>
      <c r="I418" s="22"/>
      <c r="J418" s="22"/>
      <c r="K418" s="26"/>
      <c r="L418" s="25"/>
      <c r="M418" s="25"/>
      <c r="N418" s="59"/>
      <c r="O418" s="25"/>
      <c r="P418" s="22"/>
      <c r="Q418" s="22"/>
      <c r="R418" s="22"/>
      <c r="S418" s="25"/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4"/>
      <c r="AH418" s="25"/>
      <c r="AI418" s="22"/>
      <c r="AJ418" s="22"/>
      <c r="AK418" s="22"/>
      <c r="AL418" s="22"/>
      <c r="AM418" s="22"/>
      <c r="AN418" s="22"/>
      <c r="AO418" s="22"/>
      <c r="AP418" s="22"/>
      <c r="AQ418" s="22"/>
      <c r="AR418" s="22"/>
      <c r="AS418" s="22"/>
      <c r="AT418" s="22"/>
      <c r="AU418" s="22"/>
      <c r="AV418" s="22"/>
      <c r="AW418" s="26"/>
      <c r="AX418" s="25"/>
      <c r="AY418" s="25"/>
      <c r="AZ418" s="59"/>
      <c r="BA418" s="25"/>
    </row>
    <row r="419" spans="2:53" ht="12.75" customHeight="1">
      <c r="B419" s="28"/>
      <c r="C419" s="28"/>
      <c r="D419" s="28"/>
      <c r="E419" s="6"/>
      <c r="F419" s="24"/>
      <c r="G419" s="25"/>
      <c r="H419" s="22"/>
      <c r="I419" s="22"/>
      <c r="J419" s="22"/>
      <c r="K419" s="26"/>
      <c r="L419" s="25"/>
      <c r="M419" s="25"/>
      <c r="N419" s="59"/>
      <c r="O419" s="25"/>
      <c r="P419" s="22"/>
      <c r="Q419" s="22"/>
      <c r="R419" s="22"/>
      <c r="S419" s="25"/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4"/>
      <c r="AH419" s="25"/>
      <c r="AI419" s="22"/>
      <c r="AJ419" s="22"/>
      <c r="AK419" s="22"/>
      <c r="AL419" s="22"/>
      <c r="AM419" s="22"/>
      <c r="AN419" s="22"/>
      <c r="AO419" s="22"/>
      <c r="AP419" s="22"/>
      <c r="AQ419" s="22"/>
      <c r="AR419" s="22"/>
      <c r="AS419" s="22"/>
      <c r="AT419" s="22"/>
      <c r="AU419" s="22"/>
      <c r="AV419" s="22"/>
      <c r="AW419" s="26"/>
      <c r="AX419" s="25"/>
      <c r="AY419" s="25"/>
      <c r="AZ419" s="59"/>
      <c r="BA419" s="25"/>
    </row>
    <row r="420" spans="2:53" ht="12.75" customHeight="1">
      <c r="B420" s="28"/>
      <c r="C420" s="28"/>
      <c r="D420" s="28"/>
      <c r="E420" s="6"/>
      <c r="F420" s="24"/>
      <c r="G420" s="25"/>
      <c r="H420" s="22"/>
      <c r="I420" s="22"/>
      <c r="J420" s="22"/>
      <c r="K420" s="26"/>
      <c r="L420" s="25"/>
      <c r="M420" s="25"/>
      <c r="N420" s="59"/>
      <c r="O420" s="25"/>
      <c r="P420" s="22"/>
      <c r="Q420" s="22"/>
      <c r="R420" s="22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4"/>
      <c r="AH420" s="25"/>
      <c r="AI420" s="22"/>
      <c r="AJ420" s="22"/>
      <c r="AK420" s="22"/>
      <c r="AL420" s="22"/>
      <c r="AM420" s="22"/>
      <c r="AN420" s="22"/>
      <c r="AO420" s="22"/>
      <c r="AP420" s="22"/>
      <c r="AQ420" s="22"/>
      <c r="AR420" s="22"/>
      <c r="AS420" s="22"/>
      <c r="AT420" s="22"/>
      <c r="AU420" s="22"/>
      <c r="AV420" s="22"/>
      <c r="AW420" s="26"/>
      <c r="AX420" s="25"/>
      <c r="AY420" s="25"/>
      <c r="AZ420" s="59"/>
      <c r="BA420" s="25"/>
    </row>
    <row r="421" spans="2:53" ht="12.75" customHeight="1">
      <c r="B421" s="28"/>
      <c r="C421" s="28"/>
      <c r="D421" s="28"/>
      <c r="E421" s="6"/>
      <c r="F421" s="24"/>
      <c r="G421" s="25"/>
      <c r="H421" s="22"/>
      <c r="I421" s="22"/>
      <c r="J421" s="22"/>
      <c r="K421" s="26"/>
      <c r="L421" s="25"/>
      <c r="M421" s="25"/>
      <c r="N421" s="59"/>
      <c r="O421" s="25"/>
      <c r="P421" s="22"/>
      <c r="Q421" s="22"/>
      <c r="R421" s="22"/>
      <c r="S421" s="25"/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4"/>
      <c r="AH421" s="25"/>
      <c r="AI421" s="22"/>
      <c r="AJ421" s="22"/>
      <c r="AK421" s="22"/>
      <c r="AL421" s="22"/>
      <c r="AM421" s="22"/>
      <c r="AN421" s="22"/>
      <c r="AO421" s="22"/>
      <c r="AP421" s="22"/>
      <c r="AQ421" s="22"/>
      <c r="AR421" s="22"/>
      <c r="AS421" s="22"/>
      <c r="AT421" s="22"/>
      <c r="AU421" s="22"/>
      <c r="AV421" s="22"/>
      <c r="AW421" s="26"/>
      <c r="AX421" s="25"/>
      <c r="AY421" s="25"/>
      <c r="AZ421" s="59"/>
      <c r="BA421" s="25"/>
    </row>
    <row r="422" spans="2:53" ht="12.75" customHeight="1">
      <c r="B422" s="28"/>
      <c r="C422" s="28"/>
      <c r="D422" s="28"/>
      <c r="E422" s="6"/>
      <c r="F422" s="24"/>
      <c r="G422" s="25"/>
      <c r="H422" s="22"/>
      <c r="I422" s="22"/>
      <c r="J422" s="22"/>
      <c r="K422" s="26"/>
      <c r="L422" s="25"/>
      <c r="M422" s="25"/>
      <c r="N422" s="59"/>
      <c r="O422" s="25"/>
      <c r="P422" s="22"/>
      <c r="Q422" s="22"/>
      <c r="R422" s="22"/>
      <c r="S422" s="25"/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4"/>
      <c r="AH422" s="25"/>
      <c r="AI422" s="22"/>
      <c r="AJ422" s="22"/>
      <c r="AK422" s="22"/>
      <c r="AL422" s="22"/>
      <c r="AM422" s="22"/>
      <c r="AN422" s="22"/>
      <c r="AO422" s="22"/>
      <c r="AP422" s="22"/>
      <c r="AQ422" s="22"/>
      <c r="AR422" s="22"/>
      <c r="AS422" s="22"/>
      <c r="AT422" s="22"/>
      <c r="AU422" s="22"/>
      <c r="AV422" s="22"/>
      <c r="AW422" s="26"/>
      <c r="AX422" s="25"/>
      <c r="AY422" s="25"/>
      <c r="AZ422" s="59"/>
      <c r="BA422" s="25"/>
    </row>
    <row r="423" spans="2:53" ht="12.75" customHeight="1">
      <c r="B423" s="28"/>
      <c r="C423" s="28"/>
      <c r="D423" s="28"/>
      <c r="E423" s="6"/>
      <c r="F423" s="24"/>
      <c r="G423" s="25"/>
      <c r="H423" s="22"/>
      <c r="I423" s="22"/>
      <c r="J423" s="22"/>
      <c r="K423" s="26"/>
      <c r="L423" s="25"/>
      <c r="M423" s="25"/>
      <c r="N423" s="59"/>
      <c r="O423" s="25"/>
      <c r="P423" s="22"/>
      <c r="Q423" s="22"/>
      <c r="R423" s="22"/>
      <c r="S423" s="25"/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4"/>
      <c r="AH423" s="25"/>
      <c r="AI423" s="22"/>
      <c r="AJ423" s="22"/>
      <c r="AK423" s="22"/>
      <c r="AL423" s="22"/>
      <c r="AM423" s="22"/>
      <c r="AN423" s="22"/>
      <c r="AO423" s="22"/>
      <c r="AP423" s="22"/>
      <c r="AQ423" s="22"/>
      <c r="AR423" s="22"/>
      <c r="AS423" s="22"/>
      <c r="AT423" s="22"/>
      <c r="AU423" s="22"/>
      <c r="AV423" s="22"/>
      <c r="AW423" s="26"/>
      <c r="AX423" s="25"/>
      <c r="AY423" s="25"/>
      <c r="AZ423" s="59"/>
      <c r="BA423" s="25"/>
    </row>
    <row r="424" spans="2:53" ht="12.75" customHeight="1">
      <c r="B424" s="28"/>
      <c r="C424" s="28"/>
      <c r="D424" s="28"/>
      <c r="E424" s="6"/>
      <c r="F424" s="24"/>
      <c r="G424" s="25"/>
      <c r="H424" s="22"/>
      <c r="I424" s="22"/>
      <c r="J424" s="22"/>
      <c r="K424" s="26"/>
      <c r="L424" s="25"/>
      <c r="M424" s="25"/>
      <c r="N424" s="59"/>
      <c r="O424" s="25"/>
      <c r="P424" s="22"/>
      <c r="Q424" s="22"/>
      <c r="R424" s="22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4"/>
      <c r="AH424" s="25"/>
      <c r="AI424" s="22"/>
      <c r="AJ424" s="22"/>
      <c r="AK424" s="22"/>
      <c r="AL424" s="22"/>
      <c r="AM424" s="22"/>
      <c r="AN424" s="22"/>
      <c r="AO424" s="22"/>
      <c r="AP424" s="22"/>
      <c r="AQ424" s="22"/>
      <c r="AR424" s="22"/>
      <c r="AS424" s="22"/>
      <c r="AT424" s="22"/>
      <c r="AU424" s="22"/>
      <c r="AV424" s="22"/>
      <c r="AW424" s="26"/>
      <c r="AX424" s="25"/>
      <c r="AY424" s="25"/>
      <c r="AZ424" s="59"/>
      <c r="BA424" s="25"/>
    </row>
    <row r="425" spans="2:53" ht="12.75" customHeight="1">
      <c r="B425" s="28"/>
      <c r="C425" s="28"/>
      <c r="D425" s="28"/>
      <c r="E425" s="6"/>
      <c r="F425" s="24"/>
      <c r="G425" s="25"/>
      <c r="H425" s="22"/>
      <c r="I425" s="22"/>
      <c r="J425" s="22"/>
      <c r="K425" s="26"/>
      <c r="L425" s="25"/>
      <c r="M425" s="25"/>
      <c r="N425" s="59"/>
      <c r="O425" s="25"/>
      <c r="P425" s="22"/>
      <c r="Q425" s="22"/>
      <c r="R425" s="22"/>
      <c r="S425" s="25"/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4"/>
      <c r="AH425" s="25"/>
      <c r="AI425" s="22"/>
      <c r="AJ425" s="22"/>
      <c r="AK425" s="22"/>
      <c r="AL425" s="22"/>
      <c r="AM425" s="22"/>
      <c r="AN425" s="22"/>
      <c r="AO425" s="22"/>
      <c r="AP425" s="22"/>
      <c r="AQ425" s="22"/>
      <c r="AR425" s="22"/>
      <c r="AS425" s="22"/>
      <c r="AT425" s="22"/>
      <c r="AU425" s="22"/>
      <c r="AV425" s="22"/>
      <c r="AW425" s="26"/>
      <c r="AX425" s="25"/>
      <c r="AY425" s="25"/>
      <c r="AZ425" s="59"/>
      <c r="BA425" s="25"/>
    </row>
    <row r="426" spans="2:53" ht="12.75" customHeight="1">
      <c r="B426" s="28"/>
      <c r="C426" s="28"/>
      <c r="D426" s="28"/>
      <c r="E426" s="6"/>
      <c r="F426" s="24"/>
      <c r="G426" s="25"/>
      <c r="H426" s="22"/>
      <c r="I426" s="22"/>
      <c r="J426" s="22"/>
      <c r="K426" s="26"/>
      <c r="L426" s="25"/>
      <c r="M426" s="25"/>
      <c r="N426" s="59"/>
      <c r="O426" s="25"/>
      <c r="P426" s="22"/>
      <c r="Q426" s="22"/>
      <c r="R426" s="22"/>
      <c r="S426" s="25"/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4"/>
      <c r="AH426" s="25"/>
      <c r="AI426" s="22"/>
      <c r="AJ426" s="22"/>
      <c r="AK426" s="22"/>
      <c r="AL426" s="22"/>
      <c r="AM426" s="22"/>
      <c r="AN426" s="22"/>
      <c r="AO426" s="22"/>
      <c r="AP426" s="22"/>
      <c r="AQ426" s="22"/>
      <c r="AR426" s="22"/>
      <c r="AS426" s="22"/>
      <c r="AT426" s="22"/>
      <c r="AU426" s="22"/>
      <c r="AV426" s="22"/>
      <c r="AW426" s="26"/>
      <c r="AX426" s="25"/>
      <c r="AY426" s="25"/>
      <c r="AZ426" s="59"/>
      <c r="BA426" s="25"/>
    </row>
    <row r="427" spans="2:53" ht="12.75" customHeight="1">
      <c r="B427" s="28"/>
      <c r="C427" s="28"/>
      <c r="D427" s="28"/>
      <c r="E427" s="6"/>
      <c r="F427" s="24"/>
      <c r="G427" s="25"/>
      <c r="H427" s="22"/>
      <c r="I427" s="22"/>
      <c r="J427" s="22"/>
      <c r="K427" s="26"/>
      <c r="L427" s="25"/>
      <c r="M427" s="25"/>
      <c r="N427" s="59"/>
      <c r="O427" s="25"/>
      <c r="P427" s="22"/>
      <c r="Q427" s="22"/>
      <c r="R427" s="22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4"/>
      <c r="AH427" s="25"/>
      <c r="AI427" s="22"/>
      <c r="AJ427" s="22"/>
      <c r="AK427" s="22"/>
      <c r="AL427" s="22"/>
      <c r="AM427" s="22"/>
      <c r="AN427" s="22"/>
      <c r="AO427" s="22"/>
      <c r="AP427" s="22"/>
      <c r="AQ427" s="22"/>
      <c r="AR427" s="22"/>
      <c r="AS427" s="22"/>
      <c r="AT427" s="22"/>
      <c r="AU427" s="22"/>
      <c r="AV427" s="22"/>
      <c r="AW427" s="26"/>
      <c r="AX427" s="25"/>
      <c r="AY427" s="25"/>
      <c r="AZ427" s="59"/>
      <c r="BA427" s="25"/>
    </row>
    <row r="428" spans="2:53" ht="12.75" customHeight="1">
      <c r="B428" s="28"/>
      <c r="C428" s="28"/>
      <c r="D428" s="28"/>
      <c r="E428" s="6"/>
      <c r="F428" s="24"/>
      <c r="G428" s="25"/>
      <c r="H428" s="22"/>
      <c r="I428" s="22"/>
      <c r="J428" s="22"/>
      <c r="K428" s="26"/>
      <c r="L428" s="25"/>
      <c r="M428" s="25"/>
      <c r="N428" s="59"/>
      <c r="O428" s="25"/>
      <c r="P428" s="22"/>
      <c r="Q428" s="22"/>
      <c r="R428" s="22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4"/>
      <c r="AH428" s="25"/>
      <c r="AI428" s="22"/>
      <c r="AJ428" s="22"/>
      <c r="AK428" s="22"/>
      <c r="AL428" s="22"/>
      <c r="AM428" s="22"/>
      <c r="AN428" s="22"/>
      <c r="AO428" s="22"/>
      <c r="AP428" s="22"/>
      <c r="AQ428" s="22"/>
      <c r="AR428" s="22"/>
      <c r="AS428" s="22"/>
      <c r="AT428" s="22"/>
      <c r="AU428" s="22"/>
      <c r="AV428" s="22"/>
      <c r="AW428" s="26"/>
      <c r="AX428" s="25"/>
      <c r="AY428" s="25"/>
      <c r="AZ428" s="59"/>
      <c r="BA428" s="25"/>
    </row>
    <row r="429" spans="2:53" ht="12.75" customHeight="1">
      <c r="B429" s="28"/>
      <c r="C429" s="28"/>
      <c r="D429" s="28"/>
      <c r="E429" s="6"/>
      <c r="F429" s="24"/>
      <c r="G429" s="25"/>
      <c r="H429" s="22"/>
      <c r="I429" s="22"/>
      <c r="J429" s="22"/>
      <c r="K429" s="26"/>
      <c r="L429" s="25"/>
      <c r="M429" s="25"/>
      <c r="N429" s="59"/>
      <c r="O429" s="25"/>
      <c r="P429" s="22"/>
      <c r="Q429" s="22"/>
      <c r="R429" s="22"/>
      <c r="S429" s="25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4"/>
      <c r="AH429" s="25"/>
      <c r="AI429" s="22"/>
      <c r="AJ429" s="22"/>
      <c r="AK429" s="22"/>
      <c r="AL429" s="22"/>
      <c r="AM429" s="22"/>
      <c r="AN429" s="22"/>
      <c r="AO429" s="22"/>
      <c r="AP429" s="22"/>
      <c r="AQ429" s="22"/>
      <c r="AR429" s="22"/>
      <c r="AS429" s="22"/>
      <c r="AT429" s="22"/>
      <c r="AU429" s="22"/>
      <c r="AV429" s="22"/>
      <c r="AW429" s="26"/>
      <c r="AX429" s="25"/>
      <c r="AY429" s="25"/>
      <c r="AZ429" s="59"/>
      <c r="BA429" s="25"/>
    </row>
    <row r="430" spans="2:53" ht="12.75" customHeight="1">
      <c r="B430" s="28"/>
      <c r="C430" s="28"/>
      <c r="D430" s="28"/>
      <c r="E430" s="6"/>
      <c r="F430" s="24"/>
      <c r="G430" s="25"/>
      <c r="H430" s="22"/>
      <c r="I430" s="22"/>
      <c r="J430" s="22"/>
      <c r="K430" s="26"/>
      <c r="L430" s="25"/>
      <c r="M430" s="25"/>
      <c r="N430" s="59"/>
      <c r="O430" s="25"/>
      <c r="P430" s="22"/>
      <c r="Q430" s="22"/>
      <c r="R430" s="22"/>
      <c r="S430" s="25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4"/>
      <c r="AH430" s="25"/>
      <c r="AI430" s="22"/>
      <c r="AJ430" s="22"/>
      <c r="AK430" s="22"/>
      <c r="AL430" s="22"/>
      <c r="AM430" s="22"/>
      <c r="AN430" s="22"/>
      <c r="AO430" s="22"/>
      <c r="AP430" s="22"/>
      <c r="AQ430" s="22"/>
      <c r="AR430" s="22"/>
      <c r="AS430" s="22"/>
      <c r="AT430" s="22"/>
      <c r="AU430" s="22"/>
      <c r="AV430" s="22"/>
      <c r="AW430" s="26"/>
      <c r="AX430" s="25"/>
      <c r="AY430" s="25"/>
      <c r="AZ430" s="59"/>
      <c r="BA430" s="25"/>
    </row>
    <row r="431" spans="2:53" ht="12.75" customHeight="1">
      <c r="B431" s="28"/>
      <c r="C431" s="28"/>
      <c r="D431" s="28"/>
      <c r="E431" s="6"/>
      <c r="F431" s="24"/>
      <c r="G431" s="25"/>
      <c r="H431" s="22"/>
      <c r="I431" s="22"/>
      <c r="J431" s="22"/>
      <c r="K431" s="26"/>
      <c r="L431" s="25"/>
      <c r="M431" s="25"/>
      <c r="N431" s="59"/>
      <c r="O431" s="25"/>
      <c r="P431" s="22"/>
      <c r="Q431" s="22"/>
      <c r="R431" s="22"/>
      <c r="S431" s="25"/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4"/>
      <c r="AH431" s="25"/>
      <c r="AI431" s="22"/>
      <c r="AJ431" s="22"/>
      <c r="AK431" s="22"/>
      <c r="AL431" s="22"/>
      <c r="AM431" s="22"/>
      <c r="AN431" s="22"/>
      <c r="AO431" s="22"/>
      <c r="AP431" s="22"/>
      <c r="AQ431" s="22"/>
      <c r="AR431" s="22"/>
      <c r="AS431" s="22"/>
      <c r="AT431" s="22"/>
      <c r="AU431" s="22"/>
      <c r="AV431" s="22"/>
      <c r="AW431" s="26"/>
      <c r="AX431" s="25"/>
      <c r="AY431" s="25"/>
      <c r="AZ431" s="59"/>
      <c r="BA431" s="25"/>
    </row>
    <row r="432" spans="2:53" ht="12.75" customHeight="1">
      <c r="B432" s="28"/>
      <c r="C432" s="28"/>
      <c r="D432" s="28"/>
      <c r="E432" s="6"/>
      <c r="F432" s="24"/>
      <c r="G432" s="25"/>
      <c r="H432" s="22"/>
      <c r="I432" s="22"/>
      <c r="J432" s="22"/>
      <c r="K432" s="26"/>
      <c r="L432" s="25"/>
      <c r="M432" s="25"/>
      <c r="N432" s="59"/>
      <c r="O432" s="25"/>
      <c r="P432" s="22"/>
      <c r="Q432" s="22"/>
      <c r="R432" s="22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4"/>
      <c r="AH432" s="25"/>
      <c r="AI432" s="22"/>
      <c r="AJ432" s="22"/>
      <c r="AK432" s="22"/>
      <c r="AL432" s="22"/>
      <c r="AM432" s="22"/>
      <c r="AN432" s="22"/>
      <c r="AO432" s="22"/>
      <c r="AP432" s="22"/>
      <c r="AQ432" s="22"/>
      <c r="AR432" s="22"/>
      <c r="AS432" s="22"/>
      <c r="AT432" s="22"/>
      <c r="AU432" s="22"/>
      <c r="AV432" s="22"/>
      <c r="AW432" s="26"/>
      <c r="AX432" s="25"/>
      <c r="AY432" s="25"/>
      <c r="AZ432" s="59"/>
      <c r="BA432" s="25"/>
    </row>
    <row r="433" spans="2:53" ht="12.75" customHeight="1">
      <c r="B433" s="28"/>
      <c r="C433" s="28"/>
      <c r="D433" s="28"/>
      <c r="E433" s="6"/>
      <c r="F433" s="24"/>
      <c r="G433" s="25"/>
      <c r="H433" s="22"/>
      <c r="I433" s="22"/>
      <c r="J433" s="22"/>
      <c r="K433" s="26"/>
      <c r="L433" s="25"/>
      <c r="M433" s="25"/>
      <c r="N433" s="59"/>
      <c r="O433" s="25"/>
      <c r="P433" s="22"/>
      <c r="Q433" s="22"/>
      <c r="R433" s="22"/>
      <c r="S433" s="25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4"/>
      <c r="AH433" s="25"/>
      <c r="AI433" s="22"/>
      <c r="AJ433" s="22"/>
      <c r="AK433" s="22"/>
      <c r="AL433" s="22"/>
      <c r="AM433" s="22"/>
      <c r="AN433" s="22"/>
      <c r="AO433" s="22"/>
      <c r="AP433" s="22"/>
      <c r="AQ433" s="22"/>
      <c r="AR433" s="22"/>
      <c r="AS433" s="22"/>
      <c r="AT433" s="22"/>
      <c r="AU433" s="22"/>
      <c r="AV433" s="22"/>
      <c r="AW433" s="26"/>
      <c r="AX433" s="25"/>
      <c r="AY433" s="25"/>
      <c r="AZ433" s="59"/>
      <c r="BA433" s="25"/>
    </row>
    <row r="434" spans="2:53" ht="12.75" customHeight="1">
      <c r="B434" s="28"/>
      <c r="C434" s="28"/>
      <c r="D434" s="28"/>
      <c r="E434" s="6"/>
      <c r="F434" s="24"/>
      <c r="G434" s="25"/>
      <c r="H434" s="22"/>
      <c r="I434" s="22"/>
      <c r="J434" s="22"/>
      <c r="K434" s="26"/>
      <c r="L434" s="25"/>
      <c r="M434" s="25"/>
      <c r="N434" s="59"/>
      <c r="O434" s="25"/>
      <c r="P434" s="22"/>
      <c r="Q434" s="22"/>
      <c r="R434" s="22"/>
      <c r="S434" s="25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4"/>
      <c r="AH434" s="25"/>
      <c r="AI434" s="22"/>
      <c r="AJ434" s="22"/>
      <c r="AK434" s="22"/>
      <c r="AL434" s="22"/>
      <c r="AM434" s="22"/>
      <c r="AN434" s="22"/>
      <c r="AO434" s="22"/>
      <c r="AP434" s="22"/>
      <c r="AQ434" s="22"/>
      <c r="AR434" s="22"/>
      <c r="AS434" s="22"/>
      <c r="AT434" s="22"/>
      <c r="AU434" s="22"/>
      <c r="AV434" s="22"/>
      <c r="AW434" s="26"/>
      <c r="AX434" s="25"/>
      <c r="AY434" s="25"/>
      <c r="AZ434" s="59"/>
      <c r="BA434" s="25"/>
    </row>
    <row r="435" spans="2:53" ht="12.75" customHeight="1">
      <c r="B435" s="28"/>
      <c r="C435" s="28"/>
      <c r="D435" s="28"/>
      <c r="E435" s="6"/>
      <c r="F435" s="24"/>
      <c r="G435" s="25"/>
      <c r="H435" s="22"/>
      <c r="I435" s="22"/>
      <c r="J435" s="22"/>
      <c r="K435" s="26"/>
      <c r="L435" s="25"/>
      <c r="M435" s="25"/>
      <c r="N435" s="59"/>
      <c r="O435" s="25"/>
      <c r="P435" s="22"/>
      <c r="Q435" s="22"/>
      <c r="R435" s="22"/>
      <c r="S435" s="25"/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4"/>
      <c r="AH435" s="25"/>
      <c r="AI435" s="22"/>
      <c r="AJ435" s="22"/>
      <c r="AK435" s="22"/>
      <c r="AL435" s="22"/>
      <c r="AM435" s="22"/>
      <c r="AN435" s="22"/>
      <c r="AO435" s="22"/>
      <c r="AP435" s="22"/>
      <c r="AQ435" s="22"/>
      <c r="AR435" s="22"/>
      <c r="AS435" s="22"/>
      <c r="AT435" s="22"/>
      <c r="AU435" s="22"/>
      <c r="AV435" s="22"/>
      <c r="AW435" s="26"/>
      <c r="AX435" s="25"/>
      <c r="AY435" s="25"/>
      <c r="AZ435" s="59"/>
      <c r="BA435" s="25"/>
    </row>
    <row r="436" spans="2:53" ht="12.75" customHeight="1">
      <c r="B436" s="28"/>
      <c r="C436" s="28"/>
      <c r="D436" s="28"/>
      <c r="E436" s="6"/>
      <c r="F436" s="24"/>
      <c r="G436" s="25"/>
      <c r="H436" s="22"/>
      <c r="I436" s="22"/>
      <c r="J436" s="22"/>
      <c r="K436" s="26"/>
      <c r="L436" s="25"/>
      <c r="M436" s="25"/>
      <c r="N436" s="59"/>
      <c r="O436" s="25"/>
      <c r="P436" s="22"/>
      <c r="Q436" s="22"/>
      <c r="R436" s="22"/>
      <c r="S436" s="25"/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4"/>
      <c r="AH436" s="25"/>
      <c r="AI436" s="22"/>
      <c r="AJ436" s="22"/>
      <c r="AK436" s="22"/>
      <c r="AL436" s="22"/>
      <c r="AM436" s="22"/>
      <c r="AN436" s="22"/>
      <c r="AO436" s="22"/>
      <c r="AP436" s="22"/>
      <c r="AQ436" s="22"/>
      <c r="AR436" s="22"/>
      <c r="AS436" s="22"/>
      <c r="AT436" s="22"/>
      <c r="AU436" s="22"/>
      <c r="AV436" s="22"/>
      <c r="AW436" s="26"/>
      <c r="AX436" s="25"/>
      <c r="AY436" s="25"/>
      <c r="AZ436" s="59"/>
      <c r="BA436" s="25"/>
    </row>
    <row r="437" spans="2:53" ht="12.75" customHeight="1">
      <c r="B437" s="28"/>
      <c r="C437" s="28"/>
      <c r="D437" s="28"/>
      <c r="E437" s="6"/>
      <c r="F437" s="24"/>
      <c r="G437" s="25"/>
      <c r="H437" s="22"/>
      <c r="I437" s="22"/>
      <c r="J437" s="22"/>
      <c r="K437" s="26"/>
      <c r="L437" s="25"/>
      <c r="M437" s="25"/>
      <c r="N437" s="59"/>
      <c r="O437" s="25"/>
      <c r="P437" s="22"/>
      <c r="Q437" s="22"/>
      <c r="R437" s="22"/>
      <c r="S437" s="25"/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4"/>
      <c r="AH437" s="25"/>
      <c r="AI437" s="22"/>
      <c r="AJ437" s="22"/>
      <c r="AK437" s="22"/>
      <c r="AL437" s="22"/>
      <c r="AM437" s="22"/>
      <c r="AN437" s="22"/>
      <c r="AO437" s="22"/>
      <c r="AP437" s="22"/>
      <c r="AQ437" s="22"/>
      <c r="AR437" s="22"/>
      <c r="AS437" s="22"/>
      <c r="AT437" s="22"/>
      <c r="AU437" s="22"/>
      <c r="AV437" s="22"/>
      <c r="AW437" s="26"/>
      <c r="AX437" s="25"/>
      <c r="AY437" s="25"/>
      <c r="AZ437" s="59"/>
      <c r="BA437" s="25"/>
    </row>
    <row r="438" spans="2:53" ht="12.75" customHeight="1">
      <c r="B438" s="28"/>
      <c r="C438" s="28"/>
      <c r="D438" s="28"/>
      <c r="E438" s="6"/>
      <c r="F438" s="24"/>
      <c r="G438" s="25"/>
      <c r="H438" s="22"/>
      <c r="I438" s="22"/>
      <c r="J438" s="22"/>
      <c r="K438" s="26"/>
      <c r="L438" s="25"/>
      <c r="M438" s="25"/>
      <c r="N438" s="59"/>
      <c r="O438" s="25"/>
      <c r="P438" s="22"/>
      <c r="Q438" s="22"/>
      <c r="R438" s="22"/>
      <c r="S438" s="25"/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4"/>
      <c r="AH438" s="25"/>
      <c r="AI438" s="22"/>
      <c r="AJ438" s="22"/>
      <c r="AK438" s="22"/>
      <c r="AL438" s="22"/>
      <c r="AM438" s="22"/>
      <c r="AN438" s="22"/>
      <c r="AO438" s="22"/>
      <c r="AP438" s="22"/>
      <c r="AQ438" s="22"/>
      <c r="AR438" s="22"/>
      <c r="AS438" s="22"/>
      <c r="AT438" s="22"/>
      <c r="AU438" s="22"/>
      <c r="AV438" s="22"/>
      <c r="AW438" s="26"/>
      <c r="AX438" s="25"/>
      <c r="AY438" s="25"/>
      <c r="AZ438" s="59"/>
      <c r="BA438" s="25"/>
    </row>
    <row r="439" spans="2:53" ht="12.75" customHeight="1">
      <c r="B439" s="28"/>
      <c r="C439" s="28"/>
      <c r="D439" s="28"/>
      <c r="E439" s="6"/>
      <c r="F439" s="24"/>
      <c r="G439" s="25"/>
      <c r="H439" s="22"/>
      <c r="I439" s="22"/>
      <c r="J439" s="22"/>
      <c r="K439" s="26"/>
      <c r="L439" s="25"/>
      <c r="M439" s="25"/>
      <c r="N439" s="59"/>
      <c r="O439" s="25"/>
      <c r="P439" s="22"/>
      <c r="Q439" s="22"/>
      <c r="R439" s="22"/>
      <c r="S439" s="25"/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4"/>
      <c r="AH439" s="25"/>
      <c r="AI439" s="22"/>
      <c r="AJ439" s="22"/>
      <c r="AK439" s="22"/>
      <c r="AL439" s="22"/>
      <c r="AM439" s="22"/>
      <c r="AN439" s="22"/>
      <c r="AO439" s="22"/>
      <c r="AP439" s="22"/>
      <c r="AQ439" s="22"/>
      <c r="AR439" s="22"/>
      <c r="AS439" s="22"/>
      <c r="AT439" s="22"/>
      <c r="AU439" s="22"/>
      <c r="AV439" s="22"/>
      <c r="AW439" s="26"/>
      <c r="AX439" s="25"/>
      <c r="AY439" s="25"/>
      <c r="AZ439" s="59"/>
      <c r="BA439" s="25"/>
    </row>
    <row r="440" spans="2:53" ht="12.75" customHeight="1">
      <c r="B440" s="28"/>
      <c r="C440" s="28"/>
      <c r="D440" s="28"/>
      <c r="E440" s="6"/>
      <c r="F440" s="24"/>
      <c r="G440" s="25"/>
      <c r="H440" s="22"/>
      <c r="I440" s="22"/>
      <c r="J440" s="22"/>
      <c r="K440" s="26"/>
      <c r="L440" s="25"/>
      <c r="M440" s="25"/>
      <c r="N440" s="59"/>
      <c r="O440" s="25"/>
      <c r="P440" s="22"/>
      <c r="Q440" s="22"/>
      <c r="R440" s="22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4"/>
      <c r="AH440" s="25"/>
      <c r="AI440" s="22"/>
      <c r="AJ440" s="22"/>
      <c r="AK440" s="22"/>
      <c r="AL440" s="22"/>
      <c r="AM440" s="22"/>
      <c r="AN440" s="22"/>
      <c r="AO440" s="22"/>
      <c r="AP440" s="22"/>
      <c r="AQ440" s="22"/>
      <c r="AR440" s="22"/>
      <c r="AS440" s="22"/>
      <c r="AT440" s="22"/>
      <c r="AU440" s="22"/>
      <c r="AV440" s="22"/>
      <c r="AW440" s="26"/>
      <c r="AX440" s="25"/>
      <c r="AY440" s="25"/>
      <c r="AZ440" s="59"/>
      <c r="BA440" s="25"/>
    </row>
    <row r="441" spans="2:53" ht="12.75" customHeight="1">
      <c r="B441" s="28"/>
      <c r="C441" s="28"/>
      <c r="D441" s="28"/>
      <c r="E441" s="6"/>
      <c r="F441" s="24"/>
      <c r="G441" s="25"/>
      <c r="H441" s="22"/>
      <c r="I441" s="22"/>
      <c r="J441" s="22"/>
      <c r="K441" s="26"/>
      <c r="L441" s="25"/>
      <c r="M441" s="25"/>
      <c r="N441" s="59"/>
      <c r="O441" s="25"/>
      <c r="P441" s="22"/>
      <c r="Q441" s="22"/>
      <c r="R441" s="22"/>
      <c r="S441" s="25"/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4"/>
      <c r="AH441" s="25"/>
      <c r="AI441" s="22"/>
      <c r="AJ441" s="22"/>
      <c r="AK441" s="22"/>
      <c r="AL441" s="22"/>
      <c r="AM441" s="22"/>
      <c r="AN441" s="22"/>
      <c r="AO441" s="22"/>
      <c r="AP441" s="22"/>
      <c r="AQ441" s="22"/>
      <c r="AR441" s="22"/>
      <c r="AS441" s="22"/>
      <c r="AT441" s="22"/>
      <c r="AU441" s="22"/>
      <c r="AV441" s="22"/>
      <c r="AW441" s="26"/>
      <c r="AX441" s="25"/>
      <c r="AY441" s="25"/>
      <c r="AZ441" s="59"/>
      <c r="BA441" s="25"/>
    </row>
    <row r="442" spans="2:53" ht="12.75" customHeight="1">
      <c r="B442" s="28"/>
      <c r="C442" s="28"/>
      <c r="D442" s="28"/>
      <c r="E442" s="6"/>
      <c r="F442" s="24"/>
      <c r="G442" s="25"/>
      <c r="H442" s="22"/>
      <c r="I442" s="22"/>
      <c r="J442" s="22"/>
      <c r="K442" s="26"/>
      <c r="L442" s="25"/>
      <c r="M442" s="25"/>
      <c r="N442" s="59"/>
      <c r="O442" s="25"/>
      <c r="P442" s="22"/>
      <c r="Q442" s="22"/>
      <c r="R442" s="22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4"/>
      <c r="AH442" s="25"/>
      <c r="AI442" s="22"/>
      <c r="AJ442" s="22"/>
      <c r="AK442" s="22"/>
      <c r="AL442" s="22"/>
      <c r="AM442" s="22"/>
      <c r="AN442" s="22"/>
      <c r="AO442" s="22"/>
      <c r="AP442" s="22"/>
      <c r="AQ442" s="22"/>
      <c r="AR442" s="22"/>
      <c r="AS442" s="22"/>
      <c r="AT442" s="22"/>
      <c r="AU442" s="22"/>
      <c r="AV442" s="22"/>
      <c r="AW442" s="26"/>
      <c r="AX442" s="25"/>
      <c r="AY442" s="25"/>
      <c r="AZ442" s="59"/>
      <c r="BA442" s="25"/>
    </row>
    <row r="443" spans="2:53" ht="12.75" customHeight="1">
      <c r="B443" s="28"/>
      <c r="C443" s="28"/>
      <c r="D443" s="28"/>
      <c r="E443" s="6"/>
      <c r="F443" s="24"/>
      <c r="G443" s="25"/>
      <c r="H443" s="22"/>
      <c r="I443" s="22"/>
      <c r="J443" s="22"/>
      <c r="K443" s="26"/>
      <c r="L443" s="25"/>
      <c r="M443" s="25"/>
      <c r="N443" s="59"/>
      <c r="O443" s="25"/>
      <c r="P443" s="22"/>
      <c r="Q443" s="22"/>
      <c r="R443" s="22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4"/>
      <c r="AH443" s="25"/>
      <c r="AI443" s="22"/>
      <c r="AJ443" s="22"/>
      <c r="AK443" s="22"/>
      <c r="AL443" s="22"/>
      <c r="AM443" s="22"/>
      <c r="AN443" s="22"/>
      <c r="AO443" s="22"/>
      <c r="AP443" s="22"/>
      <c r="AQ443" s="22"/>
      <c r="AR443" s="22"/>
      <c r="AS443" s="22"/>
      <c r="AT443" s="22"/>
      <c r="AU443" s="22"/>
      <c r="AV443" s="22"/>
      <c r="AW443" s="26"/>
      <c r="AX443" s="25"/>
      <c r="AY443" s="25"/>
      <c r="AZ443" s="59"/>
      <c r="BA443" s="25"/>
    </row>
    <row r="444" spans="2:53" ht="12.75" customHeight="1">
      <c r="B444" s="28"/>
      <c r="C444" s="28"/>
      <c r="D444" s="28"/>
      <c r="E444" s="6"/>
      <c r="F444" s="24"/>
      <c r="G444" s="25"/>
      <c r="H444" s="22"/>
      <c r="I444" s="22"/>
      <c r="J444" s="22"/>
      <c r="K444" s="26"/>
      <c r="L444" s="25"/>
      <c r="M444" s="25"/>
      <c r="N444" s="59"/>
      <c r="O444" s="25"/>
      <c r="P444" s="22"/>
      <c r="Q444" s="22"/>
      <c r="R444" s="22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4"/>
      <c r="AH444" s="25"/>
      <c r="AI444" s="22"/>
      <c r="AJ444" s="22"/>
      <c r="AK444" s="22"/>
      <c r="AL444" s="22"/>
      <c r="AM444" s="22"/>
      <c r="AN444" s="22"/>
      <c r="AO444" s="22"/>
      <c r="AP444" s="22"/>
      <c r="AQ444" s="22"/>
      <c r="AR444" s="22"/>
      <c r="AS444" s="22"/>
      <c r="AT444" s="22"/>
      <c r="AU444" s="22"/>
      <c r="AV444" s="22"/>
      <c r="AW444" s="26"/>
      <c r="AX444" s="25"/>
      <c r="AY444" s="25"/>
      <c r="AZ444" s="59"/>
      <c r="BA444" s="25"/>
    </row>
    <row r="445" spans="2:53" ht="12.75" customHeight="1">
      <c r="B445" s="28"/>
      <c r="C445" s="28"/>
      <c r="D445" s="28"/>
      <c r="E445" s="6"/>
      <c r="F445" s="24"/>
      <c r="G445" s="25"/>
      <c r="H445" s="22"/>
      <c r="I445" s="22"/>
      <c r="J445" s="22"/>
      <c r="K445" s="26"/>
      <c r="L445" s="25"/>
      <c r="M445" s="25"/>
      <c r="N445" s="59"/>
      <c r="O445" s="25"/>
      <c r="P445" s="22"/>
      <c r="Q445" s="22"/>
      <c r="R445" s="22"/>
      <c r="S445" s="25"/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4"/>
      <c r="AH445" s="25"/>
      <c r="AI445" s="22"/>
      <c r="AJ445" s="22"/>
      <c r="AK445" s="22"/>
      <c r="AL445" s="22"/>
      <c r="AM445" s="22"/>
      <c r="AN445" s="22"/>
      <c r="AO445" s="22"/>
      <c r="AP445" s="22"/>
      <c r="AQ445" s="22"/>
      <c r="AR445" s="22"/>
      <c r="AS445" s="22"/>
      <c r="AT445" s="22"/>
      <c r="AU445" s="22"/>
      <c r="AV445" s="22"/>
      <c r="AW445" s="26"/>
      <c r="AX445" s="25"/>
      <c r="AY445" s="25"/>
      <c r="AZ445" s="59"/>
      <c r="BA445" s="25"/>
    </row>
    <row r="446" spans="2:53" ht="12.75" customHeight="1">
      <c r="B446" s="28"/>
      <c r="C446" s="28"/>
      <c r="D446" s="28"/>
      <c r="E446" s="6"/>
      <c r="F446" s="24"/>
      <c r="G446" s="25"/>
      <c r="H446" s="22"/>
      <c r="I446" s="22"/>
      <c r="J446" s="22"/>
      <c r="K446" s="26"/>
      <c r="L446" s="25"/>
      <c r="M446" s="25"/>
      <c r="N446" s="59"/>
      <c r="O446" s="25"/>
      <c r="P446" s="22"/>
      <c r="Q446" s="22"/>
      <c r="R446" s="22"/>
      <c r="S446" s="25"/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4"/>
      <c r="AH446" s="25"/>
      <c r="AI446" s="22"/>
      <c r="AJ446" s="22"/>
      <c r="AK446" s="22"/>
      <c r="AL446" s="22"/>
      <c r="AM446" s="22"/>
      <c r="AN446" s="22"/>
      <c r="AO446" s="22"/>
      <c r="AP446" s="22"/>
      <c r="AQ446" s="22"/>
      <c r="AR446" s="22"/>
      <c r="AS446" s="22"/>
      <c r="AT446" s="22"/>
      <c r="AU446" s="22"/>
      <c r="AV446" s="22"/>
      <c r="AW446" s="26"/>
      <c r="AX446" s="25"/>
      <c r="AY446" s="25"/>
      <c r="AZ446" s="59"/>
      <c r="BA446" s="25"/>
    </row>
    <row r="447" spans="2:53" ht="12.75" customHeight="1">
      <c r="B447" s="28"/>
      <c r="C447" s="28"/>
      <c r="D447" s="28"/>
      <c r="E447" s="6"/>
      <c r="F447" s="24"/>
      <c r="G447" s="25"/>
      <c r="H447" s="22"/>
      <c r="I447" s="22"/>
      <c r="J447" s="22"/>
      <c r="K447" s="26"/>
      <c r="L447" s="25"/>
      <c r="M447" s="25"/>
      <c r="N447" s="59"/>
      <c r="O447" s="25"/>
      <c r="P447" s="22"/>
      <c r="Q447" s="22"/>
      <c r="R447" s="22"/>
      <c r="S447" s="25"/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4"/>
      <c r="AH447" s="25"/>
      <c r="AI447" s="22"/>
      <c r="AJ447" s="22"/>
      <c r="AK447" s="22"/>
      <c r="AL447" s="22"/>
      <c r="AM447" s="22"/>
      <c r="AN447" s="22"/>
      <c r="AO447" s="22"/>
      <c r="AP447" s="22"/>
      <c r="AQ447" s="22"/>
      <c r="AR447" s="22"/>
      <c r="AS447" s="22"/>
      <c r="AT447" s="22"/>
      <c r="AU447" s="22"/>
      <c r="AV447" s="22"/>
      <c r="AW447" s="26"/>
      <c r="AX447" s="25"/>
      <c r="AY447" s="25"/>
      <c r="AZ447" s="59"/>
      <c r="BA447" s="25"/>
    </row>
    <row r="448" spans="2:53" ht="12.75" customHeight="1">
      <c r="B448" s="28"/>
      <c r="C448" s="28"/>
      <c r="D448" s="28"/>
      <c r="E448" s="6"/>
      <c r="F448" s="24"/>
      <c r="G448" s="25"/>
      <c r="H448" s="22"/>
      <c r="I448" s="22"/>
      <c r="J448" s="22"/>
      <c r="K448" s="26"/>
      <c r="L448" s="25"/>
      <c r="M448" s="25"/>
      <c r="N448" s="59"/>
      <c r="O448" s="25"/>
      <c r="P448" s="22"/>
      <c r="Q448" s="22"/>
      <c r="R448" s="22"/>
      <c r="S448" s="25"/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4"/>
      <c r="AH448" s="25"/>
      <c r="AI448" s="22"/>
      <c r="AJ448" s="22"/>
      <c r="AK448" s="22"/>
      <c r="AL448" s="22"/>
      <c r="AM448" s="22"/>
      <c r="AN448" s="22"/>
      <c r="AO448" s="22"/>
      <c r="AP448" s="22"/>
      <c r="AQ448" s="22"/>
      <c r="AR448" s="22"/>
      <c r="AS448" s="22"/>
      <c r="AT448" s="22"/>
      <c r="AU448" s="22"/>
      <c r="AV448" s="22"/>
      <c r="AW448" s="26"/>
      <c r="AX448" s="25"/>
      <c r="AY448" s="25"/>
      <c r="AZ448" s="59"/>
      <c r="BA448" s="25"/>
    </row>
    <row r="449" spans="2:53" ht="12.75" customHeight="1">
      <c r="B449" s="28"/>
      <c r="C449" s="28"/>
      <c r="D449" s="28"/>
      <c r="E449" s="6"/>
      <c r="F449" s="24"/>
      <c r="G449" s="25"/>
      <c r="H449" s="22"/>
      <c r="I449" s="22"/>
      <c r="J449" s="22"/>
      <c r="K449" s="26"/>
      <c r="L449" s="25"/>
      <c r="M449" s="25"/>
      <c r="N449" s="59"/>
      <c r="O449" s="25"/>
      <c r="P449" s="22"/>
      <c r="Q449" s="22"/>
      <c r="R449" s="22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4"/>
      <c r="AH449" s="25"/>
      <c r="AI449" s="22"/>
      <c r="AJ449" s="22"/>
      <c r="AK449" s="22"/>
      <c r="AL449" s="22"/>
      <c r="AM449" s="22"/>
      <c r="AN449" s="22"/>
      <c r="AO449" s="22"/>
      <c r="AP449" s="22"/>
      <c r="AQ449" s="22"/>
      <c r="AR449" s="22"/>
      <c r="AS449" s="22"/>
      <c r="AT449" s="22"/>
      <c r="AU449" s="22"/>
      <c r="AV449" s="22"/>
      <c r="AW449" s="26"/>
      <c r="AX449" s="25"/>
      <c r="AY449" s="25"/>
      <c r="AZ449" s="59"/>
      <c r="BA449" s="25"/>
    </row>
    <row r="450" spans="2:53" ht="12.75" customHeight="1">
      <c r="B450" s="28"/>
      <c r="C450" s="28"/>
      <c r="D450" s="28"/>
      <c r="E450" s="6"/>
      <c r="F450" s="24"/>
      <c r="G450" s="25"/>
      <c r="H450" s="22"/>
      <c r="I450" s="22"/>
      <c r="J450" s="22"/>
      <c r="K450" s="26"/>
      <c r="L450" s="25"/>
      <c r="M450" s="25"/>
      <c r="N450" s="59"/>
      <c r="O450" s="25"/>
      <c r="P450" s="22"/>
      <c r="Q450" s="22"/>
      <c r="R450" s="22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4"/>
      <c r="AH450" s="25"/>
      <c r="AI450" s="22"/>
      <c r="AJ450" s="22"/>
      <c r="AK450" s="22"/>
      <c r="AL450" s="22"/>
      <c r="AM450" s="22"/>
      <c r="AN450" s="22"/>
      <c r="AO450" s="22"/>
      <c r="AP450" s="22"/>
      <c r="AQ450" s="22"/>
      <c r="AR450" s="22"/>
      <c r="AS450" s="22"/>
      <c r="AT450" s="22"/>
      <c r="AU450" s="22"/>
      <c r="AV450" s="22"/>
      <c r="AW450" s="26"/>
      <c r="AX450" s="25"/>
      <c r="AY450" s="25"/>
      <c r="AZ450" s="59"/>
      <c r="BA450" s="25"/>
    </row>
    <row r="451" spans="2:53" ht="12.75" customHeight="1">
      <c r="B451" s="28"/>
      <c r="C451" s="28"/>
      <c r="D451" s="28"/>
      <c r="E451" s="6"/>
      <c r="F451" s="24"/>
      <c r="G451" s="25"/>
      <c r="H451" s="22"/>
      <c r="I451" s="22"/>
      <c r="J451" s="22"/>
      <c r="K451" s="26"/>
      <c r="L451" s="25"/>
      <c r="M451" s="25"/>
      <c r="N451" s="59"/>
      <c r="O451" s="25"/>
      <c r="P451" s="22"/>
      <c r="Q451" s="22"/>
      <c r="R451" s="22"/>
      <c r="S451" s="25"/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4"/>
      <c r="AH451" s="25"/>
      <c r="AI451" s="22"/>
      <c r="AJ451" s="22"/>
      <c r="AK451" s="22"/>
      <c r="AL451" s="22"/>
      <c r="AM451" s="22"/>
      <c r="AN451" s="22"/>
      <c r="AO451" s="22"/>
      <c r="AP451" s="22"/>
      <c r="AQ451" s="22"/>
      <c r="AR451" s="22"/>
      <c r="AS451" s="22"/>
      <c r="AT451" s="22"/>
      <c r="AU451" s="22"/>
      <c r="AV451" s="22"/>
      <c r="AW451" s="26"/>
      <c r="AX451" s="25"/>
      <c r="AY451" s="25"/>
      <c r="AZ451" s="59"/>
      <c r="BA451" s="25"/>
    </row>
    <row r="452" spans="2:53" ht="12.75" customHeight="1">
      <c r="B452" s="28"/>
      <c r="C452" s="28"/>
      <c r="D452" s="28"/>
      <c r="E452" s="6"/>
      <c r="F452" s="24"/>
      <c r="G452" s="25"/>
      <c r="H452" s="22"/>
      <c r="I452" s="22"/>
      <c r="J452" s="22"/>
      <c r="K452" s="26"/>
      <c r="L452" s="25"/>
      <c r="M452" s="25"/>
      <c r="N452" s="59"/>
      <c r="O452" s="25"/>
      <c r="P452" s="22"/>
      <c r="Q452" s="22"/>
      <c r="R452" s="22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4"/>
      <c r="AH452" s="25"/>
      <c r="AI452" s="22"/>
      <c r="AJ452" s="22"/>
      <c r="AK452" s="22"/>
      <c r="AL452" s="22"/>
      <c r="AM452" s="22"/>
      <c r="AN452" s="22"/>
      <c r="AO452" s="22"/>
      <c r="AP452" s="22"/>
      <c r="AQ452" s="22"/>
      <c r="AR452" s="22"/>
      <c r="AS452" s="22"/>
      <c r="AT452" s="22"/>
      <c r="AU452" s="22"/>
      <c r="AV452" s="22"/>
      <c r="AW452" s="26"/>
      <c r="AX452" s="25"/>
      <c r="AY452" s="25"/>
      <c r="AZ452" s="59"/>
      <c r="BA452" s="25"/>
    </row>
    <row r="453" spans="2:53" ht="12.75" customHeight="1">
      <c r="B453" s="28"/>
      <c r="C453" s="28"/>
      <c r="D453" s="28"/>
      <c r="E453" s="6"/>
      <c r="F453" s="24"/>
      <c r="G453" s="25"/>
      <c r="H453" s="22"/>
      <c r="I453" s="22"/>
      <c r="J453" s="22"/>
      <c r="K453" s="26"/>
      <c r="L453" s="25"/>
      <c r="M453" s="25"/>
      <c r="N453" s="59"/>
      <c r="O453" s="25"/>
      <c r="P453" s="22"/>
      <c r="Q453" s="22"/>
      <c r="R453" s="22"/>
      <c r="S453" s="25"/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G453" s="24"/>
      <c r="AH453" s="25"/>
      <c r="AI453" s="22"/>
      <c r="AJ453" s="22"/>
      <c r="AK453" s="22"/>
      <c r="AL453" s="22"/>
      <c r="AM453" s="22"/>
      <c r="AN453" s="22"/>
      <c r="AO453" s="22"/>
      <c r="AP453" s="22"/>
      <c r="AQ453" s="22"/>
      <c r="AR453" s="22"/>
      <c r="AS453" s="22"/>
      <c r="AT453" s="22"/>
      <c r="AU453" s="22"/>
      <c r="AV453" s="22"/>
      <c r="AW453" s="26"/>
      <c r="AX453" s="25"/>
      <c r="AY453" s="25"/>
      <c r="AZ453" s="59"/>
      <c r="BA453" s="25"/>
    </row>
    <row r="454" spans="2:53" ht="12.75" customHeight="1">
      <c r="B454" s="28"/>
      <c r="C454" s="28"/>
      <c r="D454" s="28"/>
      <c r="E454" s="6"/>
      <c r="F454" s="24"/>
      <c r="G454" s="25"/>
      <c r="H454" s="22"/>
      <c r="I454" s="22"/>
      <c r="J454" s="22"/>
      <c r="K454" s="26"/>
      <c r="L454" s="25"/>
      <c r="M454" s="25"/>
      <c r="N454" s="59"/>
      <c r="O454" s="25"/>
      <c r="P454" s="22"/>
      <c r="Q454" s="22"/>
      <c r="R454" s="22"/>
      <c r="S454" s="25"/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  <c r="AG454" s="24"/>
      <c r="AH454" s="25"/>
      <c r="AI454" s="22"/>
      <c r="AJ454" s="22"/>
      <c r="AK454" s="22"/>
      <c r="AL454" s="22"/>
      <c r="AM454" s="22"/>
      <c r="AN454" s="22"/>
      <c r="AO454" s="22"/>
      <c r="AP454" s="22"/>
      <c r="AQ454" s="22"/>
      <c r="AR454" s="22"/>
      <c r="AS454" s="22"/>
      <c r="AT454" s="22"/>
      <c r="AU454" s="22"/>
      <c r="AV454" s="22"/>
      <c r="AW454" s="26"/>
      <c r="AX454" s="25"/>
      <c r="AY454" s="25"/>
      <c r="AZ454" s="59"/>
      <c r="BA454" s="25"/>
    </row>
    <row r="455" spans="2:53" ht="12.75" customHeight="1">
      <c r="B455" s="28"/>
      <c r="C455" s="28"/>
      <c r="D455" s="28"/>
      <c r="E455" s="6"/>
      <c r="F455" s="24"/>
      <c r="G455" s="25"/>
      <c r="H455" s="22"/>
      <c r="I455" s="22"/>
      <c r="J455" s="22"/>
      <c r="K455" s="26"/>
      <c r="L455" s="25"/>
      <c r="M455" s="25"/>
      <c r="N455" s="59"/>
      <c r="O455" s="25"/>
      <c r="P455" s="22"/>
      <c r="Q455" s="22"/>
      <c r="R455" s="22"/>
      <c r="S455" s="25"/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4"/>
      <c r="AH455" s="25"/>
      <c r="AI455" s="22"/>
      <c r="AJ455" s="22"/>
      <c r="AK455" s="22"/>
      <c r="AL455" s="22"/>
      <c r="AM455" s="22"/>
      <c r="AN455" s="22"/>
      <c r="AO455" s="22"/>
      <c r="AP455" s="22"/>
      <c r="AQ455" s="22"/>
      <c r="AR455" s="22"/>
      <c r="AS455" s="22"/>
      <c r="AT455" s="22"/>
      <c r="AU455" s="22"/>
      <c r="AV455" s="22"/>
      <c r="AW455" s="26"/>
      <c r="AX455" s="25"/>
      <c r="AY455" s="25"/>
      <c r="AZ455" s="59"/>
      <c r="BA455" s="25"/>
    </row>
    <row r="456" spans="2:53" ht="12.75" customHeight="1">
      <c r="B456" s="28"/>
      <c r="C456" s="28"/>
      <c r="D456" s="28"/>
      <c r="E456" s="6"/>
      <c r="F456" s="24"/>
      <c r="G456" s="25"/>
      <c r="H456" s="22"/>
      <c r="I456" s="22"/>
      <c r="J456" s="22"/>
      <c r="K456" s="26"/>
      <c r="L456" s="25"/>
      <c r="M456" s="25"/>
      <c r="N456" s="59"/>
      <c r="O456" s="25"/>
      <c r="P456" s="22"/>
      <c r="Q456" s="22"/>
      <c r="R456" s="22"/>
      <c r="S456" s="25"/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4"/>
      <c r="AH456" s="25"/>
      <c r="AI456" s="22"/>
      <c r="AJ456" s="22"/>
      <c r="AK456" s="22"/>
      <c r="AL456" s="22"/>
      <c r="AM456" s="22"/>
      <c r="AN456" s="22"/>
      <c r="AO456" s="22"/>
      <c r="AP456" s="22"/>
      <c r="AQ456" s="22"/>
      <c r="AR456" s="22"/>
      <c r="AS456" s="22"/>
      <c r="AT456" s="22"/>
      <c r="AU456" s="22"/>
      <c r="AV456" s="22"/>
      <c r="AW456" s="26"/>
      <c r="AX456" s="25"/>
      <c r="AY456" s="25"/>
      <c r="AZ456" s="59"/>
      <c r="BA456" s="25"/>
    </row>
    <row r="457" spans="2:53" ht="12.75" customHeight="1">
      <c r="B457" s="28"/>
      <c r="C457" s="28"/>
      <c r="D457" s="28"/>
      <c r="E457" s="6"/>
      <c r="F457" s="24"/>
      <c r="G457" s="25"/>
      <c r="H457" s="22"/>
      <c r="I457" s="22"/>
      <c r="J457" s="22"/>
      <c r="K457" s="26"/>
      <c r="L457" s="25"/>
      <c r="M457" s="25"/>
      <c r="N457" s="59"/>
      <c r="O457" s="25"/>
      <c r="P457" s="22"/>
      <c r="Q457" s="22"/>
      <c r="R457" s="22"/>
      <c r="S457" s="25"/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G457" s="24"/>
      <c r="AH457" s="25"/>
      <c r="AI457" s="22"/>
      <c r="AJ457" s="22"/>
      <c r="AK457" s="22"/>
      <c r="AL457" s="22"/>
      <c r="AM457" s="22"/>
      <c r="AN457" s="22"/>
      <c r="AO457" s="22"/>
      <c r="AP457" s="22"/>
      <c r="AQ457" s="22"/>
      <c r="AR457" s="22"/>
      <c r="AS457" s="22"/>
      <c r="AT457" s="22"/>
      <c r="AU457" s="22"/>
      <c r="AV457" s="22"/>
      <c r="AW457" s="26"/>
      <c r="AX457" s="25"/>
      <c r="AY457" s="25"/>
      <c r="AZ457" s="59"/>
      <c r="BA457" s="25"/>
    </row>
    <row r="458" spans="2:53" ht="12.75" customHeight="1">
      <c r="B458" s="28"/>
      <c r="C458" s="28"/>
      <c r="D458" s="28"/>
      <c r="E458" s="6"/>
      <c r="F458" s="24"/>
      <c r="G458" s="25"/>
      <c r="H458" s="22"/>
      <c r="I458" s="22"/>
      <c r="J458" s="22"/>
      <c r="K458" s="26"/>
      <c r="L458" s="25"/>
      <c r="M458" s="25"/>
      <c r="N458" s="59"/>
      <c r="O458" s="25"/>
      <c r="P458" s="22"/>
      <c r="Q458" s="22"/>
      <c r="R458" s="22"/>
      <c r="S458" s="25"/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  <c r="AG458" s="24"/>
      <c r="AH458" s="25"/>
      <c r="AI458" s="22"/>
      <c r="AJ458" s="22"/>
      <c r="AK458" s="22"/>
      <c r="AL458" s="22"/>
      <c r="AM458" s="22"/>
      <c r="AN458" s="22"/>
      <c r="AO458" s="22"/>
      <c r="AP458" s="22"/>
      <c r="AQ458" s="22"/>
      <c r="AR458" s="22"/>
      <c r="AS458" s="22"/>
      <c r="AT458" s="22"/>
      <c r="AU458" s="22"/>
      <c r="AV458" s="22"/>
      <c r="AW458" s="26"/>
      <c r="AX458" s="25"/>
      <c r="AY458" s="25"/>
      <c r="AZ458" s="59"/>
      <c r="BA458" s="25"/>
    </row>
    <row r="459" spans="2:53" ht="12.75" customHeight="1">
      <c r="B459" s="28"/>
      <c r="C459" s="28"/>
      <c r="D459" s="28"/>
      <c r="E459" s="6"/>
      <c r="F459" s="24"/>
      <c r="G459" s="25"/>
      <c r="H459" s="22"/>
      <c r="I459" s="22"/>
      <c r="J459" s="22"/>
      <c r="K459" s="26"/>
      <c r="L459" s="25"/>
      <c r="M459" s="25"/>
      <c r="N459" s="59"/>
      <c r="O459" s="25"/>
      <c r="P459" s="22"/>
      <c r="Q459" s="22"/>
      <c r="R459" s="22"/>
      <c r="S459" s="25"/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4"/>
      <c r="AH459" s="25"/>
      <c r="AI459" s="22"/>
      <c r="AJ459" s="22"/>
      <c r="AK459" s="22"/>
      <c r="AL459" s="22"/>
      <c r="AM459" s="22"/>
      <c r="AN459" s="22"/>
      <c r="AO459" s="22"/>
      <c r="AP459" s="22"/>
      <c r="AQ459" s="22"/>
      <c r="AR459" s="22"/>
      <c r="AS459" s="22"/>
      <c r="AT459" s="22"/>
      <c r="AU459" s="22"/>
      <c r="AV459" s="22"/>
      <c r="AW459" s="26"/>
      <c r="AX459" s="25"/>
      <c r="AY459" s="25"/>
      <c r="AZ459" s="59"/>
      <c r="BA459" s="25"/>
    </row>
    <row r="460" spans="2:53" ht="12.75" customHeight="1">
      <c r="B460" s="28"/>
      <c r="C460" s="28"/>
      <c r="D460" s="28"/>
      <c r="E460" s="6"/>
      <c r="F460" s="24"/>
      <c r="G460" s="25"/>
      <c r="H460" s="22"/>
      <c r="I460" s="22"/>
      <c r="J460" s="22"/>
      <c r="K460" s="26"/>
      <c r="L460" s="25"/>
      <c r="M460" s="25"/>
      <c r="N460" s="59"/>
      <c r="O460" s="25"/>
      <c r="P460" s="22"/>
      <c r="Q460" s="22"/>
      <c r="R460" s="22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4"/>
      <c r="AH460" s="25"/>
      <c r="AI460" s="22"/>
      <c r="AJ460" s="22"/>
      <c r="AK460" s="22"/>
      <c r="AL460" s="22"/>
      <c r="AM460" s="22"/>
      <c r="AN460" s="22"/>
      <c r="AO460" s="22"/>
      <c r="AP460" s="22"/>
      <c r="AQ460" s="22"/>
      <c r="AR460" s="22"/>
      <c r="AS460" s="22"/>
      <c r="AT460" s="22"/>
      <c r="AU460" s="22"/>
      <c r="AV460" s="22"/>
      <c r="AW460" s="26"/>
      <c r="AX460" s="25"/>
      <c r="AY460" s="25"/>
      <c r="AZ460" s="59"/>
      <c r="BA460" s="25"/>
    </row>
    <row r="461" spans="2:53" ht="12.75" customHeight="1">
      <c r="B461" s="28"/>
      <c r="C461" s="28"/>
      <c r="D461" s="28"/>
      <c r="E461" s="6"/>
      <c r="F461" s="24"/>
      <c r="G461" s="25"/>
      <c r="H461" s="22"/>
      <c r="I461" s="22"/>
      <c r="J461" s="22"/>
      <c r="K461" s="26"/>
      <c r="L461" s="25"/>
      <c r="M461" s="25"/>
      <c r="N461" s="59"/>
      <c r="O461" s="25"/>
      <c r="P461" s="22"/>
      <c r="Q461" s="22"/>
      <c r="R461" s="22"/>
      <c r="S461" s="25"/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24"/>
      <c r="AH461" s="25"/>
      <c r="AI461" s="22"/>
      <c r="AJ461" s="22"/>
      <c r="AK461" s="22"/>
      <c r="AL461" s="22"/>
      <c r="AM461" s="22"/>
      <c r="AN461" s="22"/>
      <c r="AO461" s="22"/>
      <c r="AP461" s="22"/>
      <c r="AQ461" s="22"/>
      <c r="AR461" s="22"/>
      <c r="AS461" s="22"/>
      <c r="AT461" s="22"/>
      <c r="AU461" s="22"/>
      <c r="AV461" s="22"/>
      <c r="AW461" s="26"/>
      <c r="AX461" s="25"/>
      <c r="AY461" s="25"/>
      <c r="AZ461" s="59"/>
      <c r="BA461" s="25"/>
    </row>
    <row r="462" spans="2:53" ht="12.75" customHeight="1">
      <c r="B462" s="28"/>
      <c r="C462" s="28"/>
      <c r="D462" s="28"/>
      <c r="E462" s="6"/>
      <c r="F462" s="24"/>
      <c r="G462" s="25"/>
      <c r="H462" s="22"/>
      <c r="I462" s="22"/>
      <c r="J462" s="22"/>
      <c r="K462" s="26"/>
      <c r="L462" s="25"/>
      <c r="M462" s="25"/>
      <c r="N462" s="59"/>
      <c r="O462" s="25"/>
      <c r="P462" s="22"/>
      <c r="Q462" s="22"/>
      <c r="R462" s="22"/>
      <c r="S462" s="25"/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4"/>
      <c r="AH462" s="25"/>
      <c r="AI462" s="22"/>
      <c r="AJ462" s="22"/>
      <c r="AK462" s="22"/>
      <c r="AL462" s="22"/>
      <c r="AM462" s="22"/>
      <c r="AN462" s="22"/>
      <c r="AO462" s="22"/>
      <c r="AP462" s="22"/>
      <c r="AQ462" s="22"/>
      <c r="AR462" s="22"/>
      <c r="AS462" s="22"/>
      <c r="AT462" s="22"/>
      <c r="AU462" s="22"/>
      <c r="AV462" s="22"/>
      <c r="AW462" s="26"/>
      <c r="AX462" s="25"/>
      <c r="AY462" s="25"/>
      <c r="AZ462" s="59"/>
      <c r="BA462" s="25"/>
    </row>
    <row r="463" spans="2:53" ht="12.75" customHeight="1">
      <c r="B463" s="28"/>
      <c r="C463" s="28"/>
      <c r="D463" s="28"/>
      <c r="E463" s="6"/>
      <c r="F463" s="24"/>
      <c r="G463" s="25"/>
      <c r="H463" s="22"/>
      <c r="I463" s="22"/>
      <c r="J463" s="22"/>
      <c r="K463" s="26"/>
      <c r="L463" s="25"/>
      <c r="M463" s="25"/>
      <c r="N463" s="59"/>
      <c r="O463" s="25"/>
      <c r="P463" s="22"/>
      <c r="Q463" s="22"/>
      <c r="R463" s="22"/>
      <c r="S463" s="25"/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4"/>
      <c r="AH463" s="25"/>
      <c r="AI463" s="22"/>
      <c r="AJ463" s="22"/>
      <c r="AK463" s="22"/>
      <c r="AL463" s="22"/>
      <c r="AM463" s="22"/>
      <c r="AN463" s="22"/>
      <c r="AO463" s="22"/>
      <c r="AP463" s="22"/>
      <c r="AQ463" s="22"/>
      <c r="AR463" s="22"/>
      <c r="AS463" s="22"/>
      <c r="AT463" s="22"/>
      <c r="AU463" s="22"/>
      <c r="AV463" s="22"/>
      <c r="AW463" s="26"/>
      <c r="AX463" s="25"/>
      <c r="AY463" s="25"/>
      <c r="AZ463" s="59"/>
      <c r="BA463" s="25"/>
    </row>
    <row r="464" spans="2:53" ht="12.75" customHeight="1">
      <c r="B464" s="28"/>
      <c r="C464" s="28"/>
      <c r="D464" s="28"/>
      <c r="E464" s="6"/>
      <c r="F464" s="24"/>
      <c r="G464" s="25"/>
      <c r="H464" s="22"/>
      <c r="I464" s="22"/>
      <c r="J464" s="22"/>
      <c r="K464" s="26"/>
      <c r="L464" s="25"/>
      <c r="M464" s="25"/>
      <c r="N464" s="59"/>
      <c r="O464" s="25"/>
      <c r="P464" s="22"/>
      <c r="Q464" s="22"/>
      <c r="R464" s="22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4"/>
      <c r="AH464" s="25"/>
      <c r="AI464" s="22"/>
      <c r="AJ464" s="22"/>
      <c r="AK464" s="22"/>
      <c r="AL464" s="22"/>
      <c r="AM464" s="22"/>
      <c r="AN464" s="22"/>
      <c r="AO464" s="22"/>
      <c r="AP464" s="22"/>
      <c r="AQ464" s="22"/>
      <c r="AR464" s="22"/>
      <c r="AS464" s="22"/>
      <c r="AT464" s="22"/>
      <c r="AU464" s="22"/>
      <c r="AV464" s="22"/>
      <c r="AW464" s="26"/>
      <c r="AX464" s="25"/>
      <c r="AY464" s="25"/>
      <c r="AZ464" s="59"/>
      <c r="BA464" s="25"/>
    </row>
    <row r="465" spans="2:53" ht="12.75" customHeight="1">
      <c r="B465" s="28"/>
      <c r="C465" s="28"/>
      <c r="D465" s="28"/>
      <c r="E465" s="6"/>
      <c r="F465" s="24"/>
      <c r="G465" s="25"/>
      <c r="H465" s="22"/>
      <c r="I465" s="22"/>
      <c r="J465" s="22"/>
      <c r="K465" s="26"/>
      <c r="L465" s="25"/>
      <c r="M465" s="25"/>
      <c r="N465" s="59"/>
      <c r="O465" s="25"/>
      <c r="P465" s="22"/>
      <c r="Q465" s="22"/>
      <c r="R465" s="22"/>
      <c r="S465" s="25"/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  <c r="AG465" s="24"/>
      <c r="AH465" s="25"/>
      <c r="AI465" s="22"/>
      <c r="AJ465" s="22"/>
      <c r="AK465" s="22"/>
      <c r="AL465" s="22"/>
      <c r="AM465" s="22"/>
      <c r="AN465" s="22"/>
      <c r="AO465" s="22"/>
      <c r="AP465" s="22"/>
      <c r="AQ465" s="22"/>
      <c r="AR465" s="22"/>
      <c r="AS465" s="22"/>
      <c r="AT465" s="22"/>
      <c r="AU465" s="22"/>
      <c r="AV465" s="22"/>
      <c r="AW465" s="26"/>
      <c r="AX465" s="25"/>
      <c r="AY465" s="25"/>
      <c r="AZ465" s="59"/>
      <c r="BA465" s="25"/>
    </row>
    <row r="466" spans="2:53" ht="12.75" customHeight="1">
      <c r="B466" s="28"/>
      <c r="C466" s="28"/>
      <c r="D466" s="28"/>
      <c r="E466" s="6"/>
      <c r="F466" s="24"/>
      <c r="G466" s="25"/>
      <c r="H466" s="22"/>
      <c r="I466" s="22"/>
      <c r="J466" s="22"/>
      <c r="K466" s="26"/>
      <c r="L466" s="25"/>
      <c r="M466" s="25"/>
      <c r="N466" s="59"/>
      <c r="O466" s="25"/>
      <c r="P466" s="22"/>
      <c r="Q466" s="22"/>
      <c r="R466" s="22"/>
      <c r="S466" s="25"/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G466" s="24"/>
      <c r="AH466" s="25"/>
      <c r="AI466" s="22"/>
      <c r="AJ466" s="22"/>
      <c r="AK466" s="22"/>
      <c r="AL466" s="22"/>
      <c r="AM466" s="22"/>
      <c r="AN466" s="22"/>
      <c r="AO466" s="22"/>
      <c r="AP466" s="22"/>
      <c r="AQ466" s="22"/>
      <c r="AR466" s="22"/>
      <c r="AS466" s="22"/>
      <c r="AT466" s="22"/>
      <c r="AU466" s="22"/>
      <c r="AV466" s="22"/>
      <c r="AW466" s="26"/>
      <c r="AX466" s="25"/>
      <c r="AY466" s="25"/>
      <c r="AZ466" s="59"/>
      <c r="BA466" s="25"/>
    </row>
    <row r="467" spans="2:53" ht="12.75" customHeight="1">
      <c r="B467" s="28"/>
      <c r="C467" s="28"/>
      <c r="D467" s="28"/>
      <c r="E467" s="6"/>
      <c r="F467" s="24"/>
      <c r="G467" s="25"/>
      <c r="H467" s="22"/>
      <c r="I467" s="22"/>
      <c r="J467" s="22"/>
      <c r="K467" s="26"/>
      <c r="L467" s="25"/>
      <c r="M467" s="25"/>
      <c r="N467" s="59"/>
      <c r="O467" s="25"/>
      <c r="P467" s="22"/>
      <c r="Q467" s="22"/>
      <c r="R467" s="22"/>
      <c r="S467" s="25"/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  <c r="AG467" s="24"/>
      <c r="AH467" s="25"/>
      <c r="AI467" s="22"/>
      <c r="AJ467" s="22"/>
      <c r="AK467" s="22"/>
      <c r="AL467" s="22"/>
      <c r="AM467" s="22"/>
      <c r="AN467" s="22"/>
      <c r="AO467" s="22"/>
      <c r="AP467" s="22"/>
      <c r="AQ467" s="22"/>
      <c r="AR467" s="22"/>
      <c r="AS467" s="22"/>
      <c r="AT467" s="22"/>
      <c r="AU467" s="22"/>
      <c r="AV467" s="22"/>
      <c r="AW467" s="26"/>
      <c r="AX467" s="25"/>
      <c r="AY467" s="25"/>
      <c r="AZ467" s="59"/>
      <c r="BA467" s="25"/>
    </row>
    <row r="468" spans="2:53" ht="12.75" customHeight="1">
      <c r="B468" s="28"/>
      <c r="C468" s="28"/>
      <c r="D468" s="28"/>
      <c r="E468" s="6"/>
      <c r="F468" s="24"/>
      <c r="G468" s="25"/>
      <c r="H468" s="22"/>
      <c r="I468" s="22"/>
      <c r="J468" s="22"/>
      <c r="K468" s="26"/>
      <c r="L468" s="25"/>
      <c r="M468" s="25"/>
      <c r="N468" s="59"/>
      <c r="O468" s="25"/>
      <c r="P468" s="22"/>
      <c r="Q468" s="22"/>
      <c r="R468" s="22"/>
      <c r="S468" s="25"/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G468" s="24"/>
      <c r="AH468" s="25"/>
      <c r="AI468" s="22"/>
      <c r="AJ468" s="22"/>
      <c r="AK468" s="22"/>
      <c r="AL468" s="22"/>
      <c r="AM468" s="22"/>
      <c r="AN468" s="22"/>
      <c r="AO468" s="22"/>
      <c r="AP468" s="22"/>
      <c r="AQ468" s="22"/>
      <c r="AR468" s="22"/>
      <c r="AS468" s="22"/>
      <c r="AT468" s="22"/>
      <c r="AU468" s="22"/>
      <c r="AV468" s="22"/>
      <c r="AW468" s="26"/>
      <c r="AX468" s="25"/>
      <c r="AY468" s="25"/>
      <c r="AZ468" s="59"/>
      <c r="BA468" s="25"/>
    </row>
    <row r="469" spans="2:53" ht="12.75" customHeight="1">
      <c r="B469" s="28"/>
      <c r="C469" s="28"/>
      <c r="D469" s="28"/>
      <c r="E469" s="6"/>
      <c r="F469" s="24"/>
      <c r="G469" s="25"/>
      <c r="H469" s="22"/>
      <c r="I469" s="22"/>
      <c r="J469" s="22"/>
      <c r="K469" s="26"/>
      <c r="L469" s="25"/>
      <c r="M469" s="25"/>
      <c r="N469" s="59"/>
      <c r="O469" s="25"/>
      <c r="P469" s="22"/>
      <c r="Q469" s="22"/>
      <c r="R469" s="22"/>
      <c r="S469" s="25"/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4"/>
      <c r="AH469" s="25"/>
      <c r="AI469" s="22"/>
      <c r="AJ469" s="22"/>
      <c r="AK469" s="22"/>
      <c r="AL469" s="22"/>
      <c r="AM469" s="22"/>
      <c r="AN469" s="22"/>
      <c r="AO469" s="22"/>
      <c r="AP469" s="22"/>
      <c r="AQ469" s="22"/>
      <c r="AR469" s="22"/>
      <c r="AS469" s="22"/>
      <c r="AT469" s="22"/>
      <c r="AU469" s="22"/>
      <c r="AV469" s="22"/>
      <c r="AW469" s="26"/>
      <c r="AX469" s="25"/>
      <c r="AY469" s="25"/>
      <c r="AZ469" s="59"/>
      <c r="BA469" s="25"/>
    </row>
    <row r="470" spans="2:53" ht="12.75" customHeight="1">
      <c r="B470" s="28"/>
      <c r="C470" s="28"/>
      <c r="D470" s="28"/>
      <c r="E470" s="6"/>
      <c r="F470" s="24"/>
      <c r="G470" s="25"/>
      <c r="H470" s="22"/>
      <c r="I470" s="22"/>
      <c r="J470" s="22"/>
      <c r="K470" s="26"/>
      <c r="L470" s="25"/>
      <c r="M470" s="25"/>
      <c r="N470" s="59"/>
      <c r="O470" s="25"/>
      <c r="P470" s="22"/>
      <c r="Q470" s="22"/>
      <c r="R470" s="22"/>
      <c r="S470" s="25"/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24"/>
      <c r="AH470" s="25"/>
      <c r="AI470" s="22"/>
      <c r="AJ470" s="22"/>
      <c r="AK470" s="22"/>
      <c r="AL470" s="22"/>
      <c r="AM470" s="22"/>
      <c r="AN470" s="22"/>
      <c r="AO470" s="22"/>
      <c r="AP470" s="22"/>
      <c r="AQ470" s="22"/>
      <c r="AR470" s="22"/>
      <c r="AS470" s="22"/>
      <c r="AT470" s="22"/>
      <c r="AU470" s="22"/>
      <c r="AV470" s="22"/>
      <c r="AW470" s="26"/>
      <c r="AX470" s="25"/>
      <c r="AY470" s="25"/>
      <c r="AZ470" s="59"/>
      <c r="BA470" s="25"/>
    </row>
    <row r="471" spans="2:53" ht="12.75" customHeight="1">
      <c r="B471" s="28"/>
      <c r="C471" s="28"/>
      <c r="D471" s="28"/>
      <c r="E471" s="6"/>
      <c r="F471" s="24"/>
      <c r="G471" s="25"/>
      <c r="H471" s="22"/>
      <c r="I471" s="22"/>
      <c r="J471" s="22"/>
      <c r="K471" s="26"/>
      <c r="L471" s="25"/>
      <c r="M471" s="25"/>
      <c r="N471" s="59"/>
      <c r="O471" s="25"/>
      <c r="P471" s="22"/>
      <c r="Q471" s="22"/>
      <c r="R471" s="22"/>
      <c r="S471" s="25"/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24"/>
      <c r="AH471" s="25"/>
      <c r="AI471" s="22"/>
      <c r="AJ471" s="22"/>
      <c r="AK471" s="22"/>
      <c r="AL471" s="22"/>
      <c r="AM471" s="22"/>
      <c r="AN471" s="22"/>
      <c r="AO471" s="22"/>
      <c r="AP471" s="22"/>
      <c r="AQ471" s="22"/>
      <c r="AR471" s="22"/>
      <c r="AS471" s="22"/>
      <c r="AT471" s="22"/>
      <c r="AU471" s="22"/>
      <c r="AV471" s="22"/>
      <c r="AW471" s="26"/>
      <c r="AX471" s="25"/>
      <c r="AY471" s="25"/>
      <c r="AZ471" s="59"/>
      <c r="BA471" s="25"/>
    </row>
    <row r="472" spans="2:53" ht="12.75" customHeight="1">
      <c r="B472" s="28"/>
      <c r="C472" s="28"/>
      <c r="D472" s="28"/>
      <c r="E472" s="6"/>
      <c r="F472" s="24"/>
      <c r="G472" s="25"/>
      <c r="H472" s="22"/>
      <c r="I472" s="22"/>
      <c r="J472" s="22"/>
      <c r="K472" s="26"/>
      <c r="L472" s="25"/>
      <c r="M472" s="25"/>
      <c r="N472" s="59"/>
      <c r="O472" s="25"/>
      <c r="P472" s="22"/>
      <c r="Q472" s="22"/>
      <c r="R472" s="22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4"/>
      <c r="AH472" s="25"/>
      <c r="AI472" s="22"/>
      <c r="AJ472" s="22"/>
      <c r="AK472" s="22"/>
      <c r="AL472" s="22"/>
      <c r="AM472" s="22"/>
      <c r="AN472" s="22"/>
      <c r="AO472" s="22"/>
      <c r="AP472" s="22"/>
      <c r="AQ472" s="22"/>
      <c r="AR472" s="22"/>
      <c r="AS472" s="22"/>
      <c r="AT472" s="22"/>
      <c r="AU472" s="22"/>
      <c r="AV472" s="22"/>
      <c r="AW472" s="26"/>
      <c r="AX472" s="25"/>
      <c r="AY472" s="25"/>
      <c r="AZ472" s="59"/>
      <c r="BA472" s="25"/>
    </row>
    <row r="473" spans="2:53" ht="12.75" customHeight="1">
      <c r="B473" s="28"/>
      <c r="C473" s="28"/>
      <c r="D473" s="28"/>
      <c r="E473" s="6"/>
      <c r="F473" s="24"/>
      <c r="G473" s="25"/>
      <c r="H473" s="22"/>
      <c r="I473" s="22"/>
      <c r="J473" s="22"/>
      <c r="K473" s="26"/>
      <c r="L473" s="25"/>
      <c r="M473" s="25"/>
      <c r="N473" s="59"/>
      <c r="O473" s="25"/>
      <c r="P473" s="22"/>
      <c r="Q473" s="22"/>
      <c r="R473" s="22"/>
      <c r="S473" s="25"/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G473" s="24"/>
      <c r="AH473" s="25"/>
      <c r="AI473" s="22"/>
      <c r="AJ473" s="22"/>
      <c r="AK473" s="22"/>
      <c r="AL473" s="22"/>
      <c r="AM473" s="22"/>
      <c r="AN473" s="22"/>
      <c r="AO473" s="22"/>
      <c r="AP473" s="22"/>
      <c r="AQ473" s="22"/>
      <c r="AR473" s="22"/>
      <c r="AS473" s="22"/>
      <c r="AT473" s="22"/>
      <c r="AU473" s="22"/>
      <c r="AV473" s="22"/>
      <c r="AW473" s="26"/>
      <c r="AX473" s="25"/>
      <c r="AY473" s="25"/>
      <c r="AZ473" s="59"/>
      <c r="BA473" s="25"/>
    </row>
    <row r="474" spans="2:53" ht="12.75" customHeight="1">
      <c r="B474" s="28"/>
      <c r="C474" s="28"/>
      <c r="D474" s="28"/>
      <c r="E474" s="6"/>
      <c r="F474" s="24"/>
      <c r="G474" s="25"/>
      <c r="H474" s="22"/>
      <c r="I474" s="22"/>
      <c r="J474" s="22"/>
      <c r="K474" s="26"/>
      <c r="L474" s="25"/>
      <c r="M474" s="25"/>
      <c r="N474" s="59"/>
      <c r="O474" s="25"/>
      <c r="P474" s="22"/>
      <c r="Q474" s="22"/>
      <c r="R474" s="22"/>
      <c r="S474" s="25"/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24"/>
      <c r="AH474" s="25"/>
      <c r="AI474" s="22"/>
      <c r="AJ474" s="22"/>
      <c r="AK474" s="22"/>
      <c r="AL474" s="22"/>
      <c r="AM474" s="22"/>
      <c r="AN474" s="22"/>
      <c r="AO474" s="22"/>
      <c r="AP474" s="22"/>
      <c r="AQ474" s="22"/>
      <c r="AR474" s="22"/>
      <c r="AS474" s="22"/>
      <c r="AT474" s="22"/>
      <c r="AU474" s="22"/>
      <c r="AV474" s="22"/>
      <c r="AW474" s="26"/>
      <c r="AX474" s="25"/>
      <c r="AY474" s="25"/>
      <c r="AZ474" s="59"/>
      <c r="BA474" s="25"/>
    </row>
    <row r="475" spans="2:53" ht="12.75" customHeight="1">
      <c r="B475" s="28"/>
      <c r="C475" s="28"/>
      <c r="D475" s="28"/>
      <c r="E475" s="6"/>
      <c r="F475" s="24"/>
      <c r="G475" s="25"/>
      <c r="H475" s="22"/>
      <c r="I475" s="22"/>
      <c r="J475" s="22"/>
      <c r="K475" s="26"/>
      <c r="L475" s="25"/>
      <c r="M475" s="25"/>
      <c r="N475" s="59"/>
      <c r="O475" s="25"/>
      <c r="P475" s="22"/>
      <c r="Q475" s="22"/>
      <c r="R475" s="22"/>
      <c r="S475" s="25"/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  <c r="AG475" s="24"/>
      <c r="AH475" s="25"/>
      <c r="AI475" s="22"/>
      <c r="AJ475" s="22"/>
      <c r="AK475" s="22"/>
      <c r="AL475" s="22"/>
      <c r="AM475" s="22"/>
      <c r="AN475" s="22"/>
      <c r="AO475" s="22"/>
      <c r="AP475" s="22"/>
      <c r="AQ475" s="22"/>
      <c r="AR475" s="22"/>
      <c r="AS475" s="22"/>
      <c r="AT475" s="22"/>
      <c r="AU475" s="22"/>
      <c r="AV475" s="22"/>
      <c r="AW475" s="26"/>
      <c r="AX475" s="25"/>
      <c r="AY475" s="25"/>
      <c r="AZ475" s="59"/>
      <c r="BA475" s="25"/>
    </row>
    <row r="476" spans="2:53" ht="12.75" customHeight="1">
      <c r="B476" s="28"/>
      <c r="C476" s="28"/>
      <c r="D476" s="28"/>
      <c r="E476" s="6"/>
      <c r="F476" s="24"/>
      <c r="G476" s="25"/>
      <c r="H476" s="22"/>
      <c r="I476" s="22"/>
      <c r="J476" s="22"/>
      <c r="K476" s="26"/>
      <c r="L476" s="25"/>
      <c r="M476" s="25"/>
      <c r="N476" s="59"/>
      <c r="O476" s="25"/>
      <c r="P476" s="22"/>
      <c r="Q476" s="22"/>
      <c r="R476" s="22"/>
      <c r="S476" s="25"/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G476" s="24"/>
      <c r="AH476" s="25"/>
      <c r="AI476" s="22"/>
      <c r="AJ476" s="22"/>
      <c r="AK476" s="22"/>
      <c r="AL476" s="22"/>
      <c r="AM476" s="22"/>
      <c r="AN476" s="22"/>
      <c r="AO476" s="22"/>
      <c r="AP476" s="22"/>
      <c r="AQ476" s="22"/>
      <c r="AR476" s="22"/>
      <c r="AS476" s="22"/>
      <c r="AT476" s="22"/>
      <c r="AU476" s="22"/>
      <c r="AV476" s="22"/>
      <c r="AW476" s="26"/>
      <c r="AX476" s="25"/>
      <c r="AY476" s="25"/>
      <c r="AZ476" s="59"/>
      <c r="BA476" s="25"/>
    </row>
    <row r="477" spans="2:53" ht="12.75" customHeight="1">
      <c r="B477" s="28"/>
      <c r="C477" s="28"/>
      <c r="D477" s="28"/>
      <c r="E477" s="6"/>
      <c r="F477" s="24"/>
      <c r="G477" s="25"/>
      <c r="H477" s="22"/>
      <c r="I477" s="22"/>
      <c r="J477" s="22"/>
      <c r="K477" s="26"/>
      <c r="L477" s="25"/>
      <c r="M477" s="25"/>
      <c r="N477" s="59"/>
      <c r="O477" s="25"/>
      <c r="P477" s="22"/>
      <c r="Q477" s="22"/>
      <c r="R477" s="22"/>
      <c r="S477" s="25"/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  <c r="AF477" s="25"/>
      <c r="AG477" s="24"/>
      <c r="AH477" s="25"/>
      <c r="AI477" s="22"/>
      <c r="AJ477" s="22"/>
      <c r="AK477" s="22"/>
      <c r="AL477" s="22"/>
      <c r="AM477" s="22"/>
      <c r="AN477" s="22"/>
      <c r="AO477" s="22"/>
      <c r="AP477" s="22"/>
      <c r="AQ477" s="22"/>
      <c r="AR477" s="22"/>
      <c r="AS477" s="22"/>
      <c r="AT477" s="22"/>
      <c r="AU477" s="22"/>
      <c r="AV477" s="22"/>
      <c r="AW477" s="26"/>
      <c r="AX477" s="25"/>
      <c r="AY477" s="25"/>
      <c r="AZ477" s="59"/>
      <c r="BA477" s="25"/>
    </row>
    <row r="478" spans="2:53" ht="12.75" customHeight="1">
      <c r="B478" s="28"/>
      <c r="C478" s="28"/>
      <c r="D478" s="28"/>
      <c r="E478" s="6"/>
      <c r="F478" s="24"/>
      <c r="G478" s="25"/>
      <c r="H478" s="22"/>
      <c r="I478" s="22"/>
      <c r="J478" s="22"/>
      <c r="K478" s="26"/>
      <c r="L478" s="25"/>
      <c r="M478" s="25"/>
      <c r="N478" s="59"/>
      <c r="O478" s="25"/>
      <c r="P478" s="22"/>
      <c r="Q478" s="22"/>
      <c r="R478" s="22"/>
      <c r="S478" s="25"/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5"/>
      <c r="AG478" s="24"/>
      <c r="AH478" s="25"/>
      <c r="AI478" s="22"/>
      <c r="AJ478" s="22"/>
      <c r="AK478" s="22"/>
      <c r="AL478" s="22"/>
      <c r="AM478" s="22"/>
      <c r="AN478" s="22"/>
      <c r="AO478" s="22"/>
      <c r="AP478" s="22"/>
      <c r="AQ478" s="22"/>
      <c r="AR478" s="22"/>
      <c r="AS478" s="22"/>
      <c r="AT478" s="22"/>
      <c r="AU478" s="22"/>
      <c r="AV478" s="22"/>
      <c r="AW478" s="26"/>
      <c r="AX478" s="25"/>
      <c r="AY478" s="25"/>
      <c r="AZ478" s="59"/>
      <c r="BA478" s="25"/>
    </row>
    <row r="479" spans="2:53" ht="12.75" customHeight="1">
      <c r="B479" s="28"/>
      <c r="C479" s="28"/>
      <c r="D479" s="28"/>
      <c r="E479" s="6"/>
      <c r="F479" s="24"/>
      <c r="G479" s="25"/>
      <c r="H479" s="22"/>
      <c r="I479" s="22"/>
      <c r="J479" s="22"/>
      <c r="K479" s="26"/>
      <c r="L479" s="25"/>
      <c r="M479" s="25"/>
      <c r="N479" s="59"/>
      <c r="O479" s="25"/>
      <c r="P479" s="22"/>
      <c r="Q479" s="22"/>
      <c r="R479" s="22"/>
      <c r="S479" s="25"/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  <c r="AG479" s="24"/>
      <c r="AH479" s="25"/>
      <c r="AI479" s="22"/>
      <c r="AJ479" s="22"/>
      <c r="AK479" s="22"/>
      <c r="AL479" s="22"/>
      <c r="AM479" s="22"/>
      <c r="AN479" s="22"/>
      <c r="AO479" s="22"/>
      <c r="AP479" s="22"/>
      <c r="AQ479" s="22"/>
      <c r="AR479" s="22"/>
      <c r="AS479" s="22"/>
      <c r="AT479" s="22"/>
      <c r="AU479" s="22"/>
      <c r="AV479" s="22"/>
      <c r="AW479" s="26"/>
      <c r="AX479" s="25"/>
      <c r="AY479" s="25"/>
      <c r="AZ479" s="59"/>
      <c r="BA479" s="25"/>
    </row>
    <row r="480" spans="2:53" ht="12.75" customHeight="1">
      <c r="B480" s="28"/>
      <c r="C480" s="28"/>
      <c r="D480" s="28"/>
      <c r="E480" s="6"/>
      <c r="F480" s="24"/>
      <c r="G480" s="25"/>
      <c r="H480" s="22"/>
      <c r="I480" s="22"/>
      <c r="J480" s="22"/>
      <c r="K480" s="26"/>
      <c r="L480" s="25"/>
      <c r="M480" s="25"/>
      <c r="N480" s="59"/>
      <c r="O480" s="25"/>
      <c r="P480" s="22"/>
      <c r="Q480" s="22"/>
      <c r="R480" s="22"/>
      <c r="S480" s="25"/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4"/>
      <c r="AH480" s="25"/>
      <c r="AI480" s="22"/>
      <c r="AJ480" s="22"/>
      <c r="AK480" s="22"/>
      <c r="AL480" s="22"/>
      <c r="AM480" s="22"/>
      <c r="AN480" s="22"/>
      <c r="AO480" s="22"/>
      <c r="AP480" s="22"/>
      <c r="AQ480" s="22"/>
      <c r="AR480" s="22"/>
      <c r="AS480" s="22"/>
      <c r="AT480" s="22"/>
      <c r="AU480" s="22"/>
      <c r="AV480" s="22"/>
      <c r="AW480" s="26"/>
      <c r="AX480" s="25"/>
      <c r="AY480" s="25"/>
      <c r="AZ480" s="59"/>
      <c r="BA480" s="25"/>
    </row>
    <row r="481" spans="2:53" ht="12.75" customHeight="1">
      <c r="B481" s="28"/>
      <c r="C481" s="28"/>
      <c r="D481" s="28"/>
      <c r="E481" s="6"/>
      <c r="F481" s="24"/>
      <c r="G481" s="25"/>
      <c r="H481" s="22"/>
      <c r="I481" s="22"/>
      <c r="J481" s="22"/>
      <c r="K481" s="26"/>
      <c r="L481" s="25"/>
      <c r="M481" s="25"/>
      <c r="N481" s="59"/>
      <c r="O481" s="25"/>
      <c r="P481" s="22"/>
      <c r="Q481" s="22"/>
      <c r="R481" s="22"/>
      <c r="S481" s="25"/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5"/>
      <c r="AG481" s="24"/>
      <c r="AH481" s="25"/>
      <c r="AI481" s="22"/>
      <c r="AJ481" s="22"/>
      <c r="AK481" s="22"/>
      <c r="AL481" s="22"/>
      <c r="AM481" s="22"/>
      <c r="AN481" s="22"/>
      <c r="AO481" s="22"/>
      <c r="AP481" s="22"/>
      <c r="AQ481" s="22"/>
      <c r="AR481" s="22"/>
      <c r="AS481" s="22"/>
      <c r="AT481" s="22"/>
      <c r="AU481" s="22"/>
      <c r="AV481" s="22"/>
      <c r="AW481" s="26"/>
      <c r="AX481" s="25"/>
      <c r="AY481" s="25"/>
      <c r="AZ481" s="59"/>
      <c r="BA481" s="25"/>
    </row>
    <row r="482" spans="2:53" ht="12.75" customHeight="1">
      <c r="B482" s="28"/>
      <c r="C482" s="28"/>
      <c r="D482" s="28"/>
      <c r="E482" s="6"/>
      <c r="F482" s="24"/>
      <c r="G482" s="25"/>
      <c r="H482" s="22"/>
      <c r="I482" s="22"/>
      <c r="J482" s="22"/>
      <c r="K482" s="26"/>
      <c r="L482" s="25"/>
      <c r="M482" s="25"/>
      <c r="N482" s="59"/>
      <c r="O482" s="25"/>
      <c r="P482" s="22"/>
      <c r="Q482" s="22"/>
      <c r="R482" s="22"/>
      <c r="S482" s="25"/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  <c r="AG482" s="24"/>
      <c r="AH482" s="25"/>
      <c r="AI482" s="22"/>
      <c r="AJ482" s="22"/>
      <c r="AK482" s="22"/>
      <c r="AL482" s="22"/>
      <c r="AM482" s="22"/>
      <c r="AN482" s="22"/>
      <c r="AO482" s="22"/>
      <c r="AP482" s="22"/>
      <c r="AQ482" s="22"/>
      <c r="AR482" s="22"/>
      <c r="AS482" s="22"/>
      <c r="AT482" s="22"/>
      <c r="AU482" s="22"/>
      <c r="AV482" s="22"/>
      <c r="AW482" s="26"/>
      <c r="AX482" s="25"/>
      <c r="AY482" s="25"/>
      <c r="AZ482" s="59"/>
      <c r="BA482" s="25"/>
    </row>
    <row r="483" spans="2:53" ht="12.75" customHeight="1">
      <c r="B483" s="28"/>
      <c r="C483" s="28"/>
      <c r="D483" s="28"/>
      <c r="E483" s="6"/>
      <c r="F483" s="24"/>
      <c r="G483" s="25"/>
      <c r="H483" s="22"/>
      <c r="I483" s="22"/>
      <c r="J483" s="22"/>
      <c r="K483" s="26"/>
      <c r="L483" s="25"/>
      <c r="M483" s="25"/>
      <c r="N483" s="59"/>
      <c r="O483" s="25"/>
      <c r="P483" s="22"/>
      <c r="Q483" s="22"/>
      <c r="R483" s="22"/>
      <c r="S483" s="25"/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4"/>
      <c r="AH483" s="25"/>
      <c r="AI483" s="22"/>
      <c r="AJ483" s="22"/>
      <c r="AK483" s="22"/>
      <c r="AL483" s="22"/>
      <c r="AM483" s="22"/>
      <c r="AN483" s="22"/>
      <c r="AO483" s="22"/>
      <c r="AP483" s="22"/>
      <c r="AQ483" s="22"/>
      <c r="AR483" s="22"/>
      <c r="AS483" s="22"/>
      <c r="AT483" s="22"/>
      <c r="AU483" s="22"/>
      <c r="AV483" s="22"/>
      <c r="AW483" s="26"/>
      <c r="AX483" s="25"/>
      <c r="AY483" s="25"/>
      <c r="AZ483" s="59"/>
      <c r="BA483" s="25"/>
    </row>
    <row r="484" spans="2:53" ht="12.75" customHeight="1">
      <c r="B484" s="28"/>
      <c r="C484" s="28"/>
      <c r="D484" s="28"/>
      <c r="E484" s="6"/>
      <c r="F484" s="24"/>
      <c r="G484" s="25"/>
      <c r="H484" s="22"/>
      <c r="I484" s="22"/>
      <c r="J484" s="22"/>
      <c r="K484" s="26"/>
      <c r="L484" s="25"/>
      <c r="M484" s="25"/>
      <c r="N484" s="59"/>
      <c r="O484" s="25"/>
      <c r="P484" s="22"/>
      <c r="Q484" s="22"/>
      <c r="R484" s="22"/>
      <c r="S484" s="25"/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4"/>
      <c r="AH484" s="25"/>
      <c r="AI484" s="22"/>
      <c r="AJ484" s="22"/>
      <c r="AK484" s="22"/>
      <c r="AL484" s="22"/>
      <c r="AM484" s="22"/>
      <c r="AN484" s="22"/>
      <c r="AO484" s="22"/>
      <c r="AP484" s="22"/>
      <c r="AQ484" s="22"/>
      <c r="AR484" s="22"/>
      <c r="AS484" s="22"/>
      <c r="AT484" s="22"/>
      <c r="AU484" s="22"/>
      <c r="AV484" s="22"/>
      <c r="AW484" s="26"/>
      <c r="AX484" s="25"/>
      <c r="AY484" s="25"/>
      <c r="AZ484" s="59"/>
      <c r="BA484" s="25"/>
    </row>
    <row r="485" spans="2:53" ht="12.75" customHeight="1">
      <c r="B485" s="28"/>
      <c r="C485" s="28"/>
      <c r="D485" s="28"/>
      <c r="E485" s="6"/>
      <c r="F485" s="24"/>
      <c r="G485" s="25"/>
      <c r="H485" s="22"/>
      <c r="I485" s="22"/>
      <c r="J485" s="22"/>
      <c r="K485" s="26"/>
      <c r="L485" s="25"/>
      <c r="M485" s="25"/>
      <c r="N485" s="59"/>
      <c r="O485" s="25"/>
      <c r="P485" s="22"/>
      <c r="Q485" s="22"/>
      <c r="R485" s="22"/>
      <c r="S485" s="25"/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  <c r="AG485" s="24"/>
      <c r="AH485" s="25"/>
      <c r="AI485" s="22"/>
      <c r="AJ485" s="22"/>
      <c r="AK485" s="22"/>
      <c r="AL485" s="22"/>
      <c r="AM485" s="22"/>
      <c r="AN485" s="22"/>
      <c r="AO485" s="22"/>
      <c r="AP485" s="22"/>
      <c r="AQ485" s="22"/>
      <c r="AR485" s="22"/>
      <c r="AS485" s="22"/>
      <c r="AT485" s="22"/>
      <c r="AU485" s="22"/>
      <c r="AV485" s="22"/>
      <c r="AW485" s="26"/>
      <c r="AX485" s="25"/>
      <c r="AY485" s="25"/>
      <c r="AZ485" s="59"/>
      <c r="BA485" s="25"/>
    </row>
    <row r="486" spans="2:53" ht="12.75" customHeight="1">
      <c r="B486" s="28"/>
      <c r="C486" s="28"/>
      <c r="D486" s="28"/>
      <c r="E486" s="6"/>
      <c r="F486" s="24"/>
      <c r="G486" s="25"/>
      <c r="H486" s="22"/>
      <c r="I486" s="22"/>
      <c r="J486" s="22"/>
      <c r="K486" s="26"/>
      <c r="L486" s="25"/>
      <c r="M486" s="25"/>
      <c r="N486" s="59"/>
      <c r="O486" s="25"/>
      <c r="P486" s="22"/>
      <c r="Q486" s="22"/>
      <c r="R486" s="22"/>
      <c r="S486" s="25"/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  <c r="AG486" s="24"/>
      <c r="AH486" s="25"/>
      <c r="AI486" s="22"/>
      <c r="AJ486" s="22"/>
      <c r="AK486" s="22"/>
      <c r="AL486" s="22"/>
      <c r="AM486" s="22"/>
      <c r="AN486" s="22"/>
      <c r="AO486" s="22"/>
      <c r="AP486" s="22"/>
      <c r="AQ486" s="22"/>
      <c r="AR486" s="22"/>
      <c r="AS486" s="22"/>
      <c r="AT486" s="22"/>
      <c r="AU486" s="22"/>
      <c r="AV486" s="22"/>
      <c r="AW486" s="26"/>
      <c r="AX486" s="25"/>
      <c r="AY486" s="25"/>
      <c r="AZ486" s="59"/>
      <c r="BA486" s="25"/>
    </row>
    <row r="487" spans="2:53" ht="12.75" customHeight="1">
      <c r="B487" s="28"/>
      <c r="C487" s="28"/>
      <c r="D487" s="28"/>
      <c r="E487" s="6"/>
      <c r="F487" s="24"/>
      <c r="G487" s="25"/>
      <c r="H487" s="22"/>
      <c r="I487" s="22"/>
      <c r="J487" s="22"/>
      <c r="K487" s="26"/>
      <c r="L487" s="25"/>
      <c r="M487" s="25"/>
      <c r="N487" s="59"/>
      <c r="O487" s="25"/>
      <c r="P487" s="22"/>
      <c r="Q487" s="22"/>
      <c r="R487" s="22"/>
      <c r="S487" s="25"/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  <c r="AG487" s="24"/>
      <c r="AH487" s="25"/>
      <c r="AI487" s="22"/>
      <c r="AJ487" s="22"/>
      <c r="AK487" s="22"/>
      <c r="AL487" s="22"/>
      <c r="AM487" s="22"/>
      <c r="AN487" s="22"/>
      <c r="AO487" s="22"/>
      <c r="AP487" s="22"/>
      <c r="AQ487" s="22"/>
      <c r="AR487" s="22"/>
      <c r="AS487" s="22"/>
      <c r="AT487" s="22"/>
      <c r="AU487" s="22"/>
      <c r="AV487" s="22"/>
      <c r="AW487" s="26"/>
      <c r="AX487" s="25"/>
      <c r="AY487" s="25"/>
      <c r="AZ487" s="59"/>
      <c r="BA487" s="25"/>
    </row>
    <row r="488" spans="2:53" ht="12.75" customHeight="1">
      <c r="B488" s="28"/>
      <c r="C488" s="28"/>
      <c r="D488" s="28"/>
      <c r="E488" s="6"/>
      <c r="F488" s="24"/>
      <c r="G488" s="25"/>
      <c r="H488" s="22"/>
      <c r="I488" s="22"/>
      <c r="J488" s="22"/>
      <c r="K488" s="26"/>
      <c r="L488" s="25"/>
      <c r="M488" s="25"/>
      <c r="N488" s="59"/>
      <c r="O488" s="25"/>
      <c r="P488" s="22"/>
      <c r="Q488" s="22"/>
      <c r="R488" s="22"/>
      <c r="S488" s="25"/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4"/>
      <c r="AH488" s="25"/>
      <c r="AI488" s="22"/>
      <c r="AJ488" s="22"/>
      <c r="AK488" s="22"/>
      <c r="AL488" s="22"/>
      <c r="AM488" s="22"/>
      <c r="AN488" s="22"/>
      <c r="AO488" s="22"/>
      <c r="AP488" s="22"/>
      <c r="AQ488" s="22"/>
      <c r="AR488" s="22"/>
      <c r="AS488" s="22"/>
      <c r="AT488" s="22"/>
      <c r="AU488" s="22"/>
      <c r="AV488" s="22"/>
      <c r="AW488" s="26"/>
      <c r="AX488" s="25"/>
      <c r="AY488" s="25"/>
      <c r="AZ488" s="59"/>
      <c r="BA488" s="25"/>
    </row>
    <row r="489" spans="2:53" ht="12.75" customHeight="1">
      <c r="B489" s="28"/>
      <c r="C489" s="28"/>
      <c r="D489" s="28"/>
      <c r="E489" s="6"/>
      <c r="F489" s="24"/>
      <c r="G489" s="25"/>
      <c r="H489" s="22"/>
      <c r="I489" s="22"/>
      <c r="J489" s="22"/>
      <c r="K489" s="26"/>
      <c r="L489" s="25"/>
      <c r="M489" s="25"/>
      <c r="N489" s="59"/>
      <c r="O489" s="25"/>
      <c r="P489" s="22"/>
      <c r="Q489" s="22"/>
      <c r="R489" s="22"/>
      <c r="S489" s="25"/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  <c r="AG489" s="24"/>
      <c r="AH489" s="25"/>
      <c r="AI489" s="22"/>
      <c r="AJ489" s="22"/>
      <c r="AK489" s="22"/>
      <c r="AL489" s="22"/>
      <c r="AM489" s="22"/>
      <c r="AN489" s="22"/>
      <c r="AO489" s="22"/>
      <c r="AP489" s="22"/>
      <c r="AQ489" s="22"/>
      <c r="AR489" s="22"/>
      <c r="AS489" s="22"/>
      <c r="AT489" s="22"/>
      <c r="AU489" s="22"/>
      <c r="AV489" s="22"/>
      <c r="AW489" s="26"/>
      <c r="AX489" s="25"/>
      <c r="AY489" s="25"/>
      <c r="AZ489" s="59"/>
      <c r="BA489" s="25"/>
    </row>
    <row r="490" spans="2:53" ht="12.75" customHeight="1">
      <c r="B490" s="28"/>
      <c r="C490" s="28"/>
      <c r="D490" s="28"/>
      <c r="E490" s="6"/>
      <c r="F490" s="24"/>
      <c r="G490" s="25"/>
      <c r="H490" s="22"/>
      <c r="I490" s="22"/>
      <c r="J490" s="22"/>
      <c r="K490" s="26"/>
      <c r="L490" s="25"/>
      <c r="M490" s="25"/>
      <c r="N490" s="59"/>
      <c r="O490" s="25"/>
      <c r="P490" s="22"/>
      <c r="Q490" s="22"/>
      <c r="R490" s="22"/>
      <c r="S490" s="25"/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  <c r="AG490" s="24"/>
      <c r="AH490" s="25"/>
      <c r="AI490" s="22"/>
      <c r="AJ490" s="22"/>
      <c r="AK490" s="22"/>
      <c r="AL490" s="22"/>
      <c r="AM490" s="22"/>
      <c r="AN490" s="22"/>
      <c r="AO490" s="22"/>
      <c r="AP490" s="22"/>
      <c r="AQ490" s="22"/>
      <c r="AR490" s="22"/>
      <c r="AS490" s="22"/>
      <c r="AT490" s="22"/>
      <c r="AU490" s="22"/>
      <c r="AV490" s="22"/>
      <c r="AW490" s="26"/>
      <c r="AX490" s="25"/>
      <c r="AY490" s="25"/>
      <c r="AZ490" s="59"/>
      <c r="BA490" s="25"/>
    </row>
    <row r="491" spans="2:53" ht="12.75" customHeight="1">
      <c r="B491" s="28"/>
      <c r="C491" s="28"/>
      <c r="D491" s="28"/>
      <c r="E491" s="6"/>
      <c r="F491" s="24"/>
      <c r="G491" s="25"/>
      <c r="H491" s="22"/>
      <c r="I491" s="22"/>
      <c r="J491" s="22"/>
      <c r="K491" s="26"/>
      <c r="L491" s="25"/>
      <c r="M491" s="25"/>
      <c r="N491" s="59"/>
      <c r="O491" s="25"/>
      <c r="P491" s="22"/>
      <c r="Q491" s="22"/>
      <c r="R491" s="22"/>
      <c r="S491" s="25"/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G491" s="24"/>
      <c r="AH491" s="25"/>
      <c r="AI491" s="22"/>
      <c r="AJ491" s="22"/>
      <c r="AK491" s="22"/>
      <c r="AL491" s="22"/>
      <c r="AM491" s="22"/>
      <c r="AN491" s="22"/>
      <c r="AO491" s="22"/>
      <c r="AP491" s="22"/>
      <c r="AQ491" s="22"/>
      <c r="AR491" s="22"/>
      <c r="AS491" s="22"/>
      <c r="AT491" s="22"/>
      <c r="AU491" s="22"/>
      <c r="AV491" s="22"/>
      <c r="AW491" s="26"/>
      <c r="AX491" s="25"/>
      <c r="AY491" s="25"/>
      <c r="AZ491" s="59"/>
      <c r="BA491" s="25"/>
    </row>
    <row r="492" spans="2:53" ht="12.75" customHeight="1">
      <c r="B492" s="28"/>
      <c r="C492" s="28"/>
      <c r="D492" s="28"/>
      <c r="E492" s="6"/>
      <c r="F492" s="24"/>
      <c r="G492" s="25"/>
      <c r="H492" s="22"/>
      <c r="I492" s="22"/>
      <c r="J492" s="22"/>
      <c r="K492" s="26"/>
      <c r="L492" s="25"/>
      <c r="M492" s="25"/>
      <c r="N492" s="59"/>
      <c r="O492" s="25"/>
      <c r="P492" s="22"/>
      <c r="Q492" s="22"/>
      <c r="R492" s="22"/>
      <c r="S492" s="25"/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5"/>
      <c r="AG492" s="24"/>
      <c r="AH492" s="25"/>
      <c r="AI492" s="22"/>
      <c r="AJ492" s="22"/>
      <c r="AK492" s="22"/>
      <c r="AL492" s="22"/>
      <c r="AM492" s="22"/>
      <c r="AN492" s="22"/>
      <c r="AO492" s="22"/>
      <c r="AP492" s="22"/>
      <c r="AQ492" s="22"/>
      <c r="AR492" s="22"/>
      <c r="AS492" s="22"/>
      <c r="AT492" s="22"/>
      <c r="AU492" s="22"/>
      <c r="AV492" s="22"/>
      <c r="AW492" s="26"/>
      <c r="AX492" s="25"/>
      <c r="AY492" s="25"/>
      <c r="AZ492" s="59"/>
      <c r="BA492" s="25"/>
    </row>
    <row r="493" spans="2:53" ht="12.75" customHeight="1">
      <c r="B493" s="28"/>
      <c r="C493" s="28"/>
      <c r="D493" s="28"/>
      <c r="E493" s="6"/>
      <c r="F493" s="24"/>
      <c r="G493" s="25"/>
      <c r="H493" s="22"/>
      <c r="I493" s="22"/>
      <c r="J493" s="22"/>
      <c r="K493" s="26"/>
      <c r="L493" s="25"/>
      <c r="M493" s="25"/>
      <c r="N493" s="59"/>
      <c r="O493" s="25"/>
      <c r="P493" s="22"/>
      <c r="Q493" s="22"/>
      <c r="R493" s="22"/>
      <c r="S493" s="25"/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  <c r="AG493" s="24"/>
      <c r="AH493" s="25"/>
      <c r="AI493" s="22"/>
      <c r="AJ493" s="22"/>
      <c r="AK493" s="22"/>
      <c r="AL493" s="22"/>
      <c r="AM493" s="22"/>
      <c r="AN493" s="22"/>
      <c r="AO493" s="22"/>
      <c r="AP493" s="22"/>
      <c r="AQ493" s="22"/>
      <c r="AR493" s="22"/>
      <c r="AS493" s="22"/>
      <c r="AT493" s="22"/>
      <c r="AU493" s="22"/>
      <c r="AV493" s="22"/>
      <c r="AW493" s="26"/>
      <c r="AX493" s="25"/>
      <c r="AY493" s="25"/>
      <c r="AZ493" s="59"/>
      <c r="BA493" s="25"/>
    </row>
    <row r="494" spans="2:53" ht="12.75" customHeight="1">
      <c r="B494" s="28"/>
      <c r="C494" s="28"/>
      <c r="D494" s="28"/>
      <c r="E494" s="6"/>
      <c r="F494" s="24"/>
      <c r="G494" s="25"/>
      <c r="H494" s="22"/>
      <c r="I494" s="22"/>
      <c r="J494" s="22"/>
      <c r="K494" s="26"/>
      <c r="L494" s="25"/>
      <c r="M494" s="25"/>
      <c r="N494" s="59"/>
      <c r="O494" s="25"/>
      <c r="P494" s="22"/>
      <c r="Q494" s="22"/>
      <c r="R494" s="22"/>
      <c r="S494" s="25"/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  <c r="AG494" s="24"/>
      <c r="AH494" s="25"/>
      <c r="AI494" s="22"/>
      <c r="AJ494" s="22"/>
      <c r="AK494" s="22"/>
      <c r="AL494" s="22"/>
      <c r="AM494" s="22"/>
      <c r="AN494" s="22"/>
      <c r="AO494" s="22"/>
      <c r="AP494" s="22"/>
      <c r="AQ494" s="22"/>
      <c r="AR494" s="22"/>
      <c r="AS494" s="22"/>
      <c r="AT494" s="22"/>
      <c r="AU494" s="22"/>
      <c r="AV494" s="22"/>
      <c r="AW494" s="26"/>
      <c r="AX494" s="25"/>
      <c r="AY494" s="25"/>
      <c r="AZ494" s="59"/>
      <c r="BA494" s="25"/>
    </row>
    <row r="495" spans="2:53" ht="12.75" customHeight="1">
      <c r="B495" s="28"/>
      <c r="C495" s="28"/>
      <c r="D495" s="28"/>
      <c r="E495" s="6"/>
      <c r="F495" s="24"/>
      <c r="G495" s="25"/>
      <c r="H495" s="22"/>
      <c r="I495" s="22"/>
      <c r="J495" s="22"/>
      <c r="K495" s="26"/>
      <c r="L495" s="25"/>
      <c r="M495" s="25"/>
      <c r="N495" s="59"/>
      <c r="O495" s="25"/>
      <c r="P495" s="22"/>
      <c r="Q495" s="22"/>
      <c r="R495" s="22"/>
      <c r="S495" s="25"/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  <c r="AG495" s="24"/>
      <c r="AH495" s="25"/>
      <c r="AI495" s="22"/>
      <c r="AJ495" s="22"/>
      <c r="AK495" s="22"/>
      <c r="AL495" s="22"/>
      <c r="AM495" s="22"/>
      <c r="AN495" s="22"/>
      <c r="AO495" s="22"/>
      <c r="AP495" s="22"/>
      <c r="AQ495" s="22"/>
      <c r="AR495" s="22"/>
      <c r="AS495" s="22"/>
      <c r="AT495" s="22"/>
      <c r="AU495" s="22"/>
      <c r="AV495" s="22"/>
      <c r="AW495" s="26"/>
      <c r="AX495" s="25"/>
      <c r="AY495" s="25"/>
      <c r="AZ495" s="59"/>
      <c r="BA495" s="25"/>
    </row>
    <row r="496" spans="2:53" ht="12.75" customHeight="1">
      <c r="B496" s="28"/>
      <c r="C496" s="28"/>
      <c r="D496" s="28"/>
      <c r="E496" s="6"/>
      <c r="F496" s="24"/>
      <c r="G496" s="25"/>
      <c r="H496" s="22"/>
      <c r="I496" s="22"/>
      <c r="J496" s="22"/>
      <c r="K496" s="26"/>
      <c r="L496" s="25"/>
      <c r="M496" s="25"/>
      <c r="N496" s="59"/>
      <c r="O496" s="25"/>
      <c r="P496" s="22"/>
      <c r="Q496" s="22"/>
      <c r="R496" s="22"/>
      <c r="S496" s="25"/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  <c r="AG496" s="24"/>
      <c r="AH496" s="25"/>
      <c r="AI496" s="22"/>
      <c r="AJ496" s="22"/>
      <c r="AK496" s="22"/>
      <c r="AL496" s="22"/>
      <c r="AM496" s="22"/>
      <c r="AN496" s="22"/>
      <c r="AO496" s="22"/>
      <c r="AP496" s="22"/>
      <c r="AQ496" s="22"/>
      <c r="AR496" s="22"/>
      <c r="AS496" s="22"/>
      <c r="AT496" s="22"/>
      <c r="AU496" s="22"/>
      <c r="AV496" s="22"/>
      <c r="AW496" s="26"/>
      <c r="AX496" s="25"/>
      <c r="AY496" s="25"/>
      <c r="AZ496" s="59"/>
      <c r="BA496" s="25"/>
    </row>
    <row r="497" spans="2:53" ht="12.75" customHeight="1">
      <c r="B497" s="28"/>
      <c r="C497" s="28"/>
      <c r="D497" s="28"/>
      <c r="E497" s="6"/>
      <c r="F497" s="24"/>
      <c r="G497" s="25"/>
      <c r="H497" s="22"/>
      <c r="I497" s="22"/>
      <c r="J497" s="22"/>
      <c r="K497" s="26"/>
      <c r="L497" s="25"/>
      <c r="M497" s="25"/>
      <c r="N497" s="59"/>
      <c r="O497" s="25"/>
      <c r="P497" s="22"/>
      <c r="Q497" s="22"/>
      <c r="R497" s="22"/>
      <c r="S497" s="25"/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  <c r="AG497" s="24"/>
      <c r="AH497" s="25"/>
      <c r="AI497" s="22"/>
      <c r="AJ497" s="22"/>
      <c r="AK497" s="22"/>
      <c r="AL497" s="22"/>
      <c r="AM497" s="22"/>
      <c r="AN497" s="22"/>
      <c r="AO497" s="22"/>
      <c r="AP497" s="22"/>
      <c r="AQ497" s="22"/>
      <c r="AR497" s="22"/>
      <c r="AS497" s="22"/>
      <c r="AT497" s="22"/>
      <c r="AU497" s="22"/>
      <c r="AV497" s="22"/>
      <c r="AW497" s="26"/>
      <c r="AX497" s="25"/>
      <c r="AY497" s="25"/>
      <c r="AZ497" s="59"/>
      <c r="BA497" s="25"/>
    </row>
    <row r="498" spans="2:53" ht="12.75" customHeight="1">
      <c r="B498" s="28"/>
      <c r="C498" s="28"/>
      <c r="D498" s="28"/>
      <c r="E498" s="6"/>
      <c r="F498" s="24"/>
      <c r="G498" s="25"/>
      <c r="H498" s="22"/>
      <c r="I498" s="22"/>
      <c r="J498" s="22"/>
      <c r="K498" s="26"/>
      <c r="L498" s="25"/>
      <c r="M498" s="25"/>
      <c r="N498" s="59"/>
      <c r="O498" s="25"/>
      <c r="P498" s="22"/>
      <c r="Q498" s="22"/>
      <c r="R498" s="22"/>
      <c r="S498" s="25"/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  <c r="AG498" s="24"/>
      <c r="AH498" s="25"/>
      <c r="AI498" s="22"/>
      <c r="AJ498" s="22"/>
      <c r="AK498" s="22"/>
      <c r="AL498" s="22"/>
      <c r="AM498" s="22"/>
      <c r="AN498" s="22"/>
      <c r="AO498" s="22"/>
      <c r="AP498" s="22"/>
      <c r="AQ498" s="22"/>
      <c r="AR498" s="22"/>
      <c r="AS498" s="22"/>
      <c r="AT498" s="22"/>
      <c r="AU498" s="22"/>
      <c r="AV498" s="22"/>
      <c r="AW498" s="26"/>
      <c r="AX498" s="25"/>
      <c r="AY498" s="25"/>
      <c r="AZ498" s="59"/>
      <c r="BA498" s="25"/>
    </row>
    <row r="499" spans="2:53" ht="12.75" customHeight="1">
      <c r="B499" s="28"/>
      <c r="C499" s="28"/>
      <c r="D499" s="28"/>
      <c r="E499" s="6"/>
      <c r="F499" s="24"/>
      <c r="G499" s="25"/>
      <c r="H499" s="22"/>
      <c r="I499" s="22"/>
      <c r="J499" s="22"/>
      <c r="K499" s="26"/>
      <c r="L499" s="25"/>
      <c r="M499" s="25"/>
      <c r="N499" s="59"/>
      <c r="O499" s="25"/>
      <c r="P499" s="22"/>
      <c r="Q499" s="22"/>
      <c r="R499" s="22"/>
      <c r="S499" s="25"/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  <c r="AG499" s="24"/>
      <c r="AH499" s="25"/>
      <c r="AI499" s="22"/>
      <c r="AJ499" s="22"/>
      <c r="AK499" s="22"/>
      <c r="AL499" s="22"/>
      <c r="AM499" s="22"/>
      <c r="AN499" s="22"/>
      <c r="AO499" s="22"/>
      <c r="AP499" s="22"/>
      <c r="AQ499" s="22"/>
      <c r="AR499" s="22"/>
      <c r="AS499" s="22"/>
      <c r="AT499" s="22"/>
      <c r="AU499" s="22"/>
      <c r="AV499" s="22"/>
      <c r="AW499" s="26"/>
      <c r="AX499" s="25"/>
      <c r="AY499" s="25"/>
      <c r="AZ499" s="59"/>
      <c r="BA499" s="25"/>
    </row>
    <row r="500" spans="2:53" ht="12.75" customHeight="1">
      <c r="B500" s="28"/>
      <c r="C500" s="28"/>
      <c r="D500" s="28"/>
      <c r="E500" s="6"/>
      <c r="F500" s="24"/>
      <c r="G500" s="25"/>
      <c r="H500" s="22"/>
      <c r="I500" s="22"/>
      <c r="J500" s="22"/>
      <c r="K500" s="26"/>
      <c r="L500" s="25"/>
      <c r="M500" s="25"/>
      <c r="N500" s="59"/>
      <c r="O500" s="25"/>
      <c r="P500" s="22"/>
      <c r="Q500" s="22"/>
      <c r="R500" s="22"/>
      <c r="S500" s="25"/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4"/>
      <c r="AH500" s="25"/>
      <c r="AI500" s="22"/>
      <c r="AJ500" s="22"/>
      <c r="AK500" s="22"/>
      <c r="AL500" s="22"/>
      <c r="AM500" s="22"/>
      <c r="AN500" s="22"/>
      <c r="AO500" s="22"/>
      <c r="AP500" s="22"/>
      <c r="AQ500" s="22"/>
      <c r="AR500" s="22"/>
      <c r="AS500" s="22"/>
      <c r="AT500" s="22"/>
      <c r="AU500" s="22"/>
      <c r="AV500" s="22"/>
      <c r="AW500" s="26"/>
      <c r="AX500" s="25"/>
      <c r="AY500" s="25"/>
      <c r="AZ500" s="59"/>
      <c r="BA500" s="25"/>
    </row>
    <row r="501" spans="2:53" ht="12.75" customHeight="1">
      <c r="B501" s="28"/>
      <c r="C501" s="28"/>
      <c r="D501" s="28"/>
      <c r="E501" s="6"/>
      <c r="F501" s="24"/>
      <c r="G501" s="25"/>
      <c r="H501" s="22"/>
      <c r="I501" s="22"/>
      <c r="J501" s="22"/>
      <c r="K501" s="26"/>
      <c r="L501" s="25"/>
      <c r="M501" s="25"/>
      <c r="N501" s="59"/>
      <c r="O501" s="25"/>
      <c r="P501" s="22"/>
      <c r="Q501" s="22"/>
      <c r="R501" s="22"/>
      <c r="S501" s="25"/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  <c r="AG501" s="24"/>
      <c r="AH501" s="25"/>
      <c r="AI501" s="22"/>
      <c r="AJ501" s="22"/>
      <c r="AK501" s="22"/>
      <c r="AL501" s="22"/>
      <c r="AM501" s="22"/>
      <c r="AN501" s="22"/>
      <c r="AO501" s="22"/>
      <c r="AP501" s="22"/>
      <c r="AQ501" s="22"/>
      <c r="AR501" s="22"/>
      <c r="AS501" s="22"/>
      <c r="AT501" s="22"/>
      <c r="AU501" s="22"/>
      <c r="AV501" s="22"/>
      <c r="AW501" s="26"/>
      <c r="AX501" s="25"/>
      <c r="AY501" s="25"/>
      <c r="AZ501" s="59"/>
      <c r="BA501" s="25"/>
    </row>
    <row r="502" spans="2:53" ht="12.75" customHeight="1">
      <c r="B502" s="28"/>
      <c r="C502" s="28"/>
      <c r="D502" s="28"/>
      <c r="E502" s="6"/>
      <c r="F502" s="24"/>
      <c r="G502" s="25"/>
      <c r="H502" s="22"/>
      <c r="I502" s="22"/>
      <c r="J502" s="22"/>
      <c r="K502" s="26"/>
      <c r="L502" s="25"/>
      <c r="M502" s="25"/>
      <c r="N502" s="59"/>
      <c r="O502" s="25"/>
      <c r="P502" s="22"/>
      <c r="Q502" s="22"/>
      <c r="R502" s="22"/>
      <c r="S502" s="25"/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  <c r="AE502" s="25"/>
      <c r="AF502" s="25"/>
      <c r="AG502" s="24"/>
      <c r="AH502" s="25"/>
      <c r="AI502" s="22"/>
      <c r="AJ502" s="22"/>
      <c r="AK502" s="22"/>
      <c r="AL502" s="22"/>
      <c r="AM502" s="22"/>
      <c r="AN502" s="22"/>
      <c r="AO502" s="22"/>
      <c r="AP502" s="22"/>
      <c r="AQ502" s="22"/>
      <c r="AR502" s="22"/>
      <c r="AS502" s="22"/>
      <c r="AT502" s="22"/>
      <c r="AU502" s="22"/>
      <c r="AV502" s="22"/>
      <c r="AW502" s="26"/>
      <c r="AX502" s="25"/>
      <c r="AY502" s="25"/>
      <c r="AZ502" s="59"/>
      <c r="BA502" s="25"/>
    </row>
    <row r="503" spans="2:53" ht="12.75" customHeight="1">
      <c r="B503" s="28"/>
      <c r="C503" s="28"/>
      <c r="D503" s="28"/>
      <c r="E503" s="6"/>
      <c r="F503" s="24"/>
      <c r="G503" s="25"/>
      <c r="H503" s="22"/>
      <c r="I503" s="22"/>
      <c r="J503" s="22"/>
      <c r="K503" s="26"/>
      <c r="L503" s="25"/>
      <c r="M503" s="25"/>
      <c r="N503" s="59"/>
      <c r="O503" s="25"/>
      <c r="P503" s="22"/>
      <c r="Q503" s="22"/>
      <c r="R503" s="22"/>
      <c r="S503" s="25"/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  <c r="AE503" s="25"/>
      <c r="AF503" s="25"/>
      <c r="AG503" s="24"/>
      <c r="AH503" s="25"/>
      <c r="AI503" s="22"/>
      <c r="AJ503" s="22"/>
      <c r="AK503" s="22"/>
      <c r="AL503" s="22"/>
      <c r="AM503" s="22"/>
      <c r="AN503" s="22"/>
      <c r="AO503" s="22"/>
      <c r="AP503" s="22"/>
      <c r="AQ503" s="22"/>
      <c r="AR503" s="22"/>
      <c r="AS503" s="22"/>
      <c r="AT503" s="22"/>
      <c r="AU503" s="22"/>
      <c r="AV503" s="22"/>
      <c r="AW503" s="26"/>
      <c r="AX503" s="25"/>
      <c r="AY503" s="25"/>
      <c r="AZ503" s="59"/>
      <c r="BA503" s="25"/>
    </row>
    <row r="504" spans="2:53" ht="12.75" customHeight="1">
      <c r="B504" s="28"/>
      <c r="C504" s="28"/>
      <c r="D504" s="28"/>
      <c r="E504" s="6"/>
      <c r="F504" s="24"/>
      <c r="G504" s="25"/>
      <c r="H504" s="22"/>
      <c r="I504" s="22"/>
      <c r="J504" s="22"/>
      <c r="K504" s="26"/>
      <c r="L504" s="25"/>
      <c r="M504" s="25"/>
      <c r="N504" s="59"/>
      <c r="O504" s="25"/>
      <c r="P504" s="22"/>
      <c r="Q504" s="22"/>
      <c r="R504" s="22"/>
      <c r="S504" s="25"/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  <c r="AE504" s="25"/>
      <c r="AF504" s="25"/>
      <c r="AG504" s="24"/>
      <c r="AH504" s="25"/>
      <c r="AI504" s="22"/>
      <c r="AJ504" s="22"/>
      <c r="AK504" s="22"/>
      <c r="AL504" s="22"/>
      <c r="AM504" s="22"/>
      <c r="AN504" s="22"/>
      <c r="AO504" s="22"/>
      <c r="AP504" s="22"/>
      <c r="AQ504" s="22"/>
      <c r="AR504" s="22"/>
      <c r="AS504" s="22"/>
      <c r="AT504" s="22"/>
      <c r="AU504" s="22"/>
      <c r="AV504" s="22"/>
      <c r="AW504" s="26"/>
      <c r="AX504" s="25"/>
      <c r="AY504" s="25"/>
      <c r="AZ504" s="59"/>
      <c r="BA504" s="25"/>
    </row>
    <row r="505" spans="2:53" ht="12.75" customHeight="1">
      <c r="B505" s="28"/>
      <c r="C505" s="28"/>
      <c r="D505" s="28"/>
      <c r="E505" s="6"/>
      <c r="F505" s="24"/>
      <c r="G505" s="25"/>
      <c r="H505" s="22"/>
      <c r="I505" s="22"/>
      <c r="J505" s="22"/>
      <c r="K505" s="26"/>
      <c r="L505" s="25"/>
      <c r="M505" s="25"/>
      <c r="N505" s="59"/>
      <c r="O505" s="25"/>
      <c r="P505" s="22"/>
      <c r="Q505" s="22"/>
      <c r="R505" s="22"/>
      <c r="S505" s="25"/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5"/>
      <c r="AF505" s="25"/>
      <c r="AG505" s="24"/>
      <c r="AH505" s="25"/>
      <c r="AI505" s="22"/>
      <c r="AJ505" s="22"/>
      <c r="AK505" s="22"/>
      <c r="AL505" s="22"/>
      <c r="AM505" s="22"/>
      <c r="AN505" s="22"/>
      <c r="AO505" s="22"/>
      <c r="AP505" s="22"/>
      <c r="AQ505" s="22"/>
      <c r="AR505" s="22"/>
      <c r="AS505" s="22"/>
      <c r="AT505" s="22"/>
      <c r="AU505" s="22"/>
      <c r="AV505" s="22"/>
      <c r="AW505" s="26"/>
      <c r="AX505" s="25"/>
      <c r="AY505" s="25"/>
      <c r="AZ505" s="59"/>
      <c r="BA505" s="25"/>
    </row>
    <row r="506" spans="2:53" ht="12.75" customHeight="1">
      <c r="B506" s="28"/>
      <c r="C506" s="28"/>
      <c r="D506" s="28"/>
      <c r="E506" s="6"/>
      <c r="F506" s="24"/>
      <c r="G506" s="25"/>
      <c r="H506" s="22"/>
      <c r="I506" s="22"/>
      <c r="J506" s="22"/>
      <c r="K506" s="26"/>
      <c r="L506" s="25"/>
      <c r="M506" s="25"/>
      <c r="N506" s="59"/>
      <c r="O506" s="25"/>
      <c r="P506" s="22"/>
      <c r="Q506" s="22"/>
      <c r="R506" s="22"/>
      <c r="S506" s="25"/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  <c r="AE506" s="25"/>
      <c r="AF506" s="25"/>
      <c r="AG506" s="24"/>
      <c r="AH506" s="25"/>
      <c r="AI506" s="22"/>
      <c r="AJ506" s="22"/>
      <c r="AK506" s="22"/>
      <c r="AL506" s="22"/>
      <c r="AM506" s="22"/>
      <c r="AN506" s="22"/>
      <c r="AO506" s="22"/>
      <c r="AP506" s="22"/>
      <c r="AQ506" s="22"/>
      <c r="AR506" s="22"/>
      <c r="AS506" s="22"/>
      <c r="AT506" s="22"/>
      <c r="AU506" s="22"/>
      <c r="AV506" s="22"/>
      <c r="AW506" s="26"/>
      <c r="AX506" s="25"/>
      <c r="AY506" s="25"/>
      <c r="AZ506" s="59"/>
      <c r="BA506" s="25"/>
    </row>
    <row r="507" spans="2:53" ht="12.75" customHeight="1">
      <c r="B507" s="28"/>
      <c r="C507" s="28"/>
      <c r="D507" s="28"/>
      <c r="E507" s="6"/>
      <c r="F507" s="24"/>
      <c r="G507" s="25"/>
      <c r="H507" s="22"/>
      <c r="I507" s="22"/>
      <c r="J507" s="22"/>
      <c r="K507" s="26"/>
      <c r="L507" s="25"/>
      <c r="M507" s="25"/>
      <c r="N507" s="59"/>
      <c r="O507" s="25"/>
      <c r="P507" s="22"/>
      <c r="Q507" s="22"/>
      <c r="R507" s="22"/>
      <c r="S507" s="25"/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  <c r="AG507" s="24"/>
      <c r="AH507" s="25"/>
      <c r="AI507" s="22"/>
      <c r="AJ507" s="22"/>
      <c r="AK507" s="22"/>
      <c r="AL507" s="22"/>
      <c r="AM507" s="22"/>
      <c r="AN507" s="22"/>
      <c r="AO507" s="22"/>
      <c r="AP507" s="22"/>
      <c r="AQ507" s="22"/>
      <c r="AR507" s="22"/>
      <c r="AS507" s="22"/>
      <c r="AT507" s="22"/>
      <c r="AU507" s="22"/>
      <c r="AV507" s="22"/>
      <c r="AW507" s="26"/>
      <c r="AX507" s="25"/>
      <c r="AY507" s="25"/>
      <c r="AZ507" s="59"/>
      <c r="BA507" s="25"/>
    </row>
    <row r="508" spans="2:53" ht="12.75" customHeight="1">
      <c r="B508" s="28"/>
      <c r="C508" s="28"/>
      <c r="D508" s="28"/>
      <c r="E508" s="6"/>
      <c r="F508" s="24"/>
      <c r="G508" s="25"/>
      <c r="H508" s="22"/>
      <c r="I508" s="22"/>
      <c r="J508" s="22"/>
      <c r="K508" s="26"/>
      <c r="L508" s="25"/>
      <c r="M508" s="25"/>
      <c r="N508" s="59"/>
      <c r="O508" s="25"/>
      <c r="P508" s="22"/>
      <c r="Q508" s="22"/>
      <c r="R508" s="22"/>
      <c r="S508" s="25"/>
      <c r="T508" s="25"/>
      <c r="U508" s="25"/>
      <c r="V508" s="25"/>
      <c r="W508" s="25"/>
      <c r="X508" s="25"/>
      <c r="Y508" s="25"/>
      <c r="Z508" s="25"/>
      <c r="AA508" s="25"/>
      <c r="AB508" s="25"/>
      <c r="AC508" s="25"/>
      <c r="AD508" s="25"/>
      <c r="AE508" s="25"/>
      <c r="AF508" s="25"/>
      <c r="AG508" s="24"/>
      <c r="AH508" s="25"/>
      <c r="AI508" s="22"/>
      <c r="AJ508" s="22"/>
      <c r="AK508" s="22"/>
      <c r="AL508" s="22"/>
      <c r="AM508" s="22"/>
      <c r="AN508" s="22"/>
      <c r="AO508" s="22"/>
      <c r="AP508" s="22"/>
      <c r="AQ508" s="22"/>
      <c r="AR508" s="22"/>
      <c r="AS508" s="22"/>
      <c r="AT508" s="22"/>
      <c r="AU508" s="22"/>
      <c r="AV508" s="22"/>
      <c r="AW508" s="26"/>
      <c r="AX508" s="25"/>
      <c r="AY508" s="25"/>
      <c r="AZ508" s="59"/>
      <c r="BA508" s="25"/>
    </row>
    <row r="509" spans="2:53" ht="12.75" customHeight="1">
      <c r="B509" s="28"/>
      <c r="C509" s="28"/>
      <c r="D509" s="28"/>
      <c r="E509" s="6"/>
      <c r="F509" s="24"/>
      <c r="G509" s="25"/>
      <c r="H509" s="22"/>
      <c r="I509" s="22"/>
      <c r="J509" s="22"/>
      <c r="K509" s="26"/>
      <c r="L509" s="25"/>
      <c r="M509" s="25"/>
      <c r="N509" s="59"/>
      <c r="O509" s="25"/>
      <c r="P509" s="22"/>
      <c r="Q509" s="22"/>
      <c r="R509" s="22"/>
      <c r="S509" s="25"/>
      <c r="T509" s="25"/>
      <c r="U509" s="25"/>
      <c r="V509" s="25"/>
      <c r="W509" s="25"/>
      <c r="X509" s="25"/>
      <c r="Y509" s="25"/>
      <c r="Z509" s="25"/>
      <c r="AA509" s="25"/>
      <c r="AB509" s="25"/>
      <c r="AC509" s="25"/>
      <c r="AD509" s="25"/>
      <c r="AE509" s="25"/>
      <c r="AF509" s="25"/>
      <c r="AG509" s="24"/>
      <c r="AH509" s="25"/>
      <c r="AI509" s="22"/>
      <c r="AJ509" s="22"/>
      <c r="AK509" s="22"/>
      <c r="AL509" s="22"/>
      <c r="AM509" s="22"/>
      <c r="AN509" s="22"/>
      <c r="AO509" s="22"/>
      <c r="AP509" s="22"/>
      <c r="AQ509" s="22"/>
      <c r="AR509" s="22"/>
      <c r="AS509" s="22"/>
      <c r="AT509" s="22"/>
      <c r="AU509" s="22"/>
      <c r="AV509" s="22"/>
      <c r="AW509" s="26"/>
      <c r="AX509" s="25"/>
      <c r="AY509" s="25"/>
      <c r="AZ509" s="59"/>
      <c r="BA509" s="25"/>
    </row>
    <row r="510" spans="2:53" ht="12.75" customHeight="1">
      <c r="B510" s="28"/>
      <c r="C510" s="28"/>
      <c r="D510" s="28"/>
      <c r="E510" s="6"/>
      <c r="F510" s="24"/>
      <c r="G510" s="25"/>
      <c r="H510" s="22"/>
      <c r="I510" s="22"/>
      <c r="J510" s="22"/>
      <c r="K510" s="26"/>
      <c r="L510" s="25"/>
      <c r="M510" s="25"/>
      <c r="N510" s="59"/>
      <c r="O510" s="25"/>
      <c r="P510" s="22"/>
      <c r="Q510" s="22"/>
      <c r="R510" s="22"/>
      <c r="S510" s="25"/>
      <c r="T510" s="25"/>
      <c r="U510" s="25"/>
      <c r="V510" s="25"/>
      <c r="W510" s="25"/>
      <c r="X510" s="25"/>
      <c r="Y510" s="25"/>
      <c r="Z510" s="25"/>
      <c r="AA510" s="25"/>
      <c r="AB510" s="25"/>
      <c r="AC510" s="25"/>
      <c r="AD510" s="25"/>
      <c r="AE510" s="25"/>
      <c r="AF510" s="25"/>
      <c r="AG510" s="24"/>
      <c r="AH510" s="25"/>
      <c r="AI510" s="22"/>
      <c r="AJ510" s="22"/>
      <c r="AK510" s="22"/>
      <c r="AL510" s="22"/>
      <c r="AM510" s="22"/>
      <c r="AN510" s="22"/>
      <c r="AO510" s="22"/>
      <c r="AP510" s="22"/>
      <c r="AQ510" s="22"/>
      <c r="AR510" s="22"/>
      <c r="AS510" s="22"/>
      <c r="AT510" s="22"/>
      <c r="AU510" s="22"/>
      <c r="AV510" s="22"/>
      <c r="AW510" s="26"/>
      <c r="AX510" s="25"/>
      <c r="AY510" s="25"/>
      <c r="AZ510" s="59"/>
      <c r="BA510" s="25"/>
    </row>
    <row r="511" spans="2:53" ht="12.75" customHeight="1">
      <c r="B511" s="28"/>
      <c r="C511" s="28"/>
      <c r="D511" s="28"/>
      <c r="E511" s="6"/>
      <c r="F511" s="24"/>
      <c r="G511" s="25"/>
      <c r="H511" s="22"/>
      <c r="I511" s="22"/>
      <c r="J511" s="22"/>
      <c r="K511" s="26"/>
      <c r="L511" s="25"/>
      <c r="M511" s="25"/>
      <c r="N511" s="59"/>
      <c r="O511" s="25"/>
      <c r="P511" s="22"/>
      <c r="Q511" s="22"/>
      <c r="R511" s="22"/>
      <c r="S511" s="25"/>
      <c r="T511" s="25"/>
      <c r="U511" s="25"/>
      <c r="V511" s="25"/>
      <c r="W511" s="25"/>
      <c r="X511" s="25"/>
      <c r="Y511" s="25"/>
      <c r="Z511" s="25"/>
      <c r="AA511" s="25"/>
      <c r="AB511" s="25"/>
      <c r="AC511" s="25"/>
      <c r="AD511" s="25"/>
      <c r="AE511" s="25"/>
      <c r="AF511" s="25"/>
      <c r="AG511" s="24"/>
      <c r="AH511" s="25"/>
      <c r="AI511" s="22"/>
      <c r="AJ511" s="22"/>
      <c r="AK511" s="22"/>
      <c r="AL511" s="22"/>
      <c r="AM511" s="22"/>
      <c r="AN511" s="22"/>
      <c r="AO511" s="22"/>
      <c r="AP511" s="22"/>
      <c r="AQ511" s="22"/>
      <c r="AR511" s="22"/>
      <c r="AS511" s="22"/>
      <c r="AT511" s="22"/>
      <c r="AU511" s="22"/>
      <c r="AV511" s="22"/>
      <c r="AW511" s="26"/>
      <c r="AX511" s="25"/>
      <c r="AY511" s="25"/>
      <c r="AZ511" s="59"/>
      <c r="BA511" s="25"/>
    </row>
    <row r="512" spans="2:53" ht="12.75" customHeight="1">
      <c r="B512" s="28"/>
      <c r="C512" s="28"/>
      <c r="D512" s="28"/>
      <c r="E512" s="6"/>
      <c r="F512" s="24"/>
      <c r="G512" s="25"/>
      <c r="H512" s="22"/>
      <c r="I512" s="22"/>
      <c r="J512" s="22"/>
      <c r="K512" s="26"/>
      <c r="L512" s="25"/>
      <c r="M512" s="25"/>
      <c r="N512" s="59"/>
      <c r="O512" s="25"/>
      <c r="P512" s="22"/>
      <c r="Q512" s="22"/>
      <c r="R512" s="22"/>
      <c r="S512" s="25"/>
      <c r="T512" s="25"/>
      <c r="U512" s="25"/>
      <c r="V512" s="25"/>
      <c r="W512" s="25"/>
      <c r="X512" s="25"/>
      <c r="Y512" s="25"/>
      <c r="Z512" s="25"/>
      <c r="AA512" s="25"/>
      <c r="AB512" s="25"/>
      <c r="AC512" s="25"/>
      <c r="AD512" s="25"/>
      <c r="AE512" s="25"/>
      <c r="AF512" s="25"/>
      <c r="AG512" s="24"/>
      <c r="AH512" s="25"/>
      <c r="AI512" s="22"/>
      <c r="AJ512" s="22"/>
      <c r="AK512" s="22"/>
      <c r="AL512" s="22"/>
      <c r="AM512" s="22"/>
      <c r="AN512" s="22"/>
      <c r="AO512" s="22"/>
      <c r="AP512" s="22"/>
      <c r="AQ512" s="22"/>
      <c r="AR512" s="22"/>
      <c r="AS512" s="22"/>
      <c r="AT512" s="22"/>
      <c r="AU512" s="22"/>
      <c r="AV512" s="22"/>
      <c r="AW512" s="26"/>
      <c r="AX512" s="25"/>
      <c r="AY512" s="25"/>
      <c r="AZ512" s="59"/>
      <c r="BA512" s="25"/>
    </row>
    <row r="513" spans="2:53" ht="12.75" customHeight="1">
      <c r="B513" s="28"/>
      <c r="C513" s="28"/>
      <c r="D513" s="28"/>
      <c r="E513" s="6"/>
      <c r="F513" s="24"/>
      <c r="G513" s="25"/>
      <c r="H513" s="22"/>
      <c r="I513" s="22"/>
      <c r="J513" s="22"/>
      <c r="K513" s="26"/>
      <c r="L513" s="25"/>
      <c r="M513" s="25"/>
      <c r="N513" s="59"/>
      <c r="O513" s="25"/>
      <c r="P513" s="22"/>
      <c r="Q513" s="22"/>
      <c r="R513" s="22"/>
      <c r="S513" s="25"/>
      <c r="T513" s="25"/>
      <c r="U513" s="25"/>
      <c r="V513" s="25"/>
      <c r="W513" s="25"/>
      <c r="X513" s="25"/>
      <c r="Y513" s="25"/>
      <c r="Z513" s="25"/>
      <c r="AA513" s="25"/>
      <c r="AB513" s="25"/>
      <c r="AC513" s="25"/>
      <c r="AD513" s="25"/>
      <c r="AE513" s="25"/>
      <c r="AF513" s="25"/>
      <c r="AG513" s="24"/>
      <c r="AH513" s="25"/>
      <c r="AI513" s="22"/>
      <c r="AJ513" s="22"/>
      <c r="AK513" s="22"/>
      <c r="AL513" s="22"/>
      <c r="AM513" s="22"/>
      <c r="AN513" s="22"/>
      <c r="AO513" s="22"/>
      <c r="AP513" s="22"/>
      <c r="AQ513" s="22"/>
      <c r="AR513" s="22"/>
      <c r="AS513" s="22"/>
      <c r="AT513" s="22"/>
      <c r="AU513" s="22"/>
      <c r="AV513" s="22"/>
      <c r="AW513" s="26"/>
      <c r="AX513" s="25"/>
      <c r="AY513" s="25"/>
      <c r="AZ513" s="59"/>
      <c r="BA513" s="25"/>
    </row>
    <row r="514" spans="2:53" ht="12.75" customHeight="1">
      <c r="B514" s="28"/>
      <c r="C514" s="28"/>
      <c r="D514" s="28"/>
      <c r="E514" s="6"/>
      <c r="F514" s="24"/>
      <c r="G514" s="25"/>
      <c r="H514" s="22"/>
      <c r="I514" s="22"/>
      <c r="J514" s="22"/>
      <c r="K514" s="26"/>
      <c r="L514" s="25"/>
      <c r="M514" s="25"/>
      <c r="N514" s="59"/>
      <c r="O514" s="25"/>
      <c r="P514" s="22"/>
      <c r="Q514" s="22"/>
      <c r="R514" s="22"/>
      <c r="S514" s="25"/>
      <c r="T514" s="25"/>
      <c r="U514" s="25"/>
      <c r="V514" s="25"/>
      <c r="W514" s="25"/>
      <c r="X514" s="25"/>
      <c r="Y514" s="25"/>
      <c r="Z514" s="25"/>
      <c r="AA514" s="25"/>
      <c r="AB514" s="25"/>
      <c r="AC514" s="25"/>
      <c r="AD514" s="25"/>
      <c r="AE514" s="25"/>
      <c r="AF514" s="25"/>
      <c r="AG514" s="24"/>
      <c r="AH514" s="25"/>
      <c r="AI514" s="22"/>
      <c r="AJ514" s="22"/>
      <c r="AK514" s="22"/>
      <c r="AL514" s="22"/>
      <c r="AM514" s="22"/>
      <c r="AN514" s="22"/>
      <c r="AO514" s="22"/>
      <c r="AP514" s="22"/>
      <c r="AQ514" s="22"/>
      <c r="AR514" s="22"/>
      <c r="AS514" s="22"/>
      <c r="AT514" s="22"/>
      <c r="AU514" s="22"/>
      <c r="AV514" s="22"/>
      <c r="AW514" s="26"/>
      <c r="AX514" s="25"/>
      <c r="AY514" s="25"/>
      <c r="AZ514" s="59"/>
      <c r="BA514" s="25"/>
    </row>
    <row r="515" spans="2:53" ht="12.75" customHeight="1">
      <c r="B515" s="28"/>
      <c r="C515" s="28"/>
      <c r="D515" s="28"/>
      <c r="E515" s="6"/>
      <c r="F515" s="24"/>
      <c r="G515" s="25"/>
      <c r="H515" s="22"/>
      <c r="I515" s="22"/>
      <c r="J515" s="22"/>
      <c r="K515" s="26"/>
      <c r="L515" s="25"/>
      <c r="M515" s="25"/>
      <c r="N515" s="59"/>
      <c r="O515" s="25"/>
      <c r="P515" s="22"/>
      <c r="Q515" s="22"/>
      <c r="R515" s="22"/>
      <c r="S515" s="25"/>
      <c r="T515" s="25"/>
      <c r="U515" s="25"/>
      <c r="V515" s="25"/>
      <c r="W515" s="25"/>
      <c r="X515" s="25"/>
      <c r="Y515" s="25"/>
      <c r="Z515" s="25"/>
      <c r="AA515" s="25"/>
      <c r="AB515" s="25"/>
      <c r="AC515" s="25"/>
      <c r="AD515" s="25"/>
      <c r="AE515" s="25"/>
      <c r="AF515" s="25"/>
      <c r="AG515" s="24"/>
      <c r="AH515" s="25"/>
      <c r="AI515" s="22"/>
      <c r="AJ515" s="22"/>
      <c r="AK515" s="22"/>
      <c r="AL515" s="22"/>
      <c r="AM515" s="22"/>
      <c r="AN515" s="22"/>
      <c r="AO515" s="22"/>
      <c r="AP515" s="22"/>
      <c r="AQ515" s="22"/>
      <c r="AR515" s="22"/>
      <c r="AS515" s="22"/>
      <c r="AT515" s="22"/>
      <c r="AU515" s="22"/>
      <c r="AV515" s="22"/>
      <c r="AW515" s="26"/>
      <c r="AX515" s="25"/>
      <c r="AY515" s="25"/>
      <c r="AZ515" s="59"/>
      <c r="BA515" s="25"/>
    </row>
    <row r="516" spans="2:53" ht="12.75" customHeight="1">
      <c r="B516" s="28"/>
      <c r="C516" s="28"/>
      <c r="D516" s="28"/>
      <c r="E516" s="6"/>
      <c r="F516" s="24"/>
      <c r="G516" s="25"/>
      <c r="H516" s="22"/>
      <c r="I516" s="22"/>
      <c r="J516" s="22"/>
      <c r="K516" s="26"/>
      <c r="L516" s="25"/>
      <c r="M516" s="25"/>
      <c r="N516" s="59"/>
      <c r="O516" s="25"/>
      <c r="P516" s="22"/>
      <c r="Q516" s="22"/>
      <c r="R516" s="22"/>
      <c r="S516" s="25"/>
      <c r="T516" s="25"/>
      <c r="U516" s="25"/>
      <c r="V516" s="25"/>
      <c r="W516" s="25"/>
      <c r="X516" s="25"/>
      <c r="Y516" s="25"/>
      <c r="Z516" s="25"/>
      <c r="AA516" s="25"/>
      <c r="AB516" s="25"/>
      <c r="AC516" s="25"/>
      <c r="AD516" s="25"/>
      <c r="AE516" s="25"/>
      <c r="AF516" s="25"/>
      <c r="AG516" s="24"/>
      <c r="AH516" s="25"/>
      <c r="AI516" s="22"/>
      <c r="AJ516" s="22"/>
      <c r="AK516" s="22"/>
      <c r="AL516" s="22"/>
      <c r="AM516" s="22"/>
      <c r="AN516" s="22"/>
      <c r="AO516" s="22"/>
      <c r="AP516" s="22"/>
      <c r="AQ516" s="22"/>
      <c r="AR516" s="22"/>
      <c r="AS516" s="22"/>
      <c r="AT516" s="22"/>
      <c r="AU516" s="22"/>
      <c r="AV516" s="22"/>
      <c r="AW516" s="26"/>
      <c r="AX516" s="25"/>
      <c r="AY516" s="25"/>
      <c r="AZ516" s="59"/>
      <c r="BA516" s="25"/>
    </row>
    <row r="517" spans="2:53" ht="12.75" customHeight="1">
      <c r="B517" s="28"/>
      <c r="C517" s="28"/>
      <c r="D517" s="28"/>
      <c r="E517" s="6"/>
      <c r="F517" s="24"/>
      <c r="G517" s="25"/>
      <c r="H517" s="22"/>
      <c r="I517" s="22"/>
      <c r="J517" s="22"/>
      <c r="K517" s="26"/>
      <c r="L517" s="25"/>
      <c r="M517" s="25"/>
      <c r="N517" s="59"/>
      <c r="O517" s="25"/>
      <c r="P517" s="22"/>
      <c r="Q517" s="22"/>
      <c r="R517" s="22"/>
      <c r="S517" s="25"/>
      <c r="T517" s="25"/>
      <c r="U517" s="25"/>
      <c r="V517" s="25"/>
      <c r="W517" s="25"/>
      <c r="X517" s="25"/>
      <c r="Y517" s="25"/>
      <c r="Z517" s="25"/>
      <c r="AA517" s="25"/>
      <c r="AB517" s="25"/>
      <c r="AC517" s="25"/>
      <c r="AD517" s="25"/>
      <c r="AE517" s="25"/>
      <c r="AF517" s="25"/>
      <c r="AG517" s="24"/>
      <c r="AH517" s="25"/>
      <c r="AI517" s="22"/>
      <c r="AJ517" s="22"/>
      <c r="AK517" s="22"/>
      <c r="AL517" s="22"/>
      <c r="AM517" s="22"/>
      <c r="AN517" s="22"/>
      <c r="AO517" s="22"/>
      <c r="AP517" s="22"/>
      <c r="AQ517" s="22"/>
      <c r="AR517" s="22"/>
      <c r="AS517" s="22"/>
      <c r="AT517" s="22"/>
      <c r="AU517" s="22"/>
      <c r="AV517" s="22"/>
      <c r="AW517" s="26"/>
      <c r="AX517" s="25"/>
      <c r="AY517" s="25"/>
      <c r="AZ517" s="59"/>
      <c r="BA517" s="25"/>
    </row>
    <row r="518" spans="2:53" ht="12.75" customHeight="1">
      <c r="B518" s="28"/>
      <c r="C518" s="28"/>
      <c r="D518" s="28"/>
      <c r="E518" s="6"/>
      <c r="F518" s="24"/>
      <c r="G518" s="25"/>
      <c r="H518" s="22"/>
      <c r="I518" s="22"/>
      <c r="J518" s="22"/>
      <c r="K518" s="26"/>
      <c r="L518" s="25"/>
      <c r="M518" s="25"/>
      <c r="N518" s="59"/>
      <c r="O518" s="25"/>
      <c r="P518" s="22"/>
      <c r="Q518" s="22"/>
      <c r="R518" s="22"/>
      <c r="S518" s="25"/>
      <c r="T518" s="25"/>
      <c r="U518" s="25"/>
      <c r="V518" s="25"/>
      <c r="W518" s="25"/>
      <c r="X518" s="25"/>
      <c r="Y518" s="25"/>
      <c r="Z518" s="25"/>
      <c r="AA518" s="25"/>
      <c r="AB518" s="25"/>
      <c r="AC518" s="25"/>
      <c r="AD518" s="25"/>
      <c r="AE518" s="25"/>
      <c r="AF518" s="25"/>
      <c r="AG518" s="24"/>
      <c r="AH518" s="25"/>
      <c r="AI518" s="22"/>
      <c r="AJ518" s="22"/>
      <c r="AK518" s="22"/>
      <c r="AL518" s="22"/>
      <c r="AM518" s="22"/>
      <c r="AN518" s="22"/>
      <c r="AO518" s="22"/>
      <c r="AP518" s="22"/>
      <c r="AQ518" s="22"/>
      <c r="AR518" s="22"/>
      <c r="AS518" s="22"/>
      <c r="AT518" s="22"/>
      <c r="AU518" s="22"/>
      <c r="AV518" s="22"/>
      <c r="AW518" s="26"/>
      <c r="AX518" s="25"/>
      <c r="AY518" s="25"/>
      <c r="AZ518" s="59"/>
      <c r="BA518" s="25"/>
    </row>
    <row r="519" spans="2:53" ht="12.75" customHeight="1">
      <c r="B519" s="28"/>
      <c r="C519" s="28"/>
      <c r="D519" s="28"/>
      <c r="E519" s="6"/>
      <c r="F519" s="24"/>
      <c r="G519" s="25"/>
      <c r="H519" s="22"/>
      <c r="I519" s="22"/>
      <c r="J519" s="22"/>
      <c r="K519" s="26"/>
      <c r="L519" s="25"/>
      <c r="M519" s="25"/>
      <c r="N519" s="59"/>
      <c r="O519" s="25"/>
      <c r="P519" s="22"/>
      <c r="Q519" s="22"/>
      <c r="R519" s="22"/>
      <c r="S519" s="25"/>
      <c r="T519" s="25"/>
      <c r="U519" s="25"/>
      <c r="V519" s="25"/>
      <c r="W519" s="25"/>
      <c r="X519" s="25"/>
      <c r="Y519" s="25"/>
      <c r="Z519" s="25"/>
      <c r="AA519" s="25"/>
      <c r="AB519" s="25"/>
      <c r="AC519" s="25"/>
      <c r="AD519" s="25"/>
      <c r="AE519" s="25"/>
      <c r="AF519" s="25"/>
      <c r="AG519" s="24"/>
      <c r="AH519" s="25"/>
      <c r="AI519" s="22"/>
      <c r="AJ519" s="22"/>
      <c r="AK519" s="22"/>
      <c r="AL519" s="22"/>
      <c r="AM519" s="22"/>
      <c r="AN519" s="22"/>
      <c r="AO519" s="22"/>
      <c r="AP519" s="22"/>
      <c r="AQ519" s="22"/>
      <c r="AR519" s="22"/>
      <c r="AS519" s="22"/>
      <c r="AT519" s="22"/>
      <c r="AU519" s="22"/>
      <c r="AV519" s="22"/>
      <c r="AW519" s="26"/>
      <c r="AX519" s="25"/>
      <c r="AY519" s="25"/>
      <c r="AZ519" s="59"/>
      <c r="BA519" s="25"/>
    </row>
    <row r="520" spans="2:53" ht="12.75" customHeight="1">
      <c r="B520" s="28"/>
      <c r="C520" s="28"/>
      <c r="D520" s="28"/>
      <c r="E520" s="6"/>
      <c r="F520" s="24"/>
      <c r="G520" s="25"/>
      <c r="H520" s="22"/>
      <c r="I520" s="22"/>
      <c r="J520" s="22"/>
      <c r="K520" s="26"/>
      <c r="L520" s="25"/>
      <c r="M520" s="25"/>
      <c r="N520" s="59"/>
      <c r="O520" s="25"/>
      <c r="P520" s="22"/>
      <c r="Q520" s="22"/>
      <c r="R520" s="22"/>
      <c r="S520" s="25"/>
      <c r="T520" s="25"/>
      <c r="U520" s="25"/>
      <c r="V520" s="25"/>
      <c r="W520" s="25"/>
      <c r="X520" s="25"/>
      <c r="Y520" s="25"/>
      <c r="Z520" s="25"/>
      <c r="AA520" s="25"/>
      <c r="AB520" s="25"/>
      <c r="AC520" s="25"/>
      <c r="AD520" s="25"/>
      <c r="AE520" s="25"/>
      <c r="AF520" s="25"/>
      <c r="AG520" s="24"/>
      <c r="AH520" s="25"/>
      <c r="AI520" s="22"/>
      <c r="AJ520" s="22"/>
      <c r="AK520" s="22"/>
      <c r="AL520" s="22"/>
      <c r="AM520" s="22"/>
      <c r="AN520" s="22"/>
      <c r="AO520" s="22"/>
      <c r="AP520" s="22"/>
      <c r="AQ520" s="22"/>
      <c r="AR520" s="22"/>
      <c r="AS520" s="22"/>
      <c r="AT520" s="22"/>
      <c r="AU520" s="22"/>
      <c r="AV520" s="22"/>
      <c r="AW520" s="26"/>
      <c r="AX520" s="25"/>
      <c r="AY520" s="25"/>
      <c r="AZ520" s="59"/>
      <c r="BA520" s="25"/>
    </row>
    <row r="521" spans="2:53" ht="12.75" customHeight="1">
      <c r="B521" s="28"/>
      <c r="C521" s="28"/>
      <c r="D521" s="28"/>
      <c r="E521" s="6"/>
      <c r="F521" s="24"/>
      <c r="G521" s="25"/>
      <c r="H521" s="22"/>
      <c r="I521" s="22"/>
      <c r="J521" s="22"/>
      <c r="K521" s="26"/>
      <c r="L521" s="25"/>
      <c r="M521" s="25"/>
      <c r="N521" s="59"/>
      <c r="O521" s="25"/>
      <c r="P521" s="22"/>
      <c r="Q521" s="22"/>
      <c r="R521" s="22"/>
      <c r="S521" s="25"/>
      <c r="T521" s="25"/>
      <c r="U521" s="25"/>
      <c r="V521" s="25"/>
      <c r="W521" s="25"/>
      <c r="X521" s="25"/>
      <c r="Y521" s="25"/>
      <c r="Z521" s="25"/>
      <c r="AA521" s="25"/>
      <c r="AB521" s="25"/>
      <c r="AC521" s="25"/>
      <c r="AD521" s="25"/>
      <c r="AE521" s="25"/>
      <c r="AF521" s="25"/>
      <c r="AG521" s="24"/>
      <c r="AH521" s="25"/>
      <c r="AI521" s="22"/>
      <c r="AJ521" s="22"/>
      <c r="AK521" s="22"/>
      <c r="AL521" s="22"/>
      <c r="AM521" s="22"/>
      <c r="AN521" s="22"/>
      <c r="AO521" s="22"/>
      <c r="AP521" s="22"/>
      <c r="AQ521" s="22"/>
      <c r="AR521" s="22"/>
      <c r="AS521" s="22"/>
      <c r="AT521" s="22"/>
      <c r="AU521" s="22"/>
      <c r="AV521" s="22"/>
      <c r="AW521" s="26"/>
      <c r="AX521" s="25"/>
      <c r="AY521" s="25"/>
      <c r="AZ521" s="59"/>
      <c r="BA521" s="25"/>
    </row>
    <row r="522" spans="2:53" ht="12.75" customHeight="1">
      <c r="B522" s="28"/>
      <c r="C522" s="28"/>
      <c r="D522" s="28"/>
      <c r="E522" s="6"/>
      <c r="F522" s="24"/>
      <c r="G522" s="25"/>
      <c r="H522" s="22"/>
      <c r="I522" s="22"/>
      <c r="J522" s="22"/>
      <c r="K522" s="26"/>
      <c r="L522" s="25"/>
      <c r="M522" s="25"/>
      <c r="N522" s="59"/>
      <c r="O522" s="25"/>
      <c r="P522" s="22"/>
      <c r="Q522" s="22"/>
      <c r="R522" s="22"/>
      <c r="S522" s="25"/>
      <c r="T522" s="25"/>
      <c r="U522" s="25"/>
      <c r="V522" s="25"/>
      <c r="W522" s="25"/>
      <c r="X522" s="25"/>
      <c r="Y522" s="25"/>
      <c r="Z522" s="25"/>
      <c r="AA522" s="25"/>
      <c r="AB522" s="25"/>
      <c r="AC522" s="25"/>
      <c r="AD522" s="25"/>
      <c r="AE522" s="25"/>
      <c r="AF522" s="25"/>
      <c r="AG522" s="24"/>
      <c r="AH522" s="25"/>
      <c r="AI522" s="22"/>
      <c r="AJ522" s="22"/>
      <c r="AK522" s="22"/>
      <c r="AL522" s="22"/>
      <c r="AM522" s="22"/>
      <c r="AN522" s="22"/>
      <c r="AO522" s="22"/>
      <c r="AP522" s="22"/>
      <c r="AQ522" s="22"/>
      <c r="AR522" s="22"/>
      <c r="AS522" s="22"/>
      <c r="AT522" s="22"/>
      <c r="AU522" s="22"/>
      <c r="AV522" s="22"/>
      <c r="AW522" s="26"/>
      <c r="AX522" s="25"/>
      <c r="AY522" s="25"/>
      <c r="AZ522" s="59"/>
      <c r="BA522" s="25"/>
    </row>
    <row r="523" spans="2:53" ht="12.75" customHeight="1">
      <c r="B523" s="28"/>
      <c r="C523" s="28"/>
      <c r="D523" s="28"/>
      <c r="E523" s="6"/>
      <c r="F523" s="24"/>
      <c r="G523" s="25"/>
      <c r="H523" s="22"/>
      <c r="I523" s="22"/>
      <c r="J523" s="22"/>
      <c r="K523" s="26"/>
      <c r="L523" s="25"/>
      <c r="M523" s="25"/>
      <c r="N523" s="59"/>
      <c r="O523" s="25"/>
      <c r="P523" s="22"/>
      <c r="Q523" s="22"/>
      <c r="R523" s="22"/>
      <c r="S523" s="25"/>
      <c r="T523" s="25"/>
      <c r="U523" s="25"/>
      <c r="V523" s="25"/>
      <c r="W523" s="25"/>
      <c r="X523" s="25"/>
      <c r="Y523" s="25"/>
      <c r="Z523" s="25"/>
      <c r="AA523" s="25"/>
      <c r="AB523" s="25"/>
      <c r="AC523" s="25"/>
      <c r="AD523" s="25"/>
      <c r="AE523" s="25"/>
      <c r="AF523" s="25"/>
      <c r="AG523" s="24"/>
      <c r="AH523" s="25"/>
      <c r="AI523" s="22"/>
      <c r="AJ523" s="22"/>
      <c r="AK523" s="22"/>
      <c r="AL523" s="22"/>
      <c r="AM523" s="22"/>
      <c r="AN523" s="22"/>
      <c r="AO523" s="22"/>
      <c r="AP523" s="22"/>
      <c r="AQ523" s="22"/>
      <c r="AR523" s="22"/>
      <c r="AS523" s="22"/>
      <c r="AT523" s="22"/>
      <c r="AU523" s="22"/>
      <c r="AV523" s="22"/>
      <c r="AW523" s="26"/>
      <c r="AX523" s="25"/>
      <c r="AY523" s="25"/>
      <c r="AZ523" s="59"/>
      <c r="BA523" s="25"/>
    </row>
    <row r="524" spans="2:53" ht="12.75" customHeight="1">
      <c r="B524" s="28"/>
      <c r="C524" s="28"/>
      <c r="D524" s="28"/>
      <c r="E524" s="6"/>
      <c r="F524" s="24"/>
      <c r="G524" s="25"/>
      <c r="H524" s="22"/>
      <c r="I524" s="22"/>
      <c r="J524" s="22"/>
      <c r="K524" s="26"/>
      <c r="L524" s="25"/>
      <c r="M524" s="25"/>
      <c r="N524" s="59"/>
      <c r="O524" s="25"/>
      <c r="P524" s="22"/>
      <c r="Q524" s="22"/>
      <c r="R524" s="22"/>
      <c r="S524" s="25"/>
      <c r="T524" s="25"/>
      <c r="U524" s="25"/>
      <c r="V524" s="25"/>
      <c r="W524" s="25"/>
      <c r="X524" s="25"/>
      <c r="Y524" s="25"/>
      <c r="Z524" s="25"/>
      <c r="AA524" s="25"/>
      <c r="AB524" s="25"/>
      <c r="AC524" s="25"/>
      <c r="AD524" s="25"/>
      <c r="AE524" s="25"/>
      <c r="AF524" s="25"/>
      <c r="AG524" s="24"/>
      <c r="AH524" s="25"/>
      <c r="AI524" s="22"/>
      <c r="AJ524" s="22"/>
      <c r="AK524" s="22"/>
      <c r="AL524" s="22"/>
      <c r="AM524" s="22"/>
      <c r="AN524" s="22"/>
      <c r="AO524" s="22"/>
      <c r="AP524" s="22"/>
      <c r="AQ524" s="22"/>
      <c r="AR524" s="22"/>
      <c r="AS524" s="22"/>
      <c r="AT524" s="22"/>
      <c r="AU524" s="22"/>
      <c r="AV524" s="22"/>
      <c r="AW524" s="26"/>
      <c r="AX524" s="25"/>
      <c r="AY524" s="25"/>
      <c r="AZ524" s="59"/>
      <c r="BA524" s="25"/>
    </row>
    <row r="525" spans="2:53" ht="12.75" customHeight="1">
      <c r="B525" s="28"/>
      <c r="C525" s="28"/>
      <c r="D525" s="28"/>
      <c r="E525" s="6"/>
      <c r="F525" s="24"/>
      <c r="G525" s="25"/>
      <c r="H525" s="22"/>
      <c r="I525" s="22"/>
      <c r="J525" s="22"/>
      <c r="K525" s="26"/>
      <c r="L525" s="25"/>
      <c r="M525" s="25"/>
      <c r="N525" s="59"/>
      <c r="O525" s="25"/>
      <c r="P525" s="22"/>
      <c r="Q525" s="22"/>
      <c r="R525" s="22"/>
      <c r="S525" s="25"/>
      <c r="T525" s="25"/>
      <c r="U525" s="25"/>
      <c r="V525" s="25"/>
      <c r="W525" s="25"/>
      <c r="X525" s="25"/>
      <c r="Y525" s="25"/>
      <c r="Z525" s="25"/>
      <c r="AA525" s="25"/>
      <c r="AB525" s="25"/>
      <c r="AC525" s="25"/>
      <c r="AD525" s="25"/>
      <c r="AE525" s="25"/>
      <c r="AF525" s="25"/>
      <c r="AG525" s="24"/>
      <c r="AH525" s="25"/>
      <c r="AI525" s="22"/>
      <c r="AJ525" s="22"/>
      <c r="AK525" s="22"/>
      <c r="AL525" s="22"/>
      <c r="AM525" s="22"/>
      <c r="AN525" s="22"/>
      <c r="AO525" s="22"/>
      <c r="AP525" s="22"/>
      <c r="AQ525" s="22"/>
      <c r="AR525" s="22"/>
      <c r="AS525" s="22"/>
      <c r="AT525" s="22"/>
      <c r="AU525" s="22"/>
      <c r="AV525" s="22"/>
      <c r="AW525" s="26"/>
      <c r="AX525" s="25"/>
      <c r="AY525" s="25"/>
      <c r="AZ525" s="59"/>
      <c r="BA525" s="25"/>
    </row>
    <row r="526" spans="2:53" ht="12.75" customHeight="1">
      <c r="B526" s="28"/>
      <c r="C526" s="28"/>
      <c r="D526" s="28"/>
      <c r="E526" s="6"/>
      <c r="F526" s="24"/>
      <c r="G526" s="25"/>
      <c r="H526" s="22"/>
      <c r="I526" s="22"/>
      <c r="J526" s="22"/>
      <c r="K526" s="26"/>
      <c r="L526" s="25"/>
      <c r="M526" s="25"/>
      <c r="N526" s="59"/>
      <c r="O526" s="25"/>
      <c r="P526" s="22"/>
      <c r="Q526" s="22"/>
      <c r="R526" s="22"/>
      <c r="S526" s="25"/>
      <c r="T526" s="25"/>
      <c r="U526" s="25"/>
      <c r="V526" s="25"/>
      <c r="W526" s="25"/>
      <c r="X526" s="25"/>
      <c r="Y526" s="25"/>
      <c r="Z526" s="25"/>
      <c r="AA526" s="25"/>
      <c r="AB526" s="25"/>
      <c r="AC526" s="25"/>
      <c r="AD526" s="25"/>
      <c r="AE526" s="25"/>
      <c r="AF526" s="25"/>
      <c r="AG526" s="24"/>
      <c r="AH526" s="25"/>
      <c r="AI526" s="22"/>
      <c r="AJ526" s="22"/>
      <c r="AK526" s="22"/>
      <c r="AL526" s="22"/>
      <c r="AM526" s="22"/>
      <c r="AN526" s="22"/>
      <c r="AO526" s="22"/>
      <c r="AP526" s="22"/>
      <c r="AQ526" s="22"/>
      <c r="AR526" s="22"/>
      <c r="AS526" s="22"/>
      <c r="AT526" s="22"/>
      <c r="AU526" s="22"/>
      <c r="AV526" s="22"/>
      <c r="AW526" s="26"/>
      <c r="AX526" s="25"/>
      <c r="AY526" s="25"/>
      <c r="AZ526" s="59"/>
      <c r="BA526" s="25"/>
    </row>
    <row r="527" spans="2:53" ht="12.75" customHeight="1">
      <c r="B527" s="28"/>
      <c r="C527" s="28"/>
      <c r="D527" s="28"/>
      <c r="E527" s="6"/>
      <c r="F527" s="24"/>
      <c r="G527" s="25"/>
      <c r="H527" s="22"/>
      <c r="I527" s="22"/>
      <c r="J527" s="22"/>
      <c r="K527" s="26"/>
      <c r="L527" s="25"/>
      <c r="M527" s="25"/>
      <c r="N527" s="59"/>
      <c r="O527" s="25"/>
      <c r="P527" s="22"/>
      <c r="Q527" s="22"/>
      <c r="R527" s="22"/>
      <c r="S527" s="25"/>
      <c r="T527" s="25"/>
      <c r="U527" s="25"/>
      <c r="V527" s="25"/>
      <c r="W527" s="25"/>
      <c r="X527" s="25"/>
      <c r="Y527" s="25"/>
      <c r="Z527" s="25"/>
      <c r="AA527" s="25"/>
      <c r="AB527" s="25"/>
      <c r="AC527" s="25"/>
      <c r="AD527" s="25"/>
      <c r="AE527" s="25"/>
      <c r="AF527" s="25"/>
      <c r="AG527" s="24"/>
      <c r="AH527" s="25"/>
      <c r="AI527" s="22"/>
      <c r="AJ527" s="22"/>
      <c r="AK527" s="22"/>
      <c r="AL527" s="22"/>
      <c r="AM527" s="22"/>
      <c r="AN527" s="22"/>
      <c r="AO527" s="22"/>
      <c r="AP527" s="22"/>
      <c r="AQ527" s="22"/>
      <c r="AR527" s="22"/>
      <c r="AS527" s="22"/>
      <c r="AT527" s="22"/>
      <c r="AU527" s="22"/>
      <c r="AV527" s="22"/>
      <c r="AW527" s="26"/>
      <c r="AX527" s="25"/>
      <c r="AY527" s="25"/>
      <c r="AZ527" s="59"/>
      <c r="BA527" s="25"/>
    </row>
    <row r="528" spans="2:53" ht="12.75" customHeight="1">
      <c r="B528" s="28"/>
      <c r="C528" s="28"/>
      <c r="D528" s="28"/>
      <c r="E528" s="6"/>
      <c r="F528" s="24"/>
      <c r="G528" s="25"/>
      <c r="H528" s="22"/>
      <c r="I528" s="22"/>
      <c r="J528" s="22"/>
      <c r="K528" s="26"/>
      <c r="L528" s="25"/>
      <c r="M528" s="25"/>
      <c r="N528" s="59"/>
      <c r="O528" s="25"/>
      <c r="P528" s="22"/>
      <c r="Q528" s="22"/>
      <c r="R528" s="22"/>
      <c r="S528" s="25"/>
      <c r="T528" s="25"/>
      <c r="U528" s="25"/>
      <c r="V528" s="25"/>
      <c r="W528" s="25"/>
      <c r="X528" s="25"/>
      <c r="Y528" s="25"/>
      <c r="Z528" s="25"/>
      <c r="AA528" s="25"/>
      <c r="AB528" s="25"/>
      <c r="AC528" s="25"/>
      <c r="AD528" s="25"/>
      <c r="AE528" s="25"/>
      <c r="AF528" s="25"/>
      <c r="AG528" s="24"/>
      <c r="AH528" s="25"/>
      <c r="AI528" s="22"/>
      <c r="AJ528" s="22"/>
      <c r="AK528" s="22"/>
      <c r="AL528" s="22"/>
      <c r="AM528" s="22"/>
      <c r="AN528" s="22"/>
      <c r="AO528" s="22"/>
      <c r="AP528" s="22"/>
      <c r="AQ528" s="22"/>
      <c r="AR528" s="22"/>
      <c r="AS528" s="22"/>
      <c r="AT528" s="22"/>
      <c r="AU528" s="22"/>
      <c r="AV528" s="22"/>
      <c r="AW528" s="26"/>
      <c r="AX528" s="25"/>
      <c r="AY528" s="25"/>
      <c r="AZ528" s="59"/>
      <c r="BA528" s="25"/>
    </row>
    <row r="529" spans="2:53" ht="12.75" customHeight="1">
      <c r="B529" s="28"/>
      <c r="C529" s="28"/>
      <c r="D529" s="28"/>
      <c r="E529" s="6"/>
      <c r="F529" s="24"/>
      <c r="G529" s="25"/>
      <c r="H529" s="22"/>
      <c r="I529" s="22"/>
      <c r="J529" s="22"/>
      <c r="K529" s="26"/>
      <c r="L529" s="25"/>
      <c r="M529" s="25"/>
      <c r="N529" s="59"/>
      <c r="O529" s="25"/>
      <c r="P529" s="22"/>
      <c r="Q529" s="22"/>
      <c r="R529" s="22"/>
      <c r="S529" s="25"/>
      <c r="T529" s="25"/>
      <c r="U529" s="25"/>
      <c r="V529" s="25"/>
      <c r="W529" s="25"/>
      <c r="X529" s="25"/>
      <c r="Y529" s="25"/>
      <c r="Z529" s="25"/>
      <c r="AA529" s="25"/>
      <c r="AB529" s="25"/>
      <c r="AC529" s="25"/>
      <c r="AD529" s="25"/>
      <c r="AE529" s="25"/>
      <c r="AF529" s="25"/>
      <c r="AG529" s="24"/>
      <c r="AH529" s="25"/>
      <c r="AI529" s="22"/>
      <c r="AJ529" s="22"/>
      <c r="AK529" s="22"/>
      <c r="AL529" s="22"/>
      <c r="AM529" s="22"/>
      <c r="AN529" s="22"/>
      <c r="AO529" s="22"/>
      <c r="AP529" s="22"/>
      <c r="AQ529" s="22"/>
      <c r="AR529" s="22"/>
      <c r="AS529" s="22"/>
      <c r="AT529" s="22"/>
      <c r="AU529" s="22"/>
      <c r="AV529" s="22"/>
      <c r="AW529" s="26"/>
      <c r="AX529" s="25"/>
      <c r="AY529" s="25"/>
      <c r="AZ529" s="59"/>
      <c r="BA529" s="25"/>
    </row>
  </sheetData>
  <sheetProtection selectLockedCells="1" selectUnlockedCells="1"/>
  <autoFilter ref="A8:CU45" xr:uid="{00000000-0001-0000-0100-000000000000}"/>
  <mergeCells count="61">
    <mergeCell ref="BP5:BT5"/>
    <mergeCell ref="N6:N7"/>
    <mergeCell ref="R6:R7"/>
    <mergeCell ref="BV3:CC3"/>
    <mergeCell ref="BM4:CC4"/>
    <mergeCell ref="BN3:BU3"/>
    <mergeCell ref="BM5:BM7"/>
    <mergeCell ref="BN5:BO5"/>
    <mergeCell ref="A1:P3"/>
    <mergeCell ref="AW5:AY5"/>
    <mergeCell ref="B5:G5"/>
    <mergeCell ref="H5:L5"/>
    <mergeCell ref="M5:R5"/>
    <mergeCell ref="AH4:AJ4"/>
    <mergeCell ref="AK4:AM4"/>
    <mergeCell ref="BI4:BK4"/>
    <mergeCell ref="AQ4:AS4"/>
    <mergeCell ref="AT5:AT6"/>
    <mergeCell ref="I6:I7"/>
    <mergeCell ref="J6:J7"/>
    <mergeCell ref="K6:K7"/>
    <mergeCell ref="L6:L7"/>
    <mergeCell ref="M6:M7"/>
    <mergeCell ref="AN4:AP4"/>
    <mergeCell ref="CR6:CR7"/>
    <mergeCell ref="BX5:CB5"/>
    <mergeCell ref="CC5:CC6"/>
    <mergeCell ref="CD5:CG5"/>
    <mergeCell ref="CH5:CK5"/>
    <mergeCell ref="CQ6:CQ7"/>
    <mergeCell ref="CL6:CL7"/>
    <mergeCell ref="CM6:CM7"/>
    <mergeCell ref="CN6:CN7"/>
    <mergeCell ref="CO6:CO7"/>
    <mergeCell ref="AV5:AV6"/>
    <mergeCell ref="H6:H7"/>
    <mergeCell ref="A6:A7"/>
    <mergeCell ref="B6:B7"/>
    <mergeCell ref="C6:C7"/>
    <mergeCell ref="F6:F7"/>
    <mergeCell ref="G6:G7"/>
    <mergeCell ref="O6:O7"/>
    <mergeCell ref="AG5:AG6"/>
    <mergeCell ref="S5:AF6"/>
    <mergeCell ref="Q6:Q7"/>
    <mergeCell ref="CT4:CU4"/>
    <mergeCell ref="CT5:CT6"/>
    <mergeCell ref="CU5:CU6"/>
    <mergeCell ref="D6:D7"/>
    <mergeCell ref="E6:E7"/>
    <mergeCell ref="P6:P7"/>
    <mergeCell ref="CS6:CS7"/>
    <mergeCell ref="BU5:BU6"/>
    <mergeCell ref="BV5:BW5"/>
    <mergeCell ref="CL5:CS5"/>
    <mergeCell ref="CP6:CP7"/>
    <mergeCell ref="BL5:BL6"/>
    <mergeCell ref="AZ4:BB4"/>
    <mergeCell ref="BC4:BE4"/>
    <mergeCell ref="BF4:BH4"/>
    <mergeCell ref="AU5:AU6"/>
  </mergeCells>
  <phoneticPr fontId="3" type="noConversion"/>
  <pageMargins left="0.11811023622047245" right="0.11811023622047245" top="0.15748031496062992" bottom="0.15748031496062992" header="0.51181102362204722" footer="0.51181102362204722"/>
  <pageSetup paperSize="9" scale="45" firstPageNumber="0" orientation="landscape" horizontalDpi="300" verticalDpi="300" r:id="rId1"/>
  <headerFooter alignWithMargins="0"/>
  <ignoredErrors>
    <ignoredError sqref="BT34:BT35 BT23 BT41 BT39 BT26:BT27 CB21 CB23 CB26 CB34:CB35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01.03.2024_30.09.2024</vt:lpstr>
      <vt:lpstr>'01.03.2024_30.09.2024'!Obszar_wydruku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Maria Dorna</dc:creator>
  <cp:lastModifiedBy>Magdalena Dudzińska | Łukasiewicz – PIT</cp:lastModifiedBy>
  <cp:lastPrinted>2020-04-14T19:58:31Z</cp:lastPrinted>
  <dcterms:created xsi:type="dcterms:W3CDTF">2020-06-16T08:36:22Z</dcterms:created>
  <dcterms:modified xsi:type="dcterms:W3CDTF">2024-01-29T13:27:07Z</dcterms:modified>
</cp:coreProperties>
</file>