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K\Desktop\"/>
    </mc:Choice>
  </mc:AlternateContent>
  <bookViews>
    <workbookView xWindow="240" yWindow="120" windowWidth="14880" windowHeight="7935" activeTab="1"/>
  </bookViews>
  <sheets>
    <sheet name="Załącznik nr 3a)" sheetId="5" r:id="rId1"/>
    <sheet name="Załącznik do Umowy" sheetId="1" r:id="rId2"/>
    <sheet name="Arkusz2" sheetId="2" r:id="rId3"/>
    <sheet name="Arkusz3" sheetId="3" r:id="rId4"/>
  </sheets>
  <calcPr calcId="162913"/>
</workbook>
</file>

<file path=xl/calcChain.xml><?xml version="1.0" encoding="utf-8"?>
<calcChain xmlns="http://schemas.openxmlformats.org/spreadsheetml/2006/main">
  <c r="D28" i="5" l="1"/>
  <c r="D29" i="5" s="1"/>
  <c r="D27" i="5"/>
  <c r="D26" i="5"/>
  <c r="D30" i="5" s="1"/>
  <c r="D31" i="5" s="1"/>
  <c r="D17" i="5"/>
  <c r="D19" i="5" s="1"/>
  <c r="D20" i="5" s="1"/>
  <c r="D10" i="5"/>
  <c r="D11" i="5" s="1"/>
  <c r="D9" i="5"/>
  <c r="D8" i="5"/>
  <c r="D12" i="5" s="1"/>
  <c r="D13" i="5" s="1"/>
  <c r="D32" i="5" l="1"/>
  <c r="D18" i="5"/>
  <c r="D21" i="5" s="1"/>
  <c r="D22" i="5" s="1"/>
  <c r="D33" i="5"/>
  <c r="D34" i="5" s="1"/>
  <c r="D8" i="1" l="1"/>
  <c r="D26" i="1" l="1"/>
  <c r="D28" i="1" s="1"/>
  <c r="D29" i="1" s="1"/>
  <c r="D17" i="1"/>
  <c r="D10" i="1"/>
  <c r="D19" i="1" l="1"/>
  <c r="D20" i="1" s="1"/>
  <c r="D33" i="1"/>
  <c r="D34" i="1" s="1"/>
  <c r="D27" i="1"/>
  <c r="D30" i="1" s="1"/>
  <c r="D31" i="1" s="1"/>
  <c r="D9" i="1"/>
  <c r="D12" i="1" s="1"/>
  <c r="D18" i="1"/>
  <c r="D21" i="1" s="1"/>
  <c r="D22" i="1" s="1"/>
  <c r="D11" i="1"/>
  <c r="D32" i="1" s="1"/>
  <c r="D13" i="1" l="1"/>
</calcChain>
</file>

<file path=xl/sharedStrings.xml><?xml version="1.0" encoding="utf-8"?>
<sst xmlns="http://schemas.openxmlformats.org/spreadsheetml/2006/main" count="76" uniqueCount="22">
  <si>
    <t>wysokość odpisu z tytułu opłat na PFRON w %</t>
  </si>
  <si>
    <t>NAZWA FIRMY</t>
  </si>
  <si>
    <t>podatek VAT 23% w kwocie</t>
  </si>
  <si>
    <t>całość zamówienia</t>
  </si>
  <si>
    <t>adres</t>
  </si>
  <si>
    <t>wartość zamówienia netto po odpisie na PFRON</t>
  </si>
  <si>
    <t>kwota odpisu netto</t>
  </si>
  <si>
    <t>I.</t>
  </si>
  <si>
    <t>ryczałt miesięczny netto</t>
  </si>
  <si>
    <t>wartość zamówienia brutto po odpisie na PFRON</t>
  </si>
  <si>
    <t>II.</t>
  </si>
  <si>
    <t>III.</t>
  </si>
  <si>
    <t>Załącznik nr 3a</t>
  </si>
  <si>
    <r>
      <t xml:space="preserve"> </t>
    </r>
    <r>
      <rPr>
        <sz val="14"/>
        <color theme="1"/>
        <rFont val="Cambria"/>
        <family val="1"/>
        <charset val="238"/>
        <scheme val="major"/>
      </rPr>
      <t xml:space="preserve">   KALKULACJA CENOWA                                                                                                            Usługa mycia autobusów oraz   sprzątania pomieszczeń  budynku         </t>
    </r>
    <r>
      <rPr>
        <sz val="10"/>
        <color theme="1"/>
        <rFont val="Cambria"/>
        <family val="1"/>
        <charset val="238"/>
        <scheme val="major"/>
      </rPr>
      <t xml:space="preserve">                                              I.  Wykonanie kompleksowej obsługi  polegającej  na pracach wchodzących w zakres usługi mycia autobusów  okresowo oraz  w wyznaczone dni tygodnia tj: poniedziałek, wtorek, czwartek, piątek i niedzielę  
II.  Sprzątania pomieszczeń  budynku  i stacji LPG przy ul. Lwowskiej 199a
III.  Sprzątanie pomieszczeń na punkcie  przy , ul. Wojska Polskiego.
</t>
    </r>
  </si>
  <si>
    <t xml:space="preserve">wartość netto całości zamówienia 12 m-cy </t>
  </si>
  <si>
    <t>wartość brutto całości zamówienia 12 m-cy</t>
  </si>
  <si>
    <t xml:space="preserve">WARTOŚĆ BRUTTO OGÓEM </t>
  </si>
  <si>
    <t xml:space="preserve">WARTOŚĆ NETTO OGÓEM </t>
  </si>
  <si>
    <t>Przedsiębiorstwo Wielobranżowe Karabela  Małopolska Sp. z o.o.</t>
  </si>
  <si>
    <t>ul. Al.. Piskowa 10 33-100 Tarnów</t>
  </si>
  <si>
    <t>VAT 23%</t>
  </si>
  <si>
    <t>Załącznik do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</si>
</sst>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1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mbria"/>
      <family val="1"/>
      <charset val="238"/>
      <scheme val="major"/>
    </font>
    <font>
      <sz val="10"/>
      <color rgb="FF000000"/>
      <name val="Cambria"/>
      <family val="1"/>
      <charset val="238"/>
      <scheme val="major"/>
    </font>
    <font>
      <sz val="10"/>
      <color theme="1"/>
      <name val="Cambria"/>
      <family val="1"/>
      <charset val="238"/>
      <scheme val="major"/>
    </font>
    <font>
      <sz val="14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zcionka tekstu podstawowego"/>
      <family val="2"/>
      <charset val="238"/>
    </font>
    <font>
      <b/>
      <sz val="11"/>
      <color theme="1"/>
      <name val="Cambria"/>
      <family val="1"/>
      <charset val="238"/>
      <scheme val="major"/>
    </font>
    <font>
      <b/>
      <sz val="10"/>
      <color rgb="FFFF0000"/>
      <name val="Cambria"/>
      <family val="1"/>
      <charset val="238"/>
      <scheme val="major"/>
    </font>
    <font>
      <sz val="10"/>
      <color theme="1"/>
      <name val="Cambria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4" fillId="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7" borderId="17" xfId="0" applyFont="1" applyFill="1" applyBorder="1" applyAlignment="1">
      <alignment vertical="center"/>
    </xf>
    <xf numFmtId="0" fontId="3" fillId="7" borderId="18" xfId="0" applyFont="1" applyFill="1" applyBorder="1" applyAlignment="1">
      <alignment vertical="center"/>
    </xf>
    <xf numFmtId="10" fontId="6" fillId="0" borderId="10" xfId="1" applyNumberFormat="1" applyFont="1" applyBorder="1"/>
    <xf numFmtId="0" fontId="4" fillId="3" borderId="15" xfId="0" applyFont="1" applyFill="1" applyBorder="1"/>
    <xf numFmtId="165" fontId="4" fillId="0" borderId="10" xfId="1" applyNumberFormat="1" applyFont="1" applyBorder="1"/>
    <xf numFmtId="0" fontId="6" fillId="3" borderId="7" xfId="0" applyFont="1" applyFill="1" applyBorder="1"/>
    <xf numFmtId="165" fontId="6" fillId="0" borderId="10" xfId="1" applyNumberFormat="1" applyFont="1" applyBorder="1"/>
    <xf numFmtId="0" fontId="4" fillId="3" borderId="7" xfId="0" applyFont="1" applyFill="1" applyBorder="1"/>
    <xf numFmtId="0" fontId="4" fillId="3" borderId="16" xfId="0" applyFont="1" applyFill="1" applyBorder="1"/>
    <xf numFmtId="0" fontId="6" fillId="3" borderId="8" xfId="0" applyFont="1" applyFill="1" applyBorder="1"/>
    <xf numFmtId="0" fontId="4" fillId="3" borderId="8" xfId="0" applyFont="1" applyFill="1" applyBorder="1"/>
    <xf numFmtId="165" fontId="4" fillId="8" borderId="9" xfId="0" applyNumberFormat="1" applyFont="1" applyFill="1" applyBorder="1"/>
    <xf numFmtId="0" fontId="7" fillId="0" borderId="0" xfId="0" applyFont="1"/>
    <xf numFmtId="165" fontId="9" fillId="0" borderId="10" xfId="1" applyNumberFormat="1" applyFont="1" applyBorder="1"/>
    <xf numFmtId="165" fontId="4" fillId="0" borderId="9" xfId="0" applyNumberFormat="1" applyFont="1" applyBorder="1"/>
    <xf numFmtId="0" fontId="8" fillId="0" borderId="20" xfId="0" applyFont="1" applyBorder="1"/>
    <xf numFmtId="165" fontId="8" fillId="0" borderId="4" xfId="0" applyNumberFormat="1" applyFont="1" applyBorder="1"/>
    <xf numFmtId="0" fontId="8" fillId="0" borderId="19" xfId="0" applyFont="1" applyBorder="1"/>
    <xf numFmtId="165" fontId="2" fillId="0" borderId="19" xfId="0" applyNumberFormat="1" applyFont="1" applyBorder="1"/>
    <xf numFmtId="0" fontId="10" fillId="0" borderId="0" xfId="0" applyFont="1" applyAlignment="1">
      <alignment horizontal="right" vertical="center"/>
    </xf>
    <xf numFmtId="0" fontId="10" fillId="0" borderId="0" xfId="0" applyFont="1"/>
    <xf numFmtId="0" fontId="2" fillId="0" borderId="19" xfId="0" applyFont="1" applyBorder="1"/>
    <xf numFmtId="0" fontId="4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workbookViewId="0">
      <selection activeCell="F13" sqref="F13"/>
    </sheetView>
  </sheetViews>
  <sheetFormatPr defaultRowHeight="14.25"/>
  <cols>
    <col min="1" max="1" width="2.375" customWidth="1"/>
    <col min="2" max="2" width="10.625" customWidth="1"/>
    <col min="3" max="3" width="45.5" customWidth="1"/>
    <col min="4" max="4" width="27.25" customWidth="1"/>
    <col min="7" max="7" width="17.5" customWidth="1"/>
  </cols>
  <sheetData>
    <row r="1" spans="2:9">
      <c r="B1" s="2" t="s">
        <v>12</v>
      </c>
    </row>
    <row r="2" spans="2:9" ht="8.25" customHeight="1" thickBot="1"/>
    <row r="3" spans="2:9" ht="109.5" customHeight="1" thickBot="1">
      <c r="B3" s="30" t="s">
        <v>13</v>
      </c>
      <c r="C3" s="31"/>
      <c r="D3" s="32"/>
    </row>
    <row r="4" spans="2:9" ht="48" customHeight="1">
      <c r="B4" s="33" t="s">
        <v>1</v>
      </c>
      <c r="C4" s="34"/>
      <c r="D4" s="1" t="s">
        <v>18</v>
      </c>
    </row>
    <row r="5" spans="2:9" ht="32.25" customHeight="1" thickBot="1">
      <c r="B5" s="35" t="s">
        <v>4</v>
      </c>
      <c r="C5" s="36"/>
      <c r="D5" s="1" t="s">
        <v>19</v>
      </c>
    </row>
    <row r="6" spans="2:9" ht="13.5" customHeight="1" thickBot="1">
      <c r="B6" s="28" t="s">
        <v>7</v>
      </c>
      <c r="C6" s="3" t="s">
        <v>8</v>
      </c>
      <c r="D6" s="16">
        <v>32265</v>
      </c>
    </row>
    <row r="7" spans="2:9" ht="15.75" customHeight="1" thickBot="1">
      <c r="B7" s="29"/>
      <c r="C7" s="4" t="s">
        <v>0</v>
      </c>
      <c r="D7" s="5">
        <v>0.5</v>
      </c>
    </row>
    <row r="8" spans="2:9" ht="14.25" customHeight="1">
      <c r="B8" s="25" t="s">
        <v>3</v>
      </c>
      <c r="C8" s="6" t="s">
        <v>14</v>
      </c>
      <c r="D8" s="16">
        <f xml:space="preserve"> D6*12</f>
        <v>387180</v>
      </c>
    </row>
    <row r="9" spans="2:9">
      <c r="B9" s="26"/>
      <c r="C9" s="8" t="s">
        <v>6</v>
      </c>
      <c r="D9" s="9">
        <f>D8*D7</f>
        <v>193590</v>
      </c>
      <c r="I9" s="22"/>
    </row>
    <row r="10" spans="2:9">
      <c r="B10" s="26"/>
      <c r="C10" s="10" t="s">
        <v>2</v>
      </c>
      <c r="D10" s="7">
        <f>D8*23%</f>
        <v>89051.400000000009</v>
      </c>
      <c r="I10" s="22"/>
    </row>
    <row r="11" spans="2:9">
      <c r="B11" s="26"/>
      <c r="C11" s="11" t="s">
        <v>15</v>
      </c>
      <c r="D11" s="16">
        <f>D8+D10</f>
        <v>476231.4</v>
      </c>
      <c r="I11" s="22"/>
    </row>
    <row r="12" spans="2:9" ht="15" thickBot="1">
      <c r="B12" s="26"/>
      <c r="C12" s="12" t="s">
        <v>5</v>
      </c>
      <c r="D12" s="17">
        <f>D8-D9</f>
        <v>193590</v>
      </c>
      <c r="I12" s="22"/>
    </row>
    <row r="13" spans="2:9" ht="15" thickBot="1">
      <c r="B13" s="27"/>
      <c r="C13" s="13" t="s">
        <v>9</v>
      </c>
      <c r="D13" s="14">
        <f>D12*23%+D12</f>
        <v>238115.7</v>
      </c>
      <c r="I13" s="23"/>
    </row>
    <row r="14" spans="2:9" ht="15" thickBot="1">
      <c r="B14" s="15"/>
      <c r="C14" s="15"/>
      <c r="D14" s="15"/>
    </row>
    <row r="15" spans="2:9" ht="15" thickBot="1">
      <c r="B15" s="28" t="s">
        <v>10</v>
      </c>
      <c r="C15" s="3" t="s">
        <v>8</v>
      </c>
      <c r="D15" s="16">
        <v>4600</v>
      </c>
    </row>
    <row r="16" spans="2:9" ht="15" thickBot="1">
      <c r="B16" s="29"/>
      <c r="C16" s="4" t="s">
        <v>0</v>
      </c>
      <c r="D16" s="5">
        <v>0.5</v>
      </c>
    </row>
    <row r="17" spans="2:4">
      <c r="B17" s="25" t="s">
        <v>3</v>
      </c>
      <c r="C17" s="6" t="s">
        <v>14</v>
      </c>
      <c r="D17" s="16">
        <f xml:space="preserve"> D15*12</f>
        <v>55200</v>
      </c>
    </row>
    <row r="18" spans="2:4">
      <c r="B18" s="26"/>
      <c r="C18" s="8" t="s">
        <v>6</v>
      </c>
      <c r="D18" s="9">
        <f>D17*D16</f>
        <v>27600</v>
      </c>
    </row>
    <row r="19" spans="2:4">
      <c r="B19" s="26"/>
      <c r="C19" s="10" t="s">
        <v>2</v>
      </c>
      <c r="D19" s="7">
        <f>D17*23%</f>
        <v>12696</v>
      </c>
    </row>
    <row r="20" spans="2:4">
      <c r="B20" s="26"/>
      <c r="C20" s="11" t="s">
        <v>15</v>
      </c>
      <c r="D20" s="16">
        <f>D17+D19</f>
        <v>67896</v>
      </c>
    </row>
    <row r="21" spans="2:4" ht="15" thickBot="1">
      <c r="B21" s="26"/>
      <c r="C21" s="12" t="s">
        <v>5</v>
      </c>
      <c r="D21" s="17">
        <f>D17-D18</f>
        <v>27600</v>
      </c>
    </row>
    <row r="22" spans="2:4" ht="15" thickBot="1">
      <c r="B22" s="27"/>
      <c r="C22" s="13" t="s">
        <v>9</v>
      </c>
      <c r="D22" s="14">
        <f>D21*23%+D21</f>
        <v>33948</v>
      </c>
    </row>
    <row r="23" spans="2:4" ht="15" thickBot="1">
      <c r="B23" s="15"/>
      <c r="C23" s="15"/>
      <c r="D23" s="15"/>
    </row>
    <row r="24" spans="2:4" ht="15" thickBot="1">
      <c r="B24" s="28" t="s">
        <v>11</v>
      </c>
      <c r="C24" s="3" t="s">
        <v>8</v>
      </c>
      <c r="D24" s="16">
        <v>350</v>
      </c>
    </row>
    <row r="25" spans="2:4" ht="15" thickBot="1">
      <c r="B25" s="29"/>
      <c r="C25" s="4" t="s">
        <v>0</v>
      </c>
      <c r="D25" s="5">
        <v>0.5</v>
      </c>
    </row>
    <row r="26" spans="2:4">
      <c r="B26" s="25" t="s">
        <v>3</v>
      </c>
      <c r="C26" s="6" t="s">
        <v>14</v>
      </c>
      <c r="D26" s="16">
        <f xml:space="preserve"> D24*12</f>
        <v>4200</v>
      </c>
    </row>
    <row r="27" spans="2:4">
      <c r="B27" s="26"/>
      <c r="C27" s="8" t="s">
        <v>6</v>
      </c>
      <c r="D27" s="9">
        <f>D26*D25</f>
        <v>2100</v>
      </c>
    </row>
    <row r="28" spans="2:4">
      <c r="B28" s="26"/>
      <c r="C28" s="10" t="s">
        <v>2</v>
      </c>
      <c r="D28" s="7">
        <f>D26*23%</f>
        <v>966</v>
      </c>
    </row>
    <row r="29" spans="2:4">
      <c r="B29" s="26"/>
      <c r="C29" s="11" t="s">
        <v>15</v>
      </c>
      <c r="D29" s="16">
        <f>D26+D28</f>
        <v>5166</v>
      </c>
    </row>
    <row r="30" spans="2:4" ht="15" thickBot="1">
      <c r="B30" s="26"/>
      <c r="C30" s="12" t="s">
        <v>5</v>
      </c>
      <c r="D30" s="17">
        <f>D26-D27</f>
        <v>2100</v>
      </c>
    </row>
    <row r="31" spans="2:4" ht="15" thickBot="1">
      <c r="B31" s="27"/>
      <c r="C31" s="13" t="s">
        <v>9</v>
      </c>
      <c r="D31" s="14">
        <f>D30*23%+D30</f>
        <v>2583</v>
      </c>
    </row>
    <row r="32" spans="2:4">
      <c r="C32" s="18" t="s">
        <v>16</v>
      </c>
      <c r="D32" s="19">
        <f>SUM(D11+D20+D29)</f>
        <v>549293.4</v>
      </c>
    </row>
    <row r="33" spans="3:4">
      <c r="C33" s="20" t="s">
        <v>17</v>
      </c>
      <c r="D33" s="21">
        <f>SUM(D8+D17+D26)</f>
        <v>446580</v>
      </c>
    </row>
    <row r="34" spans="3:4">
      <c r="C34" s="24" t="s">
        <v>20</v>
      </c>
      <c r="D34" s="21">
        <f>SUM(D33*23%)</f>
        <v>102713.40000000001</v>
      </c>
    </row>
  </sheetData>
  <mergeCells count="9">
    <mergeCell ref="B17:B22"/>
    <mergeCell ref="B24:B25"/>
    <mergeCell ref="B26:B31"/>
    <mergeCell ref="B3:D3"/>
    <mergeCell ref="B4:C4"/>
    <mergeCell ref="B5:C5"/>
    <mergeCell ref="B6:B7"/>
    <mergeCell ref="B8:B13"/>
    <mergeCell ref="B15:B16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34"/>
  <sheetViews>
    <sheetView tabSelected="1" topLeftCell="A13" workbookViewId="0">
      <selection activeCell="B3" sqref="B3:D3"/>
    </sheetView>
  </sheetViews>
  <sheetFormatPr defaultRowHeight="14.25"/>
  <cols>
    <col min="1" max="1" width="2.375" customWidth="1"/>
    <col min="2" max="2" width="10.625" customWidth="1"/>
    <col min="3" max="3" width="45.5" customWidth="1"/>
    <col min="4" max="4" width="27.25" customWidth="1"/>
    <col min="7" max="7" width="17.5" customWidth="1"/>
  </cols>
  <sheetData>
    <row r="1" spans="2:9">
      <c r="B1" s="2" t="s">
        <v>21</v>
      </c>
    </row>
    <row r="2" spans="2:9" ht="8.25" customHeight="1" thickBot="1"/>
    <row r="3" spans="2:9" ht="109.5" customHeight="1" thickBot="1">
      <c r="B3" s="30" t="s">
        <v>13</v>
      </c>
      <c r="C3" s="31"/>
      <c r="D3" s="32"/>
    </row>
    <row r="4" spans="2:9" ht="48" customHeight="1">
      <c r="B4" s="33" t="s">
        <v>1</v>
      </c>
      <c r="C4" s="34"/>
      <c r="D4" s="1"/>
    </row>
    <row r="5" spans="2:9" ht="32.25" customHeight="1" thickBot="1">
      <c r="B5" s="35" t="s">
        <v>4</v>
      </c>
      <c r="C5" s="36"/>
      <c r="D5" s="1"/>
    </row>
    <row r="6" spans="2:9" ht="13.5" customHeight="1" thickBot="1">
      <c r="B6" s="28" t="s">
        <v>7</v>
      </c>
      <c r="C6" s="3" t="s">
        <v>8</v>
      </c>
      <c r="D6" s="16"/>
    </row>
    <row r="7" spans="2:9" ht="15.75" customHeight="1" thickBot="1">
      <c r="B7" s="29"/>
      <c r="C7" s="4" t="s">
        <v>0</v>
      </c>
      <c r="D7" s="5"/>
    </row>
    <row r="8" spans="2:9" ht="14.25" customHeight="1">
      <c r="B8" s="25" t="s">
        <v>3</v>
      </c>
      <c r="C8" s="6" t="s">
        <v>14</v>
      </c>
      <c r="D8" s="16">
        <f xml:space="preserve"> D6*12</f>
        <v>0</v>
      </c>
    </row>
    <row r="9" spans="2:9">
      <c r="B9" s="26"/>
      <c r="C9" s="8" t="s">
        <v>6</v>
      </c>
      <c r="D9" s="9">
        <f>D8*D7</f>
        <v>0</v>
      </c>
      <c r="I9" s="22"/>
    </row>
    <row r="10" spans="2:9">
      <c r="B10" s="26"/>
      <c r="C10" s="10" t="s">
        <v>2</v>
      </c>
      <c r="D10" s="7">
        <f>D8*23%</f>
        <v>0</v>
      </c>
      <c r="I10" s="22"/>
    </row>
    <row r="11" spans="2:9">
      <c r="B11" s="26"/>
      <c r="C11" s="11" t="s">
        <v>15</v>
      </c>
      <c r="D11" s="16">
        <f>D8+D10</f>
        <v>0</v>
      </c>
      <c r="I11" s="22"/>
    </row>
    <row r="12" spans="2:9" ht="15" thickBot="1">
      <c r="B12" s="26"/>
      <c r="C12" s="12" t="s">
        <v>5</v>
      </c>
      <c r="D12" s="17">
        <f>D8-D9</f>
        <v>0</v>
      </c>
      <c r="I12" s="22"/>
    </row>
    <row r="13" spans="2:9" ht="15" thickBot="1">
      <c r="B13" s="27"/>
      <c r="C13" s="13" t="s">
        <v>9</v>
      </c>
      <c r="D13" s="14">
        <f>D12*23%+D12</f>
        <v>0</v>
      </c>
      <c r="I13" s="23"/>
    </row>
    <row r="14" spans="2:9" ht="15" thickBot="1">
      <c r="B14" s="15"/>
      <c r="C14" s="15"/>
      <c r="D14" s="15"/>
    </row>
    <row r="15" spans="2:9" ht="15" thickBot="1">
      <c r="B15" s="28" t="s">
        <v>10</v>
      </c>
      <c r="C15" s="3" t="s">
        <v>8</v>
      </c>
      <c r="D15" s="16"/>
    </row>
    <row r="16" spans="2:9" ht="15" thickBot="1">
      <c r="B16" s="29"/>
      <c r="C16" s="4" t="s">
        <v>0</v>
      </c>
      <c r="D16" s="5"/>
    </row>
    <row r="17" spans="2:4">
      <c r="B17" s="25" t="s">
        <v>3</v>
      </c>
      <c r="C17" s="6" t="s">
        <v>14</v>
      </c>
      <c r="D17" s="16">
        <f xml:space="preserve"> D15*12</f>
        <v>0</v>
      </c>
    </row>
    <row r="18" spans="2:4">
      <c r="B18" s="26"/>
      <c r="C18" s="8" t="s">
        <v>6</v>
      </c>
      <c r="D18" s="9">
        <f>D17*D16</f>
        <v>0</v>
      </c>
    </row>
    <row r="19" spans="2:4">
      <c r="B19" s="26"/>
      <c r="C19" s="10" t="s">
        <v>2</v>
      </c>
      <c r="D19" s="7">
        <f>D17*23%</f>
        <v>0</v>
      </c>
    </row>
    <row r="20" spans="2:4">
      <c r="B20" s="26"/>
      <c r="C20" s="11" t="s">
        <v>15</v>
      </c>
      <c r="D20" s="16">
        <f>D17+D19</f>
        <v>0</v>
      </c>
    </row>
    <row r="21" spans="2:4" ht="15" thickBot="1">
      <c r="B21" s="26"/>
      <c r="C21" s="12" t="s">
        <v>5</v>
      </c>
      <c r="D21" s="17">
        <f>D17-D18</f>
        <v>0</v>
      </c>
    </row>
    <row r="22" spans="2:4" ht="15" thickBot="1">
      <c r="B22" s="27"/>
      <c r="C22" s="13" t="s">
        <v>9</v>
      </c>
      <c r="D22" s="14">
        <f>D21*23%+D21</f>
        <v>0</v>
      </c>
    </row>
    <row r="23" spans="2:4" ht="15" thickBot="1">
      <c r="B23" s="15"/>
      <c r="C23" s="15"/>
      <c r="D23" s="15"/>
    </row>
    <row r="24" spans="2:4" ht="15" thickBot="1">
      <c r="B24" s="28" t="s">
        <v>11</v>
      </c>
      <c r="C24" s="3" t="s">
        <v>8</v>
      </c>
      <c r="D24" s="16"/>
    </row>
    <row r="25" spans="2:4" ht="15" thickBot="1">
      <c r="B25" s="29"/>
      <c r="C25" s="4" t="s">
        <v>0</v>
      </c>
      <c r="D25" s="5"/>
    </row>
    <row r="26" spans="2:4">
      <c r="B26" s="25" t="s">
        <v>3</v>
      </c>
      <c r="C26" s="6" t="s">
        <v>14</v>
      </c>
      <c r="D26" s="16">
        <f xml:space="preserve"> D24*12</f>
        <v>0</v>
      </c>
    </row>
    <row r="27" spans="2:4">
      <c r="B27" s="26"/>
      <c r="C27" s="8" t="s">
        <v>6</v>
      </c>
      <c r="D27" s="9">
        <f>D26*D25</f>
        <v>0</v>
      </c>
    </row>
    <row r="28" spans="2:4">
      <c r="B28" s="26"/>
      <c r="C28" s="10" t="s">
        <v>2</v>
      </c>
      <c r="D28" s="7">
        <f>D26*23%</f>
        <v>0</v>
      </c>
    </row>
    <row r="29" spans="2:4">
      <c r="B29" s="26"/>
      <c r="C29" s="11" t="s">
        <v>15</v>
      </c>
      <c r="D29" s="16">
        <f>D26+D28</f>
        <v>0</v>
      </c>
    </row>
    <row r="30" spans="2:4" ht="15" thickBot="1">
      <c r="B30" s="26"/>
      <c r="C30" s="12" t="s">
        <v>5</v>
      </c>
      <c r="D30" s="17">
        <f>D26-D27</f>
        <v>0</v>
      </c>
    </row>
    <row r="31" spans="2:4" ht="15" thickBot="1">
      <c r="B31" s="27"/>
      <c r="C31" s="13" t="s">
        <v>9</v>
      </c>
      <c r="D31" s="14">
        <f>D30*23%+D30</f>
        <v>0</v>
      </c>
    </row>
    <row r="32" spans="2:4">
      <c r="C32" s="18" t="s">
        <v>16</v>
      </c>
      <c r="D32" s="19">
        <f>SUM(D11+D20+D29)</f>
        <v>0</v>
      </c>
    </row>
    <row r="33" spans="3:4">
      <c r="C33" s="20" t="s">
        <v>17</v>
      </c>
      <c r="D33" s="21">
        <f>SUM(D8+D17+D26)</f>
        <v>0</v>
      </c>
    </row>
    <row r="34" spans="3:4">
      <c r="C34" s="24" t="s">
        <v>20</v>
      </c>
      <c r="D34" s="21">
        <f>SUM(D33*23%)</f>
        <v>0</v>
      </c>
    </row>
  </sheetData>
  <mergeCells count="9">
    <mergeCell ref="B17:B22"/>
    <mergeCell ref="B24:B25"/>
    <mergeCell ref="B26:B31"/>
    <mergeCell ref="B8:B13"/>
    <mergeCell ref="B3:D3"/>
    <mergeCell ref="B6:B7"/>
    <mergeCell ref="B5:C5"/>
    <mergeCell ref="B4:C4"/>
    <mergeCell ref="B15:B1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34"/>
    </sheetView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Załącznik nr 3a)</vt:lpstr>
      <vt:lpstr>Załącznik do Umowy</vt:lpstr>
      <vt:lpstr>Arkusz2</vt:lpstr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USER-3</dc:creator>
  <cp:lastModifiedBy>Beata Ochał</cp:lastModifiedBy>
  <cp:lastPrinted>2022-12-28T12:01:43Z</cp:lastPrinted>
  <dcterms:created xsi:type="dcterms:W3CDTF">2013-08-21T10:04:42Z</dcterms:created>
  <dcterms:modified xsi:type="dcterms:W3CDTF">2023-11-13T07:57:35Z</dcterms:modified>
</cp:coreProperties>
</file>