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jchmura-my.sharepoint.com/personal/jerzy_wordliczek_uj_edu_pl/Documents/Pulpit/Postępowania 2023/83-2023/"/>
    </mc:Choice>
  </mc:AlternateContent>
  <xr:revisionPtr revIDLastSave="0" documentId="8_{46E024EA-C216-435C-AA8D-4FB6A1D77860}" xr6:coauthVersionLast="47" xr6:coauthVersionMax="47" xr10:uidLastSave="{00000000-0000-0000-0000-000000000000}"/>
  <bookViews>
    <workbookView xWindow="4275" yWindow="1245" windowWidth="21600" windowHeight="11385" xr2:uid="{00000000-000D-0000-FFFF-FFFF00000000}"/>
  </bookViews>
  <sheets>
    <sheet name="12 miesięc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G4" i="1"/>
  <c r="I4" i="1" s="1"/>
  <c r="Q4" i="1" s="1"/>
  <c r="G5" i="1"/>
  <c r="I5" i="1" s="1"/>
  <c r="G6" i="1"/>
  <c r="I6" i="1" s="1"/>
  <c r="G3" i="1"/>
  <c r="C11" i="1" l="1"/>
  <c r="I3" i="1"/>
  <c r="N6" i="1"/>
  <c r="O6" i="1" s="1"/>
  <c r="Q6" i="1"/>
  <c r="N5" i="1"/>
  <c r="O5" i="1" s="1"/>
  <c r="Q5" i="1"/>
  <c r="N4" i="1"/>
  <c r="O4" i="1" s="1"/>
  <c r="C13" i="1"/>
  <c r="C14" i="1"/>
  <c r="C12" i="1"/>
  <c r="K4" i="1"/>
  <c r="L4" i="1" s="1"/>
  <c r="R4" i="1" s="1"/>
  <c r="Q3" i="1" l="1"/>
  <c r="R3" i="1" s="1"/>
  <c r="N3" i="1"/>
  <c r="O3" i="1" s="1"/>
  <c r="O7" i="1" s="1"/>
  <c r="D20" i="1" s="1"/>
  <c r="K3" i="1"/>
  <c r="L3" i="1" s="1"/>
  <c r="D13" i="1"/>
  <c r="K5" i="1"/>
  <c r="L5" i="1" s="1"/>
  <c r="R5" i="1" s="1"/>
  <c r="D14" i="1"/>
  <c r="K6" i="1"/>
  <c r="L6" i="1" s="1"/>
  <c r="R6" i="1" s="1"/>
  <c r="D11" i="1"/>
  <c r="D12" i="1"/>
  <c r="G7" i="1"/>
  <c r="N7" i="1" l="1"/>
  <c r="C20" i="1" s="1"/>
  <c r="Q7" i="1"/>
  <c r="C21" i="1" s="1"/>
  <c r="R7" i="1"/>
  <c r="D21" i="1" s="1"/>
  <c r="L7" i="1"/>
  <c r="D18" i="1" s="1"/>
  <c r="D15" i="1"/>
  <c r="D19" i="1" s="1"/>
  <c r="I7" i="1"/>
  <c r="C15" i="1"/>
  <c r="C19" i="1" s="1"/>
  <c r="D22" i="1" l="1"/>
  <c r="K7" i="1"/>
  <c r="C18" i="1" l="1"/>
  <c r="C22" i="1" s="1"/>
</calcChain>
</file>

<file path=xl/sharedStrings.xml><?xml version="1.0" encoding="utf-8"?>
<sst xmlns="http://schemas.openxmlformats.org/spreadsheetml/2006/main" count="83" uniqueCount="52">
  <si>
    <t>Lp</t>
  </si>
  <si>
    <t>Nazwa jednostki</t>
  </si>
  <si>
    <t>Opis mat.</t>
  </si>
  <si>
    <t>Jedn.</t>
  </si>
  <si>
    <t>ilośc w jednej dostawie / tony</t>
  </si>
  <si>
    <t>ilosc dostaw m-c</t>
  </si>
  <si>
    <t>Cena jedn netto  (zł)</t>
  </si>
  <si>
    <t>Wartość netto (zł)</t>
  </si>
  <si>
    <t>Wartość brutto (zł)</t>
  </si>
  <si>
    <t>Wydział Chemii</t>
  </si>
  <si>
    <t>azot 5.0</t>
  </si>
  <si>
    <t>1 tona</t>
  </si>
  <si>
    <t>Wydział Fizyki</t>
  </si>
  <si>
    <t>Wydział Biotechnologii</t>
  </si>
  <si>
    <t>Solaris</t>
  </si>
  <si>
    <t>cena transp 1 dostawy</t>
  </si>
  <si>
    <t>serwis zbiornika / m-c</t>
  </si>
  <si>
    <t>poj. zbiornika</t>
  </si>
  <si>
    <t>ciśnienie w zbiorniku: niskie-16 wysokie-30</t>
  </si>
  <si>
    <t>droga dojazdowa dla auta 42 tony TAK/NIE</t>
  </si>
  <si>
    <t>przyłącze: dn25 dn40 dn22</t>
  </si>
  <si>
    <t>dopuszczamy stosowanie redukcji przyłącza: TAK/NIE</t>
  </si>
  <si>
    <t>jednostka</t>
  </si>
  <si>
    <t>kontakt</t>
  </si>
  <si>
    <t>tel</t>
  </si>
  <si>
    <t>e-mail</t>
  </si>
  <si>
    <t>własny</t>
  </si>
  <si>
    <t>5 ton</t>
  </si>
  <si>
    <t>tak</t>
  </si>
  <si>
    <t>1,8 tony</t>
  </si>
  <si>
    <t xml:space="preserve">Krzysztof Grzesiak </t>
  </si>
  <si>
    <t>krzysztof.grzesiak@uj.edu.pl</t>
  </si>
  <si>
    <t>dn 25</t>
  </si>
  <si>
    <t>Pawel Czernecki</t>
  </si>
  <si>
    <t>pawel.czernecki@uj.edu.pl</t>
  </si>
  <si>
    <t>Monika Malesza</t>
  </si>
  <si>
    <t>monika.oparowska@uj.edu.pl</t>
  </si>
  <si>
    <t>Marek Jung</t>
  </si>
  <si>
    <t>marek.jung@uj.edu.pl</t>
  </si>
  <si>
    <t>netto</t>
  </si>
  <si>
    <t>brutto</t>
  </si>
  <si>
    <t>azot</t>
  </si>
  <si>
    <t>wartość transp dostaw netto</t>
  </si>
  <si>
    <t>wartość transp dostaw brutto</t>
  </si>
  <si>
    <t>Ilość (tona) / 6 miesiecy</t>
  </si>
  <si>
    <t>okres trwania umowy</t>
  </si>
  <si>
    <t>ilośc dostaw w okresie umowy (6 miesięcy)</t>
  </si>
  <si>
    <t>opłata energetyczna</t>
  </si>
  <si>
    <t>6 mies</t>
  </si>
  <si>
    <t>opłata paliwowa</t>
  </si>
  <si>
    <t>opłata transportowa (dostawa)</t>
  </si>
  <si>
    <t>Oszacowanie wartości zamówieni na 6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</si>
</sst>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\ _z_ł_-;\-* #,##0\ _z_ł_-;_-* &quot;-&quot;??\ _z_ł_-;_-@_-"/>
  </numFmts>
  <fonts count="1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color rgb="FF0000FF"/>
      <name val="Calibri"/>
      <family val="2"/>
      <charset val="238"/>
      <scheme val="minor"/>
    </font>
    <font>
      <sz val="8"/>
      <color rgb="FF008000"/>
      <name val="Calibri"/>
      <family val="2"/>
      <charset val="238"/>
      <scheme val="minor"/>
    </font>
    <font>
      <u/>
      <sz val="8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2" fillId="3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2" applyFont="1" applyFill="1" applyBorder="1" applyAlignment="1">
      <alignment vertical="center" wrapText="1"/>
    </xf>
    <xf numFmtId="165" fontId="2" fillId="0" borderId="1" xfId="1" applyNumberFormat="1" applyFont="1" applyBorder="1" applyAlignment="1">
      <alignment wrapText="1"/>
    </xf>
    <xf numFmtId="164" fontId="2" fillId="0" borderId="1" xfId="1" applyFont="1" applyBorder="1"/>
    <xf numFmtId="0" fontId="2" fillId="0" borderId="1" xfId="2" applyFont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2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1" fontId="2" fillId="5" borderId="1" xfId="0" applyNumberFormat="1" applyFont="1" applyFill="1" applyBorder="1" applyAlignment="1">
      <alignment horizontal="right" wrapText="1"/>
    </xf>
    <xf numFmtId="164" fontId="7" fillId="5" borderId="1" xfId="0" applyNumberFormat="1" applyFont="1" applyFill="1" applyBorder="1"/>
    <xf numFmtId="0" fontId="4" fillId="0" borderId="0" xfId="0" applyFont="1" applyAlignment="1">
      <alignment textRotation="90"/>
    </xf>
    <xf numFmtId="0" fontId="7" fillId="4" borderId="1" xfId="0" applyFont="1" applyFill="1" applyBorder="1" applyAlignment="1">
      <alignment horizontal="center"/>
    </xf>
    <xf numFmtId="165" fontId="2" fillId="0" borderId="1" xfId="1" applyNumberFormat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" fontId="2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3" fontId="2" fillId="5" borderId="1" xfId="0" applyNumberFormat="1" applyFont="1" applyFill="1" applyBorder="1"/>
    <xf numFmtId="0" fontId="2" fillId="2" borderId="0" xfId="0" applyFont="1" applyFill="1"/>
    <xf numFmtId="0" fontId="4" fillId="2" borderId="0" xfId="0" applyFont="1" applyFill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2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textRotation="90" wrapText="1"/>
    </xf>
    <xf numFmtId="165" fontId="4" fillId="0" borderId="1" xfId="0" applyNumberFormat="1" applyFont="1" applyBorder="1"/>
    <xf numFmtId="1" fontId="7" fillId="4" borderId="1" xfId="0" applyNumberFormat="1" applyFont="1" applyFill="1" applyBorder="1" applyAlignment="1">
      <alignment horizontal="right" wrapText="1"/>
    </xf>
    <xf numFmtId="0" fontId="12" fillId="0" borderId="3" xfId="0" applyFont="1" applyBorder="1" applyAlignment="1">
      <alignment horizontal="center"/>
    </xf>
    <xf numFmtId="0" fontId="12" fillId="0" borderId="1" xfId="0" applyFont="1" applyBorder="1"/>
    <xf numFmtId="164" fontId="7" fillId="5" borderId="1" xfId="1" applyFont="1" applyFill="1" applyBorder="1" applyAlignment="1">
      <alignment wrapText="1"/>
    </xf>
    <xf numFmtId="165" fontId="12" fillId="7" borderId="2" xfId="0" applyNumberFormat="1" applyFont="1" applyFill="1" applyBorder="1"/>
    <xf numFmtId="0" fontId="3" fillId="3" borderId="1" xfId="0" applyFont="1" applyFill="1" applyBorder="1" applyAlignment="1">
      <alignment horizontal="center" vertical="center" textRotation="90" wrapText="1"/>
    </xf>
    <xf numFmtId="165" fontId="4" fillId="0" borderId="2" xfId="0" applyNumberFormat="1" applyFont="1" applyBorder="1"/>
    <xf numFmtId="0" fontId="2" fillId="8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5" fillId="6" borderId="1" xfId="0" applyFont="1" applyFill="1" applyBorder="1" applyAlignment="1">
      <alignment horizontal="center" wrapText="1"/>
    </xf>
    <xf numFmtId="3" fontId="5" fillId="6" borderId="1" xfId="0" applyNumberFormat="1" applyFont="1" applyFill="1" applyBorder="1" applyAlignment="1">
      <alignment horizontal="center" wrapText="1"/>
    </xf>
    <xf numFmtId="0" fontId="11" fillId="6" borderId="1" xfId="3" applyFont="1" applyFill="1" applyBorder="1" applyAlignment="1">
      <alignment wrapText="1"/>
    </xf>
    <xf numFmtId="0" fontId="2" fillId="6" borderId="1" xfId="0" applyFont="1" applyFill="1" applyBorder="1" applyAlignment="1">
      <alignment horizontal="center" wrapText="1"/>
    </xf>
    <xf numFmtId="3" fontId="2" fillId="6" borderId="1" xfId="0" applyNumberFormat="1" applyFont="1" applyFill="1" applyBorder="1" applyAlignment="1">
      <alignment horizontal="center" wrapText="1"/>
    </xf>
    <xf numFmtId="165" fontId="7" fillId="5" borderId="1" xfId="1" applyNumberFormat="1" applyFont="1" applyFill="1" applyBorder="1"/>
    <xf numFmtId="165" fontId="7" fillId="5" borderId="1" xfId="1" applyNumberFormat="1" applyFont="1" applyFill="1" applyBorder="1" applyAlignment="1">
      <alignment wrapText="1"/>
    </xf>
    <xf numFmtId="165" fontId="7" fillId="5" borderId="1" xfId="0" applyNumberFormat="1" applyFont="1" applyFill="1" applyBorder="1"/>
    <xf numFmtId="0" fontId="3" fillId="2" borderId="0" xfId="0" applyFont="1" applyFill="1" applyAlignment="1">
      <alignment wrapText="1"/>
    </xf>
    <xf numFmtId="0" fontId="0" fillId="0" borderId="0" xfId="0"/>
  </cellXfs>
  <cellStyles count="4">
    <cellStyle name="Dziesiętny" xfId="1" builtinId="3"/>
    <cellStyle name="Hiperłącze" xfId="3" builtinId="8"/>
    <cellStyle name="Normalny" xfId="0" builtinId="0"/>
    <cellStyle name="Normalny_środki czystość zwykłe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25</xdr:row>
      <xdr:rowOff>115824</xdr:rowOff>
    </xdr:from>
    <xdr:to>
      <xdr:col>14</xdr:col>
      <xdr:colOff>388620</xdr:colOff>
      <xdr:row>71</xdr:row>
      <xdr:rowOff>30480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2400" y="6295644"/>
          <a:ext cx="7536180" cy="58734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/>
            <a:t>Szczegółowy opis przedmiotu zamówienia: </a:t>
          </a:r>
        </a:p>
        <a:p>
          <a:endParaRPr lang="pl-PL" sz="800"/>
        </a:p>
        <a:p>
          <a:r>
            <a:rPr lang="pl-PL" sz="800"/>
            <a:t>-Parametry: </a:t>
          </a:r>
        </a:p>
        <a:p>
          <a:r>
            <a:rPr lang="pl-PL" sz="800"/>
            <a:t>	szacowana ilość dostaw azotu ciekłego: 189 ton </a:t>
          </a:r>
        </a:p>
        <a:p>
          <a:r>
            <a:rPr lang="pl-PL" sz="800"/>
            <a:t>	Czystość (%</a:t>
          </a:r>
          <a:r>
            <a:rPr lang="pl-PL" sz="800" baseline="0"/>
            <a:t> obj.):</a:t>
          </a:r>
        </a:p>
        <a:p>
          <a:r>
            <a:rPr lang="pl-PL" sz="800" baseline="0"/>
            <a:t>	A</a:t>
          </a:r>
          <a:r>
            <a:rPr lang="pl-PL" sz="800"/>
            <a:t>zot</a:t>
          </a:r>
          <a:r>
            <a:rPr lang="pl-PL" sz="800" baseline="0"/>
            <a:t> </a:t>
          </a:r>
          <a:r>
            <a:rPr lang="pl-PL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</a:t>
          </a:r>
          <a:r>
            <a:rPr lang="pl-PL" sz="8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</a:t>
          </a:r>
          <a:r>
            <a:rPr lang="pl-PL" sz="800"/>
            <a:t> &gt;= 99,999%, </a:t>
          </a:r>
        </a:p>
        <a:p>
          <a:r>
            <a:rPr lang="pl-PL" sz="800"/>
            <a:t>	Zanieczyszczenia (% obj.):	 </a:t>
          </a:r>
        </a:p>
        <a:p>
          <a:r>
            <a:rPr lang="pl-PL" sz="800">
              <a:solidFill>
                <a:sysClr val="windowText" lastClr="000000"/>
              </a:solidFill>
            </a:rPr>
            <a:t>	tlen </a:t>
          </a:r>
          <a:r>
            <a:rPr lang="pl-PL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pl-PL" sz="8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</a:t>
          </a:r>
          <a:r>
            <a:rPr lang="pl-PL" sz="800">
              <a:solidFill>
                <a:sysClr val="windowText" lastClr="000000"/>
              </a:solidFill>
            </a:rPr>
            <a:t>&lt;=0,0002 </a:t>
          </a:r>
        </a:p>
        <a:p>
          <a:r>
            <a:rPr lang="pl-PL" sz="800">
              <a:solidFill>
                <a:sysClr val="windowText" lastClr="000000"/>
              </a:solidFill>
            </a:rPr>
            <a:t>	metan</a:t>
          </a:r>
          <a:r>
            <a:rPr lang="pl-PL" sz="800" baseline="0">
              <a:solidFill>
                <a:sysClr val="windowText" lastClr="000000"/>
              </a:solidFill>
            </a:rPr>
            <a:t> </a:t>
          </a:r>
          <a:r>
            <a:rPr lang="pl-PL" sz="800"/>
            <a:t>CH</a:t>
          </a:r>
          <a:r>
            <a:rPr lang="pl-PL" sz="800" baseline="-25000"/>
            <a:t>4 </a:t>
          </a:r>
          <a:r>
            <a:rPr lang="pl-PL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&lt;=0,0001</a:t>
          </a:r>
        </a:p>
        <a:p>
          <a:r>
            <a:rPr lang="pl-PL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tlenek węgla CO</a:t>
          </a:r>
          <a:r>
            <a:rPr lang="pl-PL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&lt;=0,000</a:t>
          </a:r>
          <a:r>
            <a:rPr lang="pl-PL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</a:t>
          </a:r>
        </a:p>
        <a:p>
          <a:r>
            <a:rPr lang="pl-PL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dwu</a:t>
          </a:r>
          <a:r>
            <a:rPr lang="pl-PL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tlenek węgla CO</a:t>
          </a:r>
          <a:r>
            <a:rPr lang="pl-PL" sz="8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pl-PL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&lt;=0,0002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woda H</a:t>
          </a:r>
          <a:r>
            <a:rPr lang="pl-PL" sz="8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pl-PL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 </a:t>
          </a:r>
          <a:r>
            <a:rPr lang="pl-PL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&lt;=0,0003</a:t>
          </a:r>
          <a:endParaRPr lang="pl-PL" sz="800">
            <a:effectLst/>
          </a:endParaRPr>
        </a:p>
        <a:p>
          <a:endParaRPr lang="pl-PL" sz="800"/>
        </a:p>
        <a:p>
          <a:r>
            <a:rPr lang="pl-PL" sz="800"/>
            <a:t>- Częstość dostaw: ok 6 razy w miesiącu, </a:t>
          </a:r>
        </a:p>
        <a:p>
          <a:r>
            <a:rPr lang="pl-PL" sz="800"/>
            <a:t>- Pojemność zbiorników i miejsce dostaw: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800"/>
            <a:t>	* </a:t>
          </a:r>
          <a:r>
            <a:rPr lang="pl-PL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 ton, </a:t>
          </a:r>
          <a:r>
            <a:rPr lang="pl-PL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UJ Wydział Chemii (</a:t>
          </a:r>
          <a:r>
            <a:rPr lang="pl-PL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ul. Gronostajowa 2, Kraków)</a:t>
          </a:r>
          <a:endParaRPr lang="pl-PL" sz="800">
            <a:solidFill>
              <a:sysClr val="windowText" lastClr="000000"/>
            </a:solidFill>
            <a:effectLst/>
          </a:endParaRPr>
        </a:p>
        <a:p>
          <a:r>
            <a:rPr lang="pl-PL" sz="800"/>
            <a:t>	*</a:t>
          </a:r>
          <a:r>
            <a:rPr lang="pl-PL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1,8 tony, </a:t>
          </a:r>
          <a:r>
            <a:rPr lang="pl-PL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UJ</a:t>
          </a:r>
          <a:r>
            <a:rPr lang="pl-PL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Wydział Fizyki (ul. Łojasiewicza 11, 30-348 Kraków)</a:t>
          </a:r>
          <a:endParaRPr lang="pl-PL" sz="8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800"/>
            <a:t>	* </a:t>
          </a:r>
          <a:r>
            <a:rPr lang="pl-PL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 ton, </a:t>
          </a:r>
          <a:r>
            <a:rPr lang="pl-PL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UJ Wydział Biotechnologii (ul. </a:t>
          </a:r>
          <a:r>
            <a:rPr lang="pl-PL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Gronostajowa 7, Kraków)</a:t>
          </a:r>
          <a:endParaRPr lang="pl-PL" sz="800">
            <a:effectLst/>
          </a:endParaRPr>
        </a:p>
        <a:p>
          <a:r>
            <a:rPr lang="pl-PL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*</a:t>
          </a:r>
          <a:r>
            <a:rPr lang="pl-PL" sz="800"/>
            <a:t> </a:t>
          </a:r>
          <a:r>
            <a:rPr lang="pl-PL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 ton</a:t>
          </a:r>
          <a:r>
            <a:rPr lang="pl-PL" sz="800"/>
            <a:t>  </a:t>
          </a:r>
          <a:r>
            <a:rPr lang="pl-PL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Narodowe Centrum Prom. Synchrotr. </a:t>
          </a:r>
          <a:r>
            <a:rPr lang="pl-PL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SOLARIS (</a:t>
          </a:r>
          <a:r>
            <a:rPr lang="pl-PL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Czerwone Maki 98, 30-392 Kraków)</a:t>
          </a:r>
          <a:endParaRPr lang="pl-PL" sz="800"/>
        </a:p>
        <a:p>
          <a:endParaRPr lang="pl-PL" sz="800" baseline="0"/>
        </a:p>
        <a:p>
          <a:r>
            <a:rPr lang="pl-PL" sz="800"/>
            <a:t>Uwagi i wymagania szczególne: </a:t>
          </a:r>
        </a:p>
        <a:p>
          <a:endParaRPr lang="pl-PL" sz="800"/>
        </a:p>
        <a:p>
          <a:r>
            <a:rPr lang="pl-PL" sz="800"/>
            <a:t>1. Wskazana liczba ton zamawianego ciekłego azotu jest wielkością maksymalną. Zamawiający zastrzega sobie możliwość niewyczerpania całości asortymentu w okresie trwania umowy, a tym samym pełnej kwoty umowy</a:t>
          </a:r>
          <a:r>
            <a:rPr lang="pl-PL" sz="800" baseline="0"/>
            <a:t>.</a:t>
          </a:r>
        </a:p>
        <a:p>
          <a:endParaRPr lang="pl-PL" sz="800"/>
        </a:p>
        <a:p>
          <a:r>
            <a:rPr lang="pl-PL" sz="800"/>
            <a:t>W przypadku nie wyczerpania maksymalnej</a:t>
          </a:r>
          <a:r>
            <a:rPr lang="pl-PL" sz="800" baseline="0"/>
            <a:t> ilości zamówionego gazu, </a:t>
          </a:r>
          <a:r>
            <a:rPr lang="pl-PL" sz="800"/>
            <a:t>Zamawiający zapłaci Wykonawcy wynagrodzenie ustalone w oparciu o faktyczną, ostateczną liczbę dostarczonych ton azotu ciekłego, obliczone na podstawie cen jednostkowych wymienionych w ofercie Wykonawcy. </a:t>
          </a:r>
        </a:p>
        <a:p>
          <a:endParaRPr lang="pl-PL" sz="800"/>
        </a:p>
        <a:p>
          <a:r>
            <a:rPr lang="pl-PL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Poszczególne zamówienia (sukcesywne dostawy) będą składane za pomocą uruchomionej w systemie SAP platformy Zamawiającego. </a:t>
          </a:r>
        </a:p>
        <a:p>
          <a:r>
            <a:rPr lang="pl-PL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Formularz zamówienia zostanie wygenerowany w systemie SAP i przesłany automatycznie (mail) Wykonawcy oraz osobie składającej zamówienie;</a:t>
          </a:r>
        </a:p>
        <a:p>
          <a:endParaRPr lang="pl-PL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3. Wypełniony formularz zamówienia wraz z automatycznie narzucanymi w systemie cenami gazu obowiązującymi Wykonawcę po przeprowadzeniu przedmiotowego postępowania przetargowego, stanowić będzie orientacyjną ilość do uzupełnienia, wystawiona Zamawiającemu faktura ostateczna będzie zawierała ilość faktycznie zatankowaną.</a:t>
          </a:r>
        </a:p>
        <a:p>
          <a:endParaRPr lang="pl-PL" sz="800"/>
        </a:p>
        <a:p>
          <a:r>
            <a:rPr lang="pl-PL" sz="800"/>
            <a:t>3. Dostawa cysterną do zbiorniików zewnętrznych ww. lokalizacjach.</a:t>
          </a:r>
          <a:r>
            <a:rPr lang="pl-PL" sz="800" baseline="0"/>
            <a:t> Wymagane jest tankowanie zbiorników od strony ciekłej a nie gazowej. Wykonawca zobowiązany jest zapewnić na własny koszt w okresie realziacji umowy odpowiednie przyłącze lub zawór przejściowy niezbędny do zatankowania zbiorników Zamawiajacego z cysterny Wykonawcy. </a:t>
          </a:r>
        </a:p>
        <a:p>
          <a:endParaRPr lang="pl-PL" sz="800" baseline="0"/>
        </a:p>
        <a:p>
          <a:r>
            <a:rPr lang="pl-PL" sz="800" baseline="0"/>
            <a:t>4. Zamawiajacy zachęca do przeprowadzenia przed złozeniem oferty wizji lokalnej poszczególnych miejsc dostawy. W tym celu należy pisemnie zwrócić się do Działu Zamówień Publicznych z prośbą o wyznaczenie godziny i miejsca rozpoczecia wizji. </a:t>
          </a:r>
        </a:p>
        <a:p>
          <a:endParaRPr lang="pl-PL" sz="800" baseline="0"/>
        </a:p>
        <a:p>
          <a:r>
            <a:rPr lang="pl-PL" sz="800" baseline="0"/>
            <a:t>5. Zamawiający dopuszcza możliwość przedłużenia okresu realizacji umowy, ale nie dłuzej niż do maksymalnie 9 miesięcy od dnia jej podpisania, w sytuacji gdyby Zamawiający chciałby zrealizować zakup 100% ilosći zamówionego gazu w ramach umowy.</a:t>
          </a:r>
          <a:endParaRPr lang="pl-PL" sz="8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rek.jung@uj.edu.pl" TargetMode="External"/><Relationship Id="rId1" Type="http://schemas.openxmlformats.org/officeDocument/2006/relationships/hyperlink" Target="mailto:pawel.czernecki@uj.edu.p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"/>
  <sheetViews>
    <sheetView tabSelected="1" zoomScale="90" zoomScaleNormal="90" workbookViewId="0">
      <selection activeCell="B14" sqref="B14"/>
    </sheetView>
  </sheetViews>
  <sheetFormatPr defaultColWidth="9.25" defaultRowHeight="11.25"/>
  <cols>
    <col min="1" max="1" width="2.375" style="1" bestFit="1" customWidth="1"/>
    <col min="2" max="2" width="10.875" style="27" customWidth="1"/>
    <col min="3" max="3" width="7.25" style="28" bestFit="1" customWidth="1"/>
    <col min="4" max="4" width="7.25" style="2" bestFit="1" customWidth="1"/>
    <col min="5" max="5" width="4.875" style="2" bestFit="1" customWidth="1"/>
    <col min="6" max="6" width="5.125" style="3" bestFit="1" customWidth="1"/>
    <col min="7" max="7" width="4" style="2" bestFit="1" customWidth="1"/>
    <col min="8" max="8" width="11" style="2" customWidth="1"/>
    <col min="9" max="9" width="5.75" style="2" bestFit="1" customWidth="1"/>
    <col min="10" max="10" width="8.125" style="4" customWidth="1"/>
    <col min="11" max="11" width="8" style="2" customWidth="1"/>
    <col min="12" max="12" width="9.5" style="2" customWidth="1"/>
    <col min="13" max="13" width="7.625" style="2" customWidth="1"/>
    <col min="14" max="14" width="7.75" style="2" bestFit="1" customWidth="1"/>
    <col min="15" max="15" width="8.25" style="2" bestFit="1" customWidth="1"/>
    <col min="16" max="16" width="2.25" style="2" bestFit="1" customWidth="1"/>
    <col min="17" max="17" width="7.125" style="2" bestFit="1" customWidth="1"/>
    <col min="18" max="18" width="7.5" style="3" bestFit="1" customWidth="1"/>
    <col min="19" max="19" width="9.25" style="5"/>
    <col min="20" max="16384" width="9.25" style="2"/>
  </cols>
  <sheetData>
    <row r="1" spans="1:20" ht="14.25">
      <c r="B1" s="55" t="s">
        <v>51</v>
      </c>
      <c r="C1" s="56"/>
      <c r="D1" s="56"/>
    </row>
    <row r="2" spans="1:20" ht="87.6" customHeight="1">
      <c r="A2" s="6" t="s">
        <v>0</v>
      </c>
      <c r="B2" s="6" t="s">
        <v>1</v>
      </c>
      <c r="C2" s="41" t="s">
        <v>2</v>
      </c>
      <c r="D2" s="6" t="s">
        <v>3</v>
      </c>
      <c r="E2" s="6" t="s">
        <v>4</v>
      </c>
      <c r="F2" s="34" t="s">
        <v>5</v>
      </c>
      <c r="G2" s="6" t="s">
        <v>46</v>
      </c>
      <c r="H2" s="6" t="s">
        <v>45</v>
      </c>
      <c r="I2" s="6" t="s">
        <v>44</v>
      </c>
      <c r="J2" s="6" t="s">
        <v>6</v>
      </c>
      <c r="K2" s="6" t="s">
        <v>7</v>
      </c>
      <c r="L2" s="6" t="s">
        <v>8</v>
      </c>
      <c r="M2" s="41" t="s">
        <v>47</v>
      </c>
      <c r="N2" s="6" t="s">
        <v>7</v>
      </c>
      <c r="O2" s="6" t="s">
        <v>8</v>
      </c>
      <c r="P2" s="41" t="s">
        <v>49</v>
      </c>
      <c r="Q2" s="6" t="s">
        <v>7</v>
      </c>
      <c r="R2" s="6" t="s">
        <v>8</v>
      </c>
      <c r="S2" s="2"/>
    </row>
    <row r="3" spans="1:20">
      <c r="A3" s="7">
        <v>1</v>
      </c>
      <c r="B3" s="8" t="s">
        <v>9</v>
      </c>
      <c r="C3" s="8" t="s">
        <v>10</v>
      </c>
      <c r="D3" s="7" t="s">
        <v>11</v>
      </c>
      <c r="E3" s="7">
        <v>4</v>
      </c>
      <c r="F3" s="32">
        <v>3.5</v>
      </c>
      <c r="G3" s="7">
        <f>F3*6</f>
        <v>21</v>
      </c>
      <c r="H3" s="7" t="s">
        <v>48</v>
      </c>
      <c r="I3" s="43">
        <f>G3*F3</f>
        <v>73.5</v>
      </c>
      <c r="J3" s="36"/>
      <c r="K3" s="9">
        <f>J3*I3</f>
        <v>0</v>
      </c>
      <c r="L3" s="19">
        <f>K3*1.23</f>
        <v>0</v>
      </c>
      <c r="M3" s="36"/>
      <c r="N3" s="9">
        <f>I3*M3</f>
        <v>0</v>
      </c>
      <c r="O3" s="10">
        <f>N3*1.23</f>
        <v>0</v>
      </c>
      <c r="P3" s="36"/>
      <c r="Q3" s="9">
        <f>P3*I3</f>
        <v>0</v>
      </c>
      <c r="R3" s="10">
        <f>Q3*1.23</f>
        <v>0</v>
      </c>
      <c r="S3" s="2"/>
    </row>
    <row r="4" spans="1:20">
      <c r="A4" s="7">
        <v>2</v>
      </c>
      <c r="B4" s="11" t="s">
        <v>12</v>
      </c>
      <c r="C4" s="8" t="s">
        <v>10</v>
      </c>
      <c r="D4" s="7" t="s">
        <v>11</v>
      </c>
      <c r="E4" s="7">
        <v>1.5</v>
      </c>
      <c r="F4" s="32">
        <v>3</v>
      </c>
      <c r="G4" s="7">
        <f t="shared" ref="G4:G6" si="0">F4*6</f>
        <v>18</v>
      </c>
      <c r="H4" s="7" t="s">
        <v>48</v>
      </c>
      <c r="I4" s="43">
        <f t="shared" ref="I4:I6" si="1">G4*F4</f>
        <v>54</v>
      </c>
      <c r="J4" s="36"/>
      <c r="K4" s="9">
        <f t="shared" ref="K4:K6" si="2">J4*I4</f>
        <v>0</v>
      </c>
      <c r="L4" s="19">
        <f t="shared" ref="L4:L6" si="3">K4*1.23</f>
        <v>0</v>
      </c>
      <c r="M4" s="36"/>
      <c r="N4" s="9">
        <f t="shared" ref="N4:N5" si="4">I4*M4</f>
        <v>0</v>
      </c>
      <c r="O4" s="10">
        <f t="shared" ref="O4:O6" si="5">N4*1.23</f>
        <v>0</v>
      </c>
      <c r="P4" s="36"/>
      <c r="Q4" s="9">
        <f t="shared" ref="Q4:Q6" si="6">P4*I4</f>
        <v>0</v>
      </c>
      <c r="R4" s="10">
        <f t="shared" ref="R4:R6" si="7">Q4*1.23</f>
        <v>0</v>
      </c>
      <c r="S4" s="2"/>
    </row>
    <row r="5" spans="1:20" ht="22.5">
      <c r="A5" s="7">
        <v>3</v>
      </c>
      <c r="B5" s="11" t="s">
        <v>13</v>
      </c>
      <c r="C5" s="8" t="s">
        <v>10</v>
      </c>
      <c r="D5" s="7" t="s">
        <v>11</v>
      </c>
      <c r="E5" s="7">
        <v>4</v>
      </c>
      <c r="F5" s="32">
        <v>2</v>
      </c>
      <c r="G5" s="7">
        <f t="shared" si="0"/>
        <v>12</v>
      </c>
      <c r="H5" s="7" t="s">
        <v>48</v>
      </c>
      <c r="I5" s="43">
        <f t="shared" si="1"/>
        <v>24</v>
      </c>
      <c r="J5" s="36"/>
      <c r="K5" s="9">
        <f t="shared" si="2"/>
        <v>0</v>
      </c>
      <c r="L5" s="19">
        <f t="shared" si="3"/>
        <v>0</v>
      </c>
      <c r="M5" s="36"/>
      <c r="N5" s="9">
        <f t="shared" si="4"/>
        <v>0</v>
      </c>
      <c r="O5" s="10">
        <f t="shared" si="5"/>
        <v>0</v>
      </c>
      <c r="P5" s="36"/>
      <c r="Q5" s="9">
        <f t="shared" si="6"/>
        <v>0</v>
      </c>
      <c r="R5" s="10">
        <f t="shared" si="7"/>
        <v>0</v>
      </c>
      <c r="S5" s="2"/>
    </row>
    <row r="6" spans="1:20">
      <c r="A6" s="7">
        <v>4</v>
      </c>
      <c r="B6" s="11" t="s">
        <v>14</v>
      </c>
      <c r="C6" s="8" t="s">
        <v>10</v>
      </c>
      <c r="D6" s="7" t="s">
        <v>11</v>
      </c>
      <c r="E6" s="7">
        <v>4</v>
      </c>
      <c r="F6" s="32">
        <v>2.5</v>
      </c>
      <c r="G6" s="7">
        <f t="shared" si="0"/>
        <v>15</v>
      </c>
      <c r="H6" s="7" t="s">
        <v>48</v>
      </c>
      <c r="I6" s="43">
        <f t="shared" si="1"/>
        <v>37.5</v>
      </c>
      <c r="J6" s="36"/>
      <c r="K6" s="9">
        <f t="shared" si="2"/>
        <v>0</v>
      </c>
      <c r="L6" s="19">
        <f t="shared" si="3"/>
        <v>0</v>
      </c>
      <c r="M6" s="36"/>
      <c r="N6" s="9">
        <f>I6*M6</f>
        <v>0</v>
      </c>
      <c r="O6" s="10">
        <f t="shared" si="5"/>
        <v>0</v>
      </c>
      <c r="P6" s="36"/>
      <c r="Q6" s="9">
        <f t="shared" si="6"/>
        <v>0</v>
      </c>
      <c r="R6" s="10">
        <f t="shared" si="7"/>
        <v>0</v>
      </c>
      <c r="S6" s="2"/>
    </row>
    <row r="7" spans="1:20">
      <c r="A7" s="12"/>
      <c r="B7" s="13"/>
      <c r="C7" s="14"/>
      <c r="D7" s="12"/>
      <c r="E7" s="14"/>
      <c r="F7" s="32">
        <f>SUM(F3:F6)</f>
        <v>11</v>
      </c>
      <c r="G7" s="12">
        <f>SUM(G3:G6)</f>
        <v>66</v>
      </c>
      <c r="H7" s="14"/>
      <c r="I7" s="12">
        <f>SUM(I3:I6)</f>
        <v>189</v>
      </c>
      <c r="J7" s="15"/>
      <c r="K7" s="53">
        <f>SUM(K3:K6)</f>
        <v>0</v>
      </c>
      <c r="L7" s="54">
        <f>SUM(L3:L6)</f>
        <v>0</v>
      </c>
      <c r="M7" s="15"/>
      <c r="N7" s="39">
        <f>SUM(N3:N6)</f>
        <v>0</v>
      </c>
      <c r="O7" s="16">
        <f>SUM(O3:O6)</f>
        <v>0</v>
      </c>
      <c r="P7" s="15"/>
      <c r="Q7" s="39">
        <f>SUM(Q3:Q6)</f>
        <v>0</v>
      </c>
      <c r="R7" s="16">
        <f>SUM(R3:R6)</f>
        <v>0</v>
      </c>
      <c r="S7" s="2"/>
    </row>
    <row r="10" spans="1:20" ht="72" customHeight="1">
      <c r="B10" s="41" t="s">
        <v>15</v>
      </c>
      <c r="C10" s="6" t="s">
        <v>42</v>
      </c>
      <c r="D10" s="6" t="s">
        <v>43</v>
      </c>
      <c r="E10" s="6" t="s">
        <v>16</v>
      </c>
      <c r="F10" s="6" t="s">
        <v>17</v>
      </c>
      <c r="G10" s="17"/>
      <c r="H10" s="6" t="s">
        <v>18</v>
      </c>
      <c r="I10" s="6" t="s">
        <v>19</v>
      </c>
      <c r="J10" s="6" t="s">
        <v>20</v>
      </c>
      <c r="K10" s="6" t="s">
        <v>21</v>
      </c>
      <c r="L10" s="32" t="s">
        <v>22</v>
      </c>
      <c r="M10" s="32" t="s">
        <v>23</v>
      </c>
      <c r="N10" s="32" t="s">
        <v>24</v>
      </c>
      <c r="O10" s="32" t="s">
        <v>25</v>
      </c>
      <c r="R10" s="2"/>
      <c r="S10" s="2"/>
    </row>
    <row r="11" spans="1:20" ht="33.75">
      <c r="B11" s="18"/>
      <c r="C11" s="19">
        <f>B11*G3</f>
        <v>0</v>
      </c>
      <c r="D11" s="9">
        <f>C11*1.23</f>
        <v>0</v>
      </c>
      <c r="E11" s="20" t="s">
        <v>26</v>
      </c>
      <c r="F11" s="20" t="s">
        <v>27</v>
      </c>
      <c r="H11" s="21">
        <v>4</v>
      </c>
      <c r="I11" s="22" t="s">
        <v>28</v>
      </c>
      <c r="J11" s="22"/>
      <c r="K11" s="22" t="s">
        <v>28</v>
      </c>
      <c r="L11" s="33" t="s">
        <v>9</v>
      </c>
      <c r="M11" s="47" t="s">
        <v>35</v>
      </c>
      <c r="N11" s="48">
        <v>126862567</v>
      </c>
      <c r="O11" s="49" t="s">
        <v>36</v>
      </c>
      <c r="P11" s="23"/>
      <c r="R11" s="2"/>
      <c r="S11" s="2"/>
    </row>
    <row r="12" spans="1:20" ht="33.75">
      <c r="B12" s="18"/>
      <c r="C12" s="19">
        <f>B12*G4</f>
        <v>0</v>
      </c>
      <c r="D12" s="9">
        <f t="shared" ref="D12:D14" si="8">C12*1.23</f>
        <v>0</v>
      </c>
      <c r="E12" s="20" t="s">
        <v>26</v>
      </c>
      <c r="F12" s="20" t="s">
        <v>29</v>
      </c>
      <c r="H12" s="21">
        <v>16</v>
      </c>
      <c r="I12" s="21" t="s">
        <v>28</v>
      </c>
      <c r="J12" s="21"/>
      <c r="K12" s="21" t="s">
        <v>28</v>
      </c>
      <c r="L12" s="33" t="s">
        <v>12</v>
      </c>
      <c r="M12" s="50" t="s">
        <v>30</v>
      </c>
      <c r="N12" s="51">
        <v>126644548</v>
      </c>
      <c r="O12" s="49" t="s">
        <v>31</v>
      </c>
      <c r="P12" s="23"/>
      <c r="R12" s="2"/>
      <c r="S12" s="2"/>
    </row>
    <row r="13" spans="1:20" ht="22.5">
      <c r="B13" s="18"/>
      <c r="C13" s="19">
        <f>B13*G5</f>
        <v>0</v>
      </c>
      <c r="D13" s="9">
        <f t="shared" si="8"/>
        <v>0</v>
      </c>
      <c r="E13" s="20" t="s">
        <v>26</v>
      </c>
      <c r="F13" s="20" t="s">
        <v>27</v>
      </c>
      <c r="H13" s="22"/>
      <c r="I13" s="22" t="s">
        <v>28</v>
      </c>
      <c r="J13" s="22"/>
      <c r="K13" s="22" t="s">
        <v>28</v>
      </c>
      <c r="L13" s="33" t="s">
        <v>13</v>
      </c>
      <c r="M13" s="50" t="s">
        <v>37</v>
      </c>
      <c r="N13" s="51">
        <v>126646017</v>
      </c>
      <c r="O13" s="49" t="s">
        <v>38</v>
      </c>
      <c r="P13" s="23"/>
      <c r="R13" s="2"/>
      <c r="S13" s="2"/>
    </row>
    <row r="14" spans="1:20" ht="33.75">
      <c r="B14" s="18"/>
      <c r="C14" s="19">
        <f>B14*G6</f>
        <v>0</v>
      </c>
      <c r="D14" s="9">
        <f t="shared" si="8"/>
        <v>0</v>
      </c>
      <c r="E14" s="20" t="s">
        <v>26</v>
      </c>
      <c r="F14" s="20" t="s">
        <v>27</v>
      </c>
      <c r="H14" s="21">
        <v>18.5</v>
      </c>
      <c r="I14" s="22" t="s">
        <v>28</v>
      </c>
      <c r="J14" s="22" t="s">
        <v>32</v>
      </c>
      <c r="K14" s="22" t="s">
        <v>28</v>
      </c>
      <c r="L14" s="33" t="s">
        <v>14</v>
      </c>
      <c r="M14" s="50" t="s">
        <v>33</v>
      </c>
      <c r="N14" s="51">
        <v>519307997</v>
      </c>
      <c r="O14" s="49" t="s">
        <v>34</v>
      </c>
      <c r="P14" s="23"/>
      <c r="R14" s="2"/>
      <c r="S14" s="2"/>
    </row>
    <row r="15" spans="1:20">
      <c r="B15" s="24"/>
      <c r="C15" s="52">
        <f>SUM(C11:C14)</f>
        <v>0</v>
      </c>
      <c r="D15" s="52">
        <f>SUM(D11:D14)</f>
        <v>0</v>
      </c>
      <c r="E15" s="24"/>
      <c r="F15" s="25"/>
      <c r="H15" s="25"/>
      <c r="I15" s="25"/>
      <c r="J15" s="25"/>
      <c r="K15" s="25"/>
      <c r="L15" s="24"/>
      <c r="M15" s="24"/>
      <c r="N15" s="24"/>
      <c r="O15" s="26"/>
      <c r="P15" s="23"/>
      <c r="R15" s="2"/>
      <c r="S15" s="2"/>
    </row>
    <row r="16" spans="1:20">
      <c r="T16" s="23"/>
    </row>
    <row r="17" spans="2:20" ht="29.45" customHeight="1">
      <c r="B17" s="2"/>
      <c r="C17" s="38" t="s">
        <v>39</v>
      </c>
      <c r="D17" s="38" t="s">
        <v>40</v>
      </c>
      <c r="T17" s="29"/>
    </row>
    <row r="18" spans="2:20">
      <c r="B18" s="37" t="s">
        <v>41</v>
      </c>
      <c r="C18" s="35">
        <f>K7</f>
        <v>0</v>
      </c>
      <c r="D18" s="35">
        <f>L7</f>
        <v>0</v>
      </c>
      <c r="N18" s="30"/>
      <c r="O18" s="23"/>
    </row>
    <row r="19" spans="2:20" ht="33.75">
      <c r="B19" s="44" t="s">
        <v>50</v>
      </c>
      <c r="C19" s="35">
        <f>C15</f>
        <v>0</v>
      </c>
      <c r="D19" s="35">
        <f>D15</f>
        <v>0</v>
      </c>
      <c r="N19" s="31"/>
      <c r="O19" s="29"/>
    </row>
    <row r="20" spans="2:20" ht="22.5">
      <c r="B20" s="45" t="s">
        <v>47</v>
      </c>
      <c r="C20" s="35">
        <f>N7</f>
        <v>0</v>
      </c>
      <c r="D20" s="35">
        <f>O7</f>
        <v>0</v>
      </c>
      <c r="N20" s="4"/>
      <c r="S20" s="2"/>
    </row>
    <row r="21" spans="2:20">
      <c r="B21" s="46" t="s">
        <v>49</v>
      </c>
      <c r="C21" s="42">
        <f>Q7</f>
        <v>0</v>
      </c>
      <c r="D21" s="42">
        <f>R7</f>
        <v>0</v>
      </c>
      <c r="N21" s="4"/>
      <c r="S21" s="2"/>
    </row>
    <row r="22" spans="2:20">
      <c r="B22" s="2"/>
      <c r="C22" s="40">
        <f>SUM(C18:C21)</f>
        <v>0</v>
      </c>
      <c r="D22" s="40">
        <f>SUM(D18:D21)</f>
        <v>0</v>
      </c>
      <c r="N22" s="4"/>
    </row>
  </sheetData>
  <mergeCells count="1">
    <mergeCell ref="B1:D1"/>
  </mergeCells>
  <hyperlinks>
    <hyperlink ref="O14" r:id="rId1" xr:uid="{00000000-0004-0000-0000-000000000000}"/>
    <hyperlink ref="O13" r:id="rId2" xr:uid="{00000000-0004-0000-0000-000001000000}"/>
  </hyperlinks>
  <pageMargins left="0.23622047244094491" right="0.23622047244094491" top="0.35433070866141736" bottom="0.35433070866141736" header="0.31496062992125984" footer="0.31496062992125984"/>
  <pageSetup paperSize="9" orientation="landscape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12 miesięcy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Wordliczek</cp:lastModifiedBy>
  <cp:lastPrinted>2023-06-01T11:32:12Z</cp:lastPrinted>
  <dcterms:created xsi:type="dcterms:W3CDTF">2021-09-06T09:25:57Z</dcterms:created>
  <dcterms:modified xsi:type="dcterms:W3CDTF">2023-06-06T12:21:52Z</dcterms:modified>
</cp:coreProperties>
</file>