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m.sarosiek\Desktop\przetargi unijne\2024\osir redzikowo\swz\"/>
    </mc:Choice>
  </mc:AlternateContent>
  <xr:revisionPtr revIDLastSave="0" documentId="13_ncr:1_{0FB1B338-3529-47CE-8EB0-9FB3F8CA5C5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zacunkowa wartość zamówienia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0" i="3" l="1"/>
  <c r="M10" i="3"/>
  <c r="F10" i="3"/>
  <c r="Q10" i="3" s="1"/>
  <c r="O8" i="3"/>
  <c r="M8" i="3"/>
  <c r="F8" i="3"/>
  <c r="Q8" i="3" s="1"/>
  <c r="R8" i="3" l="1"/>
  <c r="S8" i="3" s="1"/>
  <c r="R10" i="3"/>
  <c r="S10" i="3" s="1"/>
  <c r="S12" i="3" l="1"/>
</calcChain>
</file>

<file path=xl/sharedStrings.xml><?xml version="1.0" encoding="utf-8"?>
<sst xmlns="http://schemas.openxmlformats.org/spreadsheetml/2006/main" count="56" uniqueCount="53">
  <si>
    <t>Liczba dni</t>
  </si>
  <si>
    <t>Liczba miesięcy trwania umowy</t>
  </si>
  <si>
    <t>Liczba punktów poboru gazu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</si>
  <si>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</si>
  <si>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</si>
  <si>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</si>
  <si>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</si>
  <si>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</si>
  <si>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</si>
  <si>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</si>
  <si>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</si>
  <si>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</si>
  <si>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</si>
  <si>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</si>
  <si>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</si>
  <si>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</si>
  <si>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</si>
  <si>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</si>
  <si>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</si>
  <si>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</si>
  <si>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</si>
  <si>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</si>
  <si>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Moc umowna [kWh/h]</t>
  </si>
  <si>
    <t xml:space="preserve">Ogółem [zł] (kol. D x kol. J)/100 + (kol. E x kol. K)/100 + (kol. B x kol. G x kol. L) </t>
  </si>
  <si>
    <t>Wartość opłaty zmiennej [zł] (kol. F x kol. P)/100</t>
  </si>
  <si>
    <r>
      <t>Szacunkowe zapotrzebowanie na paliwo gazowe łącznie</t>
    </r>
    <r>
      <rPr>
        <b/>
        <i/>
        <sz val="7"/>
        <color theme="1"/>
        <rFont val="Calibri"/>
        <family val="2"/>
        <charset val="238"/>
      </rPr>
      <t xml:space="preserve"> 
[kWh]</t>
    </r>
  </si>
  <si>
    <r>
      <t>Abonament</t>
    </r>
    <r>
      <rPr>
        <b/>
        <i/>
        <sz val="7"/>
        <color theme="1"/>
        <rFont val="Calibri"/>
        <family val="2"/>
        <charset val="238"/>
      </rPr>
      <t xml:space="preserve"> [zł/m-c]</t>
    </r>
  </si>
  <si>
    <r>
      <t xml:space="preserve">Stawka opłaty zmiennej 
</t>
    </r>
    <r>
      <rPr>
        <b/>
        <i/>
        <sz val="7"/>
        <color theme="1"/>
        <rFont val="Calibri"/>
        <family val="2"/>
        <charset val="238"/>
      </rPr>
      <t>[gr/kWh]</t>
    </r>
  </si>
  <si>
    <t>WYSZCZEGÓLNIENIE</t>
  </si>
  <si>
    <t>CENA JEDNOSTKOWA ZA PALIWO GAZOWE</t>
  </si>
  <si>
    <t>CENA ZA USŁUGI DYSTRYBUCYJNE</t>
  </si>
  <si>
    <r>
      <t xml:space="preserve">Szacunkowe zapotrzebowanie na paliwo gazowe bez akcyzy, z zerową stawką akcyzy lub zwolnione od akcyzy </t>
    </r>
    <r>
      <rPr>
        <b/>
        <i/>
        <sz val="7"/>
        <color theme="1"/>
        <rFont val="Calibri"/>
        <family val="2"/>
        <charset val="238"/>
      </rPr>
      <t>[kWh]</t>
    </r>
  </si>
  <si>
    <r>
      <t xml:space="preserve">Bez akcyzy, z zerową stawką akcyzy lub zwolnione od akcyzy </t>
    </r>
    <r>
      <rPr>
        <b/>
        <i/>
        <sz val="7"/>
        <color theme="1"/>
        <rFont val="Calibri"/>
        <family val="2"/>
        <charset val="238"/>
      </rPr>
      <t>[gr/kWh]</t>
    </r>
  </si>
  <si>
    <t>Ogółem  [zł] (kol. O + kol. Q)</t>
  </si>
  <si>
    <t>SUMA</t>
  </si>
  <si>
    <r>
      <t>Szacunkowe zapotrzebowanie na paliwo gazowe opodatkowane akcyzą 1,38 zł/GJ</t>
    </r>
    <r>
      <rPr>
        <b/>
        <i/>
        <sz val="7"/>
        <color theme="1"/>
        <rFont val="Calibri"/>
        <family val="2"/>
        <charset val="238"/>
      </rPr>
      <t xml:space="preserve"> [kWh]</t>
    </r>
  </si>
  <si>
    <r>
      <t>Z akcyzą 1,38 zł/GJ [gr/kWh] (</t>
    </r>
    <r>
      <rPr>
        <b/>
        <i/>
        <sz val="7"/>
        <color theme="1"/>
        <rFont val="Calibri"/>
        <family val="2"/>
        <charset val="238"/>
      </rPr>
      <t xml:space="preserve">kol. J + 0,390) 
 </t>
    </r>
  </si>
  <si>
    <t>gdański</t>
  </si>
  <si>
    <t>Obszar taryfowy PSG Sp. z o.o.</t>
  </si>
  <si>
    <t>W-5.1 (nie podlega ochronie taryfowej)</t>
  </si>
  <si>
    <t>W-5.1 (ochrona taryfowa)</t>
  </si>
  <si>
    <t>Grupa taryfowa</t>
  </si>
  <si>
    <t>W-6A.1 (nie podlega ochronie taryfowej)</t>
  </si>
  <si>
    <t>W-6A.1 (ochrona taryfowa)</t>
  </si>
  <si>
    <r>
      <t xml:space="preserve">Stawka opłaty stałej </t>
    </r>
    <r>
      <rPr>
        <b/>
        <i/>
        <sz val="7"/>
        <color theme="1"/>
        <rFont val="Calibri"/>
        <family val="2"/>
        <charset val="238"/>
      </rPr>
      <t>[gr/(kWh/h) za h]</t>
    </r>
  </si>
  <si>
    <t>Wartość opłaty stałej [zł] (kol. C x kol. H x 24h x kol. N)/100</t>
  </si>
  <si>
    <t>SZACUNKOWA WARTOŚĆ ZAMÓWIENIA</t>
  </si>
  <si>
    <t>Podsumowanie:</t>
  </si>
  <si>
    <t xml:space="preserve">WARTOŚĆ SZACUNKOWA </t>
  </si>
  <si>
    <t>Netto [zł] (kol. M + kol. R)</t>
  </si>
  <si>
    <t>Ustalenia szacunkowej wartości zamówienia dokonano na podstawie art. 28 ustawy z dnia 11 września 2019 r. Prawo zamówień publicznych (t.j. Dz. U. z 2024 r. poz. 1320) w oparciu o szacunkową ilość paliwa gazowego wyliczoną na podstawie poprzednich 12 miesięcy, w oparciu o przewidywane koszty, średnie ceny rynkowe oraz aktualną taryfę dla usług dystrybucji paliw gazowych Polskiej Spółki Gazownictwa Sp. z o.o.</t>
  </si>
  <si>
    <t>Szacunkowa wartość zamówienia [netto]: 1 824 945,82 zł</t>
  </si>
  <si>
    <t>Szacunkowa wartość zamówienia [euro]: 393 553,26 € (1 euro= 4,6371 zł)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</si>
</sst>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7"/>
      <color theme="1"/>
      <name val="Calibri"/>
      <family val="2"/>
      <charset val="238"/>
    </font>
    <font>
      <sz val="7"/>
      <color theme="1"/>
      <name val="Calibri"/>
      <family val="2"/>
      <charset val="238"/>
    </font>
    <font>
      <b/>
      <i/>
      <sz val="7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4" fontId="3" fillId="0" borderId="0" xfId="1" applyFont="1"/>
    <xf numFmtId="0" fontId="7" fillId="0" borderId="0" xfId="0" applyFont="1"/>
    <xf numFmtId="0" fontId="9" fillId="0" borderId="0" xfId="0" applyFont="1"/>
    <xf numFmtId="0" fontId="4" fillId="0" borderId="1" xfId="0" applyFont="1" applyBorder="1" applyAlignment="1">
      <alignment horizontal="center" vertical="center" wrapText="1"/>
    </xf>
    <xf numFmtId="0" fontId="11" fillId="0" borderId="0" xfId="0" applyFont="1"/>
    <xf numFmtId="0" fontId="4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44" fontId="3" fillId="0" borderId="0" xfId="1" applyFont="1" applyAlignment="1">
      <alignment horizontal="left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5" fontId="5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center" vertical="center"/>
    </xf>
    <xf numFmtId="165" fontId="5" fillId="2" borderId="5" xfId="0" applyNumberFormat="1" applyFont="1" applyFill="1" applyBorder="1" applyAlignment="1">
      <alignment horizontal="center" vertical="center" wrapText="1"/>
    </xf>
    <xf numFmtId="165" fontId="5" fillId="2" borderId="6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right" vertical="center"/>
    </xf>
    <xf numFmtId="0" fontId="12" fillId="0" borderId="3" xfId="0" applyFont="1" applyBorder="1" applyAlignment="1">
      <alignment horizontal="right" vertical="center"/>
    </xf>
    <xf numFmtId="0" fontId="12" fillId="0" borderId="4" xfId="0" applyFont="1" applyBorder="1" applyAlignment="1">
      <alignment horizontal="right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/>
    </xf>
    <xf numFmtId="165" fontId="3" fillId="2" borderId="5" xfId="0" applyNumberFormat="1" applyFont="1" applyFill="1" applyBorder="1" applyAlignment="1">
      <alignment horizontal="center" vertical="center"/>
    </xf>
    <xf numFmtId="165" fontId="3" fillId="2" borderId="6" xfId="0" applyNumberFormat="1" applyFont="1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7"/>
  <sheetViews>
    <sheetView tabSelected="1" workbookViewId="0">
      <selection activeCell="A17" sqref="A17"/>
    </sheetView>
  </sheetViews>
  <sheetFormatPr defaultRowHeight="14.4" x14ac:dyDescent="0.3"/>
  <cols>
    <col min="1" max="1" width="12" bestFit="1" customWidth="1"/>
    <col min="2" max="3" width="6.44140625" customWidth="1"/>
    <col min="4" max="4" width="15.33203125" customWidth="1"/>
    <col min="5" max="5" width="11.109375" customWidth="1"/>
    <col min="6" max="6" width="10.44140625" customWidth="1"/>
    <col min="7" max="7" width="6.33203125" customWidth="1"/>
    <col min="8" max="8" width="4.44140625" customWidth="1"/>
    <col min="9" max="9" width="19.6640625" bestFit="1" customWidth="1"/>
    <col min="10" max="10" width="9" customWidth="1"/>
    <col min="11" max="11" width="6.5546875" customWidth="1"/>
    <col min="12" max="12" width="7.33203125" customWidth="1"/>
    <col min="13" max="13" width="10.5546875" customWidth="1"/>
    <col min="14" max="14" width="11.33203125" customWidth="1"/>
    <col min="15" max="15" width="14" customWidth="1"/>
    <col min="16" max="16" width="6" customWidth="1"/>
    <col min="17" max="17" width="19" bestFit="1" customWidth="1"/>
    <col min="18" max="18" width="9.33203125" customWidth="1"/>
    <col min="19" max="19" width="18.5546875" bestFit="1" customWidth="1"/>
  </cols>
  <sheetData>
    <row r="1" spans="1:19" s="6" customFormat="1" ht="18" x14ac:dyDescent="0.35">
      <c r="A1" s="20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2" spans="1:19" s="6" customFormat="1" ht="18" x14ac:dyDescent="0.3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</row>
    <row r="3" spans="1:19" x14ac:dyDescent="0.3">
      <c r="A3" s="23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9" x14ac:dyDescent="0.3">
      <c r="A4" s="16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9" x14ac:dyDescent="0.3">
      <c r="A5" s="25" t="s">
        <v>28</v>
      </c>
      <c r="B5" s="26"/>
      <c r="C5" s="26"/>
      <c r="D5" s="26"/>
      <c r="E5" s="26"/>
      <c r="F5" s="26"/>
      <c r="G5" s="26"/>
      <c r="H5" s="26"/>
      <c r="I5" s="27"/>
      <c r="J5" s="29" t="s">
        <v>29</v>
      </c>
      <c r="K5" s="30"/>
      <c r="L5" s="30"/>
      <c r="M5" s="31"/>
      <c r="N5" s="25" t="s">
        <v>30</v>
      </c>
      <c r="O5" s="26"/>
      <c r="P5" s="26"/>
      <c r="Q5" s="26"/>
      <c r="R5" s="27"/>
      <c r="S5" s="19" t="s">
        <v>48</v>
      </c>
    </row>
    <row r="6" spans="1:19" ht="57.6" x14ac:dyDescent="0.3">
      <c r="A6" s="3" t="s">
        <v>41</v>
      </c>
      <c r="B6" s="3" t="s">
        <v>2</v>
      </c>
      <c r="C6" s="3" t="s">
        <v>22</v>
      </c>
      <c r="D6" s="3" t="s">
        <v>31</v>
      </c>
      <c r="E6" s="3" t="s">
        <v>35</v>
      </c>
      <c r="F6" s="3" t="s">
        <v>25</v>
      </c>
      <c r="G6" s="3" t="s">
        <v>1</v>
      </c>
      <c r="H6" s="3" t="s">
        <v>0</v>
      </c>
      <c r="I6" s="3" t="s">
        <v>38</v>
      </c>
      <c r="J6" s="7" t="s">
        <v>32</v>
      </c>
      <c r="K6" s="7" t="s">
        <v>36</v>
      </c>
      <c r="L6" s="7" t="s">
        <v>26</v>
      </c>
      <c r="M6" s="7" t="s">
        <v>23</v>
      </c>
      <c r="N6" s="3" t="s">
        <v>44</v>
      </c>
      <c r="O6" s="3" t="s">
        <v>45</v>
      </c>
      <c r="P6" s="3" t="s">
        <v>27</v>
      </c>
      <c r="Q6" s="3" t="s">
        <v>24</v>
      </c>
      <c r="R6" s="3" t="s">
        <v>33</v>
      </c>
      <c r="S6" s="7" t="s">
        <v>49</v>
      </c>
    </row>
    <row r="7" spans="1:19" x14ac:dyDescent="0.3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8</v>
      </c>
      <c r="G7" s="3" t="s">
        <v>9</v>
      </c>
      <c r="H7" s="3" t="s">
        <v>10</v>
      </c>
      <c r="I7" s="3" t="s">
        <v>11</v>
      </c>
      <c r="J7" s="7" t="s">
        <v>12</v>
      </c>
      <c r="K7" s="7" t="s">
        <v>13</v>
      </c>
      <c r="L7" s="7" t="s">
        <v>14</v>
      </c>
      <c r="M7" s="7" t="s">
        <v>15</v>
      </c>
      <c r="N7" s="9" t="s">
        <v>16</v>
      </c>
      <c r="O7" s="9" t="s">
        <v>17</v>
      </c>
      <c r="P7" s="9" t="s">
        <v>18</v>
      </c>
      <c r="Q7" s="9" t="s">
        <v>19</v>
      </c>
      <c r="R7" s="9" t="s">
        <v>20</v>
      </c>
      <c r="S7" s="7" t="s">
        <v>21</v>
      </c>
    </row>
    <row r="8" spans="1:19" ht="19.2" x14ac:dyDescent="0.3">
      <c r="A8" s="3" t="s">
        <v>39</v>
      </c>
      <c r="B8" s="32">
        <v>1</v>
      </c>
      <c r="C8" s="32">
        <v>630</v>
      </c>
      <c r="D8" s="10">
        <v>4889526</v>
      </c>
      <c r="E8" s="10">
        <v>0</v>
      </c>
      <c r="F8" s="32">
        <f>SUM(D8:E9)</f>
        <v>5318749</v>
      </c>
      <c r="G8" s="32">
        <v>12</v>
      </c>
      <c r="H8" s="32">
        <v>365</v>
      </c>
      <c r="I8" s="10" t="s">
        <v>37</v>
      </c>
      <c r="J8" s="18">
        <v>25</v>
      </c>
      <c r="K8" s="18">
        <v>25.39</v>
      </c>
      <c r="L8" s="34">
        <v>121</v>
      </c>
      <c r="M8" s="36">
        <f>ROUND(D8*J8/100+E8*K8/100+D9*J9/100+E9*K9/100+B8*G8*L8,2)</f>
        <v>1309751.07</v>
      </c>
      <c r="N8" s="32">
        <v>0.73199999999999998</v>
      </c>
      <c r="O8" s="38">
        <f>ROUND(C8*H8*24*N8/100,2)</f>
        <v>40397.620000000003</v>
      </c>
      <c r="P8" s="40">
        <v>3.04</v>
      </c>
      <c r="Q8" s="42">
        <f>ROUND(F8*P8/100,2)</f>
        <v>161689.97</v>
      </c>
      <c r="R8" s="42">
        <f>ROUND(O8+Q8,2)</f>
        <v>202087.59</v>
      </c>
      <c r="S8" s="28">
        <f>ROUND(M8+R8,2)</f>
        <v>1511838.66</v>
      </c>
    </row>
    <row r="9" spans="1:19" ht="19.2" x14ac:dyDescent="0.3">
      <c r="A9" s="3" t="s">
        <v>40</v>
      </c>
      <c r="B9" s="33"/>
      <c r="C9" s="33"/>
      <c r="D9" s="10">
        <v>429223</v>
      </c>
      <c r="E9" s="10">
        <v>0</v>
      </c>
      <c r="F9" s="33"/>
      <c r="G9" s="33"/>
      <c r="H9" s="33"/>
      <c r="I9" s="10" t="s">
        <v>37</v>
      </c>
      <c r="J9" s="18">
        <v>20.016999999999999</v>
      </c>
      <c r="K9" s="18">
        <v>20.407</v>
      </c>
      <c r="L9" s="35"/>
      <c r="M9" s="37"/>
      <c r="N9" s="33"/>
      <c r="O9" s="39"/>
      <c r="P9" s="41"/>
      <c r="Q9" s="43"/>
      <c r="R9" s="43"/>
      <c r="S9" s="28"/>
    </row>
    <row r="10" spans="1:19" ht="19.2" x14ac:dyDescent="0.3">
      <c r="A10" s="3" t="s">
        <v>42</v>
      </c>
      <c r="B10" s="47">
        <v>1</v>
      </c>
      <c r="C10" s="47">
        <v>1100</v>
      </c>
      <c r="D10" s="2">
        <v>0</v>
      </c>
      <c r="E10" s="2">
        <v>710735</v>
      </c>
      <c r="F10" s="32">
        <f>SUM(D10:E11)</f>
        <v>813384</v>
      </c>
      <c r="G10" s="47">
        <v>12</v>
      </c>
      <c r="H10" s="47">
        <v>365</v>
      </c>
      <c r="I10" s="10" t="s">
        <v>37</v>
      </c>
      <c r="J10" s="11">
        <v>25</v>
      </c>
      <c r="K10" s="11">
        <v>25.39</v>
      </c>
      <c r="L10" s="49">
        <v>143</v>
      </c>
      <c r="M10" s="36">
        <f>ROUND(D10*J10/100+E10*K10/100+D11*J11/100+E11*K11/100+B10*G10*L10,2)</f>
        <v>203119.2</v>
      </c>
      <c r="N10" s="51">
        <v>0.88600000000000001</v>
      </c>
      <c r="O10" s="38">
        <f>ROUND(C10*H10*24*N10/100,2)</f>
        <v>85374.96</v>
      </c>
      <c r="P10" s="51">
        <v>3.0259999999999998</v>
      </c>
      <c r="Q10" s="42">
        <f>ROUND(F10*P10/100,2)</f>
        <v>24613</v>
      </c>
      <c r="R10" s="42">
        <f>ROUND(O10+Q10,2)</f>
        <v>109987.96</v>
      </c>
      <c r="S10" s="28">
        <f>ROUND(M10+R10,2)</f>
        <v>313107.15999999997</v>
      </c>
    </row>
    <row r="11" spans="1:19" ht="19.2" x14ac:dyDescent="0.3">
      <c r="A11" s="3" t="s">
        <v>43</v>
      </c>
      <c r="B11" s="48"/>
      <c r="C11" s="48"/>
      <c r="D11" s="2">
        <v>0</v>
      </c>
      <c r="E11" s="2">
        <v>102649</v>
      </c>
      <c r="F11" s="33"/>
      <c r="G11" s="48"/>
      <c r="H11" s="48"/>
      <c r="I11" s="10" t="s">
        <v>37</v>
      </c>
      <c r="J11" s="11">
        <v>20.016999999999999</v>
      </c>
      <c r="K11" s="11">
        <v>20.407</v>
      </c>
      <c r="L11" s="50"/>
      <c r="M11" s="37"/>
      <c r="N11" s="52"/>
      <c r="O11" s="39"/>
      <c r="P11" s="52"/>
      <c r="Q11" s="43"/>
      <c r="R11" s="43"/>
      <c r="S11" s="28"/>
    </row>
    <row r="12" spans="1:19" ht="30" customHeight="1" x14ac:dyDescent="0.3">
      <c r="A12" s="44" t="s">
        <v>34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6"/>
      <c r="S12" s="14">
        <f>ROUND(SUM(S8:S11),2)</f>
        <v>1824945.82</v>
      </c>
    </row>
    <row r="13" spans="1:19" x14ac:dyDescent="0.3">
      <c r="A13" s="16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</row>
    <row r="14" spans="1:19" s="8" customFormat="1" ht="20.100000000000001" customHeight="1" x14ac:dyDescent="0.3">
      <c r="A14" s="21" t="s">
        <v>47</v>
      </c>
      <c r="B14" s="21"/>
      <c r="C14" s="21"/>
      <c r="D14" s="21"/>
      <c r="E14" s="21"/>
      <c r="F14" s="21"/>
      <c r="G14" s="21"/>
      <c r="H14" s="21"/>
      <c r="I14" s="12"/>
      <c r="J14" s="12"/>
      <c r="K14" s="12"/>
      <c r="L14" s="4"/>
      <c r="M14" s="12"/>
      <c r="N14" s="12"/>
      <c r="O14" s="12"/>
      <c r="P14" s="12"/>
      <c r="Q14" s="12"/>
      <c r="R14" s="12"/>
      <c r="S14" s="12"/>
    </row>
    <row r="15" spans="1:19" s="8" customFormat="1" ht="20.100000000000001" customHeight="1" x14ac:dyDescent="0.3">
      <c r="A15" s="21" t="s">
        <v>51</v>
      </c>
      <c r="B15" s="21"/>
      <c r="C15" s="21"/>
      <c r="D15" s="21"/>
      <c r="E15" s="21"/>
      <c r="F15" s="21"/>
      <c r="G15" s="21"/>
      <c r="H15" s="21"/>
      <c r="I15" s="12"/>
      <c r="J15" s="15"/>
      <c r="K15" s="12"/>
      <c r="L15" s="12"/>
      <c r="M15" s="12"/>
      <c r="N15" s="12"/>
      <c r="O15" s="12"/>
      <c r="P15" s="12"/>
      <c r="Q15" s="12"/>
      <c r="R15" s="12"/>
      <c r="S15" s="12"/>
    </row>
    <row r="16" spans="1:19" s="1" customFormat="1" ht="20.100000000000001" customHeight="1" x14ac:dyDescent="0.2">
      <c r="A16" s="21" t="s">
        <v>52</v>
      </c>
      <c r="B16" s="21"/>
      <c r="C16" s="21"/>
      <c r="D16" s="21"/>
      <c r="E16" s="21"/>
      <c r="F16" s="21"/>
      <c r="G16" s="21"/>
      <c r="H16" s="21"/>
      <c r="I16" s="21"/>
      <c r="J16" s="12"/>
      <c r="K16" s="12"/>
      <c r="L16" s="12"/>
      <c r="M16" s="12"/>
      <c r="N16" s="12"/>
      <c r="O16" s="12"/>
      <c r="P16" s="12"/>
      <c r="Q16" s="12"/>
      <c r="R16" s="12"/>
      <c r="S16" s="12"/>
    </row>
    <row r="17" spans="1:19" s="1" customFormat="1" ht="20.100000000000001" customHeight="1" x14ac:dyDescent="0.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</row>
    <row r="18" spans="1:19" s="1" customFormat="1" ht="43.2" customHeight="1" x14ac:dyDescent="0.2">
      <c r="A18" s="22" t="s">
        <v>50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</row>
    <row r="19" spans="1:19" s="1" customFormat="1" ht="20.100000000000001" customHeight="1" x14ac:dyDescent="0.3">
      <c r="F19" s="4"/>
      <c r="P19" s="5"/>
      <c r="Q19" s="5"/>
    </row>
    <row r="20" spans="1:19" s="1" customFormat="1" ht="20.100000000000001" customHeight="1" x14ac:dyDescent="0.3">
      <c r="P20" s="5"/>
      <c r="Q20" s="5"/>
    </row>
    <row r="21" spans="1:19" s="1" customFormat="1" ht="20.100000000000001" customHeight="1" x14ac:dyDescent="0.3">
      <c r="P21" s="5"/>
      <c r="Q21" s="5"/>
    </row>
    <row r="22" spans="1:19" s="1" customFormat="1" ht="15.6" x14ac:dyDescent="0.3">
      <c r="P22" s="5"/>
      <c r="Q22" s="5"/>
    </row>
    <row r="23" spans="1:19" s="1" customFormat="1" ht="9.6" x14ac:dyDescent="0.2"/>
    <row r="24" spans="1:19" s="1" customFormat="1" ht="9.6" x14ac:dyDescent="0.2"/>
    <row r="25" spans="1:19" s="1" customFormat="1" ht="9.6" x14ac:dyDescent="0.2"/>
    <row r="26" spans="1:19" s="1" customFormat="1" ht="9.6" x14ac:dyDescent="0.2"/>
    <row r="27" spans="1:19" s="1" customFormat="1" ht="9.6" x14ac:dyDescent="0.2"/>
  </sheetData>
  <mergeCells count="36">
    <mergeCell ref="R8:R9"/>
    <mergeCell ref="S8:S9"/>
    <mergeCell ref="A12:R12"/>
    <mergeCell ref="B10:B11"/>
    <mergeCell ref="C10:C11"/>
    <mergeCell ref="F10:F11"/>
    <mergeCell ref="G10:G11"/>
    <mergeCell ref="H10:H11"/>
    <mergeCell ref="L10:L11"/>
    <mergeCell ref="M10:M11"/>
    <mergeCell ref="N10:N11"/>
    <mergeCell ref="O10:O11"/>
    <mergeCell ref="P10:P11"/>
    <mergeCell ref="Q10:Q11"/>
    <mergeCell ref="R10:R11"/>
    <mergeCell ref="M8:M9"/>
    <mergeCell ref="N8:N9"/>
    <mergeCell ref="O8:O9"/>
    <mergeCell ref="P8:P9"/>
    <mergeCell ref="Q8:Q9"/>
    <mergeCell ref="A1:S2"/>
    <mergeCell ref="A15:H15"/>
    <mergeCell ref="A16:I16"/>
    <mergeCell ref="A18:S18"/>
    <mergeCell ref="A3:M3"/>
    <mergeCell ref="A5:I5"/>
    <mergeCell ref="A14:H14"/>
    <mergeCell ref="S10:S11"/>
    <mergeCell ref="J5:M5"/>
    <mergeCell ref="N5:R5"/>
    <mergeCell ref="B8:B9"/>
    <mergeCell ref="C8:C9"/>
    <mergeCell ref="F8:F9"/>
    <mergeCell ref="G8:G9"/>
    <mergeCell ref="H8:H9"/>
    <mergeCell ref="L8:L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Szacunkowa wartość zamówienia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Sarosiek</dc:creator>
  <cp:lastModifiedBy>Mariusz Sarosiek</cp:lastModifiedBy>
  <cp:lastPrinted>2017-07-08T20:33:28Z</cp:lastPrinted>
  <dcterms:created xsi:type="dcterms:W3CDTF">2016-09-02T08:53:55Z</dcterms:created>
  <dcterms:modified xsi:type="dcterms:W3CDTF">2024-10-23T12:21:21Z</dcterms:modified>
</cp:coreProperties>
</file>