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'Arkusz1'!$A$1:$I$98</definedName>
  </definedNames>
  <calcPr fullCalcOnLoad="1"/>
</workbook>
</file>

<file path=xl/sharedStrings.xml><?xml version="1.0" encoding="utf-8"?>
<sst xmlns="http://schemas.openxmlformats.org/spreadsheetml/2006/main" count="110" uniqueCount="77">
  <si>
    <t>II WYDZIAŁ UJĘĆ WODY</t>
  </si>
  <si>
    <t>Ogółem II :</t>
  </si>
  <si>
    <t>Lp.</t>
  </si>
  <si>
    <t>INWESTYCJA</t>
  </si>
  <si>
    <t>J.m.</t>
  </si>
  <si>
    <t>Ilość</t>
  </si>
  <si>
    <t>Cykl realizacji</t>
  </si>
  <si>
    <t>UWAGI</t>
  </si>
  <si>
    <t>Ogółem I :</t>
  </si>
  <si>
    <t>Koszt inwestycji</t>
  </si>
  <si>
    <t>(tys. zł)</t>
  </si>
  <si>
    <t>Źródło finansowania</t>
  </si>
  <si>
    <t>Lata</t>
  </si>
  <si>
    <t>Rok</t>
  </si>
  <si>
    <t>a)</t>
  </si>
  <si>
    <t>b)</t>
  </si>
  <si>
    <t>amortyzacja od środków trwałych istniejących</t>
  </si>
  <si>
    <t>amortyzacja od środków trwałych planowanych do przyjęcia na stan w roku inwestycyjnym</t>
  </si>
  <si>
    <t>Środki obce, w tym:</t>
  </si>
  <si>
    <t>Ogółem inwestycje:</t>
  </si>
  <si>
    <t>pożyczka z WFOŚiGW z umarzalną ostatnią ratą</t>
  </si>
  <si>
    <t>Środki własne MWiK Sp. z o.o. w tym:</t>
  </si>
  <si>
    <t>km</t>
  </si>
  <si>
    <t>dotacja z Funduszu Spójności</t>
  </si>
  <si>
    <t>FINANSOWANIE PLANOWANYCH INWESTYCJI (TYS. ZŁ)</t>
  </si>
  <si>
    <t>2021 r.</t>
  </si>
  <si>
    <t>2022 r.</t>
  </si>
  <si>
    <t>2023 r.</t>
  </si>
  <si>
    <t>Budowa kanalizacji sanitarnej grawitacyjnej w ulicy Koralowej</t>
  </si>
  <si>
    <t>2021 - 2023</t>
  </si>
  <si>
    <t>DN 110 PE   ul.  Siennienska boczna dz. 85/7</t>
  </si>
  <si>
    <t>DN 110 PE ul. Tomaszów dz 71/6, 71/1</t>
  </si>
  <si>
    <t>DN 110 PE ul. Wiejska boczna dz. 44/8</t>
  </si>
  <si>
    <t>DN110  PE ul. Dunalka dz. 43/3, 25/2</t>
  </si>
  <si>
    <t>DN 110 PE  ul. Wawozy dz 24/10</t>
  </si>
  <si>
    <t>DN 110 PE  ul. Zertomskiego boczna dz. 9</t>
  </si>
  <si>
    <t xml:space="preserve">DN 110 PE ul. Wąwozy boczna  dz 19, 21 </t>
  </si>
  <si>
    <t>DN 110 PE  ul. Siennienska boczna ( dz 3/3, 9/3 )</t>
  </si>
  <si>
    <t>Gospodarka wodomierzowa</t>
  </si>
  <si>
    <t>szt.</t>
  </si>
  <si>
    <t>DN 110 PE  Jodłowa</t>
  </si>
  <si>
    <t xml:space="preserve">DN 110 PCV ul.  Denkowska </t>
  </si>
  <si>
    <t>DN 110 PE ul. Kopernika- Warynskiego</t>
  </si>
  <si>
    <t>Budowa kanłu sanitarnego z przepompowiami w ulicy Wschodniej i Rudzkiej</t>
  </si>
  <si>
    <t>Budowa kanału sanitarnego DN 200 mm ul. Podwale 14-16</t>
  </si>
  <si>
    <t>Budowa kanału sanitarnego DN 200 mm ul. Rzeczki 11- 51</t>
  </si>
  <si>
    <t>Budowa kanału sanitarnego DN 200 mm ul. Bałtowska  311-311d</t>
  </si>
  <si>
    <t>Budowa kanału sanitarnego DN 200 mm w ulicy Rzeczki- boczna nr 40-48</t>
  </si>
  <si>
    <t>Budowa kanału sanitarnego DN 200 mm ul. Jarzebinowej dz 15/1</t>
  </si>
  <si>
    <t>Budowa i wymiana pozostałych urządzeń wod.-kan.</t>
  </si>
  <si>
    <t>Monitoring sieci wodociągowej</t>
  </si>
  <si>
    <t>kpl.</t>
  </si>
  <si>
    <t>Zakup agregatów pompowych do studni głębinowych - ujęcie wody "Kąty Denkowskie"</t>
  </si>
  <si>
    <t>Modernizacja urządzeń Ujęcia Wody</t>
  </si>
  <si>
    <t xml:space="preserve">Odkup ul. Bałtowska tereny inwestycyjne </t>
  </si>
  <si>
    <t>Wymiana zużytych agregatów pompowych.</t>
  </si>
  <si>
    <t>Częściowy odkup sieci wod-kan na terenach inwestycyjnych                     ul. Bałtowska</t>
  </si>
  <si>
    <t>Montaż głowic radiowych</t>
  </si>
  <si>
    <t>Wymiana awaryjnych sieci wodociągowych - zapewnienie ciągłości dostaw oraz zmniejszenie strat wody</t>
  </si>
  <si>
    <t>Budowa nowych odcinków sieci kanalizacyjnych zgodnie z planami zagospodarowania przestrzennego Gminy Ostrowiec Świętokrzyski</t>
  </si>
  <si>
    <t>Wdrożenie zdalnego odczytu i monitoringu parametrów sieci wodociągowej w celu szybszego wykrywania awarii , zmniejszenia strat wody oraz zagrożeń związanych ze skutkami awarii w/w sieci.</t>
  </si>
  <si>
    <t>Montaż nawiertów i zasuw</t>
  </si>
  <si>
    <t>Koncepcja modernizacji i rozbudowy oczyszczalni ścieków wraz z przeróbką osadów</t>
  </si>
  <si>
    <t xml:space="preserve">Podłączenie  nowych odbiorców </t>
  </si>
  <si>
    <t>Budowa nowych i wymiana awaryjnych odcinków sieci wod-kan oraz urządzeń nie przewidzianych w planie inwestycyjnym .</t>
  </si>
  <si>
    <t>IV INWESTYCJE NA SIECIACH WODOCIĄGOWO - KANALIZACYJNYCH</t>
  </si>
  <si>
    <t>IV.1 BUDOWA SIECI WODOCIĄGOWYCH</t>
  </si>
  <si>
    <t>IV. 2 WYMIANA SIECI WODOCIĄGOWYCH</t>
  </si>
  <si>
    <t>Ogółem IV.2 wymiana sieci wodociągowych :</t>
  </si>
  <si>
    <t>Ogółem IV.1 budowa sieci wodociągowych :</t>
  </si>
  <si>
    <t>IV.3 BUDOWA SIECI KANALIZACYJNYCH</t>
  </si>
  <si>
    <t>Ogółem IV. 3 sieć kanalizacyjna:</t>
  </si>
  <si>
    <t>IV.4 BUDOWA I WYMIANA URZĄDZEŃ WOD.-KAN.</t>
  </si>
  <si>
    <t>Ogółem IV. 4 budowa i wymiana urządzeń wod.-kan.</t>
  </si>
  <si>
    <t>Ogółem inwestycje :</t>
  </si>
  <si>
    <t>I UPORZĄDKOWANIE GOSPODARKI WODNO - ŚCIEKOWEJ W AGLOMERACJI OSTROWIEC ŚWIĘTOKRZYSKI</t>
  </si>
  <si>
    <t>Modernizacja rozdzielni NN, modernizacja układu sterowanie, modernizacja  pompowni drugiego stopnia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</si>
</sst>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.00_ ;\-#,##0.00\ "/>
    <numFmt numFmtId="177" formatCode="#,##0.000"/>
    <numFmt numFmtId="178" formatCode="0.000"/>
    <numFmt numFmtId="179" formatCode="#,##0.0_ ;\-#,##0.0\ 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0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wrapText="1"/>
    </xf>
    <xf numFmtId="0" fontId="2" fillId="32" borderId="11" xfId="0" applyFont="1" applyFill="1" applyBorder="1" applyAlignment="1">
      <alignment horizontal="center" vertical="center" wrapText="1"/>
    </xf>
    <xf numFmtId="175" fontId="0" fillId="32" borderId="0" xfId="0" applyNumberForma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175" fontId="2" fillId="32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174" fontId="2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5" fontId="7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175" fontId="2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175" fontId="2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174" fontId="7" fillId="32" borderId="12" xfId="0" applyNumberFormat="1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74" fontId="7" fillId="32" borderId="10" xfId="0" applyNumberFormat="1" applyFont="1" applyFill="1" applyBorder="1" applyAlignment="1">
      <alignment horizontal="center" vertical="center"/>
    </xf>
    <xf numFmtId="176" fontId="2" fillId="32" borderId="10" xfId="58" applyNumberFormat="1" applyFont="1" applyFill="1" applyBorder="1" applyAlignment="1">
      <alignment horizontal="center" vertical="center" wrapText="1"/>
    </xf>
    <xf numFmtId="176" fontId="2" fillId="32" borderId="11" xfId="58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/>
    </xf>
    <xf numFmtId="174" fontId="2" fillId="32" borderId="10" xfId="0" applyNumberFormat="1" applyFont="1" applyFill="1" applyBorder="1" applyAlignment="1">
      <alignment horizontal="center" vertical="center"/>
    </xf>
    <xf numFmtId="174" fontId="7" fillId="32" borderId="11" xfId="0" applyNumberFormat="1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174" fontId="7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2" fillId="32" borderId="13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178" fontId="2" fillId="32" borderId="10" xfId="0" applyNumberFormat="1" applyFont="1" applyFill="1" applyBorder="1" applyAlignment="1">
      <alignment horizontal="center" vertical="center"/>
    </xf>
    <xf numFmtId="178" fontId="2" fillId="32" borderId="12" xfId="0" applyNumberFormat="1" applyFont="1" applyFill="1" applyBorder="1" applyAlignment="1">
      <alignment horizontal="center" vertical="center"/>
    </xf>
    <xf numFmtId="178" fontId="7" fillId="32" borderId="12" xfId="0" applyNumberFormat="1" applyFont="1" applyFill="1" applyBorder="1" applyAlignment="1">
      <alignment horizontal="center" vertical="center"/>
    </xf>
    <xf numFmtId="178" fontId="4" fillId="32" borderId="10" xfId="0" applyNumberFormat="1" applyFont="1" applyFill="1" applyBorder="1" applyAlignment="1">
      <alignment horizontal="center" vertical="center"/>
    </xf>
    <xf numFmtId="174" fontId="2" fillId="32" borderId="12" xfId="0" applyNumberFormat="1" applyFont="1" applyFill="1" applyBorder="1" applyAlignment="1">
      <alignment horizontal="center" vertical="center" wrapText="1"/>
    </xf>
    <xf numFmtId="174" fontId="7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/>
    </xf>
    <xf numFmtId="174" fontId="2" fillId="32" borderId="12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7" fillId="32" borderId="10" xfId="0" applyNumberFormat="1" applyFont="1" applyFill="1" applyBorder="1" applyAlignment="1">
      <alignment horizontal="center" vertical="center"/>
    </xf>
    <xf numFmtId="178" fontId="2" fillId="32" borderId="1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/>
    </xf>
    <xf numFmtId="174" fontId="6" fillId="32" borderId="14" xfId="0" applyNumberFormat="1" applyFont="1" applyFill="1" applyBorder="1" applyAlignment="1">
      <alignment horizontal="center" vertical="center"/>
    </xf>
    <xf numFmtId="174" fontId="2" fillId="32" borderId="11" xfId="0" applyNumberFormat="1" applyFont="1" applyFill="1" applyBorder="1" applyAlignment="1">
      <alignment horizontal="center" vertical="center"/>
    </xf>
    <xf numFmtId="174" fontId="2" fillId="32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32" borderId="0" xfId="0" applyFill="1" applyAlignment="1">
      <alignment horizontal="center"/>
    </xf>
    <xf numFmtId="176" fontId="2" fillId="32" borderId="10" xfId="58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8" fontId="4" fillId="32" borderId="10" xfId="0" applyNumberFormat="1" applyFont="1" applyFill="1" applyBorder="1" applyAlignment="1">
      <alignment horizontal="left" vertical="center"/>
    </xf>
    <xf numFmtId="178" fontId="4" fillId="32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5" fontId="6" fillId="32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2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76" fontId="2" fillId="32" borderId="12" xfId="58" applyNumberFormat="1" applyFont="1" applyFill="1" applyBorder="1" applyAlignment="1">
      <alignment vertical="center" wrapText="1"/>
    </xf>
    <xf numFmtId="176" fontId="2" fillId="32" borderId="11" xfId="58" applyNumberFormat="1" applyFont="1" applyFill="1" applyBorder="1" applyAlignment="1">
      <alignment vertical="center" wrapText="1"/>
    </xf>
    <xf numFmtId="174" fontId="2" fillId="32" borderId="12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 wrapText="1"/>
    </xf>
    <xf numFmtId="0" fontId="0" fillId="32" borderId="0" xfId="0" applyFill="1" applyAlignment="1">
      <alignment wrapText="1"/>
    </xf>
    <xf numFmtId="175" fontId="0" fillId="32" borderId="0" xfId="0" applyNumberFormat="1" applyFill="1" applyAlignment="1">
      <alignment wrapText="1"/>
    </xf>
    <xf numFmtId="0" fontId="2" fillId="32" borderId="14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vertical="center" wrapText="1"/>
    </xf>
    <xf numFmtId="176" fontId="2" fillId="32" borderId="16" xfId="58" applyNumberFormat="1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/>
    </xf>
    <xf numFmtId="175" fontId="2" fillId="32" borderId="0" xfId="0" applyNumberFormat="1" applyFont="1" applyFill="1" applyBorder="1" applyAlignment="1">
      <alignment/>
    </xf>
    <xf numFmtId="0" fontId="0" fillId="32" borderId="15" xfId="0" applyFill="1" applyBorder="1" applyAlignment="1">
      <alignment/>
    </xf>
    <xf numFmtId="0" fontId="2" fillId="32" borderId="17" xfId="0" applyFont="1" applyFill="1" applyBorder="1" applyAlignment="1">
      <alignment vertical="center" wrapText="1"/>
    </xf>
    <xf numFmtId="0" fontId="0" fillId="32" borderId="0" xfId="0" applyFont="1" applyFill="1" applyAlignment="1">
      <alignment wrapText="1"/>
    </xf>
    <xf numFmtId="174" fontId="2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175" fontId="4" fillId="32" borderId="0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vertical="center" wrapText="1"/>
    </xf>
    <xf numFmtId="0" fontId="0" fillId="32" borderId="0" xfId="0" applyFont="1" applyFill="1" applyAlignment="1">
      <alignment horizontal="left" wrapText="1"/>
    </xf>
    <xf numFmtId="0" fontId="4" fillId="32" borderId="14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 wrapText="1" shrinkToFit="1"/>
    </xf>
    <xf numFmtId="0" fontId="2" fillId="32" borderId="21" xfId="0" applyFont="1" applyFill="1" applyBorder="1" applyAlignment="1">
      <alignment horizontal="left" vertical="center" wrapText="1" shrinkToFit="1"/>
    </xf>
    <xf numFmtId="0" fontId="2" fillId="32" borderId="15" xfId="0" applyFont="1" applyFill="1" applyBorder="1" applyAlignment="1">
      <alignment horizontal="left" vertical="center" wrapText="1" shrinkToFit="1"/>
    </xf>
    <xf numFmtId="0" fontId="2" fillId="32" borderId="14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32" borderId="14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center" wrapText="1"/>
    </xf>
    <xf numFmtId="0" fontId="0" fillId="0" borderId="20" xfId="0" applyBorder="1" applyAlignment="1">
      <alignment horizont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left"/>
    </xf>
    <xf numFmtId="0" fontId="3" fillId="32" borderId="20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SheetLayoutView="100" zoomScalePageLayoutView="0" workbookViewId="0" topLeftCell="A1">
      <selection activeCell="G1" sqref="G1:I1"/>
    </sheetView>
  </sheetViews>
  <sheetFormatPr defaultColWidth="9.140625" defaultRowHeight="12.75"/>
  <cols>
    <col min="1" max="1" width="3.421875" style="2" customWidth="1"/>
    <col min="2" max="2" width="42.00390625" style="2" customWidth="1"/>
    <col min="3" max="3" width="4.421875" style="2" customWidth="1"/>
    <col min="4" max="4" width="10.8515625" style="2" customWidth="1"/>
    <col min="5" max="5" width="18.8515625" style="2" customWidth="1"/>
    <col min="6" max="7" width="10.8515625" style="2" hidden="1" customWidth="1"/>
    <col min="8" max="8" width="10.00390625" style="2" bestFit="1" customWidth="1"/>
    <col min="9" max="9" width="52.140625" style="2" hidden="1" customWidth="1"/>
    <col min="10" max="11" width="8.8515625" style="2" customWidth="1"/>
    <col min="12" max="16384" width="9.140625" style="2" customWidth="1"/>
  </cols>
  <sheetData>
    <row r="1" spans="6:9" ht="12.75" customHeight="1">
      <c r="F1" s="117"/>
      <c r="G1" s="124"/>
      <c r="H1" s="124"/>
      <c r="I1" s="124"/>
    </row>
    <row r="2" spans="6:9" ht="12.75" customHeight="1">
      <c r="F2" s="117"/>
      <c r="G2" s="124"/>
      <c r="H2" s="124"/>
      <c r="I2" s="124"/>
    </row>
    <row r="3" spans="5:9" ht="12.75" customHeight="1">
      <c r="E3" s="3"/>
      <c r="F3" s="3"/>
      <c r="G3" s="3"/>
      <c r="H3" s="3"/>
      <c r="I3" s="3"/>
    </row>
    <row r="4" spans="5:9" ht="4.5" customHeight="1">
      <c r="E4" s="3"/>
      <c r="F4" s="3"/>
      <c r="G4" s="3"/>
      <c r="H4" s="3"/>
      <c r="I4" s="3"/>
    </row>
    <row r="5" spans="1:9" ht="12.75">
      <c r="A5" s="152"/>
      <c r="B5" s="152"/>
      <c r="C5" s="152"/>
      <c r="D5" s="152"/>
      <c r="E5" s="152"/>
      <c r="F5" s="152"/>
      <c r="G5" s="152"/>
      <c r="H5" s="152"/>
      <c r="I5" s="152"/>
    </row>
    <row r="6" spans="1:9" ht="28.5" customHeight="1">
      <c r="A6" s="153"/>
      <c r="B6" s="153"/>
      <c r="C6" s="153"/>
      <c r="D6" s="153"/>
      <c r="E6" s="153"/>
      <c r="F6" s="153"/>
      <c r="G6" s="153"/>
      <c r="H6" s="153"/>
      <c r="I6" s="153"/>
    </row>
    <row r="7" spans="1:9" ht="12.75" customHeight="1">
      <c r="A7" s="136" t="s">
        <v>2</v>
      </c>
      <c r="B7" s="136" t="s">
        <v>3</v>
      </c>
      <c r="C7" s="136" t="s">
        <v>4</v>
      </c>
      <c r="D7" s="136" t="s">
        <v>5</v>
      </c>
      <c r="E7" s="138" t="s">
        <v>9</v>
      </c>
      <c r="F7" s="154" t="s">
        <v>6</v>
      </c>
      <c r="G7" s="155"/>
      <c r="H7" s="156"/>
      <c r="I7" s="143" t="s">
        <v>7</v>
      </c>
    </row>
    <row r="8" spans="1:9" ht="12.75">
      <c r="A8" s="136"/>
      <c r="B8" s="136"/>
      <c r="C8" s="136"/>
      <c r="D8" s="136"/>
      <c r="E8" s="139"/>
      <c r="F8" s="157"/>
      <c r="G8" s="158"/>
      <c r="H8" s="159"/>
      <c r="I8" s="144"/>
    </row>
    <row r="9" spans="1:9" ht="12.75">
      <c r="A9" s="136"/>
      <c r="B9" s="136"/>
      <c r="C9" s="136"/>
      <c r="D9" s="136"/>
      <c r="E9" s="4" t="s">
        <v>10</v>
      </c>
      <c r="F9" s="1" t="s">
        <v>25</v>
      </c>
      <c r="G9" s="1" t="s">
        <v>26</v>
      </c>
      <c r="H9" s="1" t="s">
        <v>27</v>
      </c>
      <c r="I9" s="145"/>
    </row>
    <row r="10" spans="1:9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</row>
    <row r="11" spans="1:9" ht="12.75">
      <c r="A11" s="146" t="s">
        <v>75</v>
      </c>
      <c r="B11" s="147"/>
      <c r="C11" s="147"/>
      <c r="D11" s="147"/>
      <c r="E11" s="147"/>
      <c r="F11" s="147"/>
      <c r="G11" s="147"/>
      <c r="H11" s="147"/>
      <c r="I11" s="148"/>
    </row>
    <row r="12" spans="1:11" ht="34.5" customHeight="1">
      <c r="A12" s="6">
        <v>3</v>
      </c>
      <c r="B12" s="44" t="s">
        <v>43</v>
      </c>
      <c r="C12" s="6" t="s">
        <v>22</v>
      </c>
      <c r="D12" s="64">
        <v>4.2</v>
      </c>
      <c r="E12" s="45">
        <v>500</v>
      </c>
      <c r="F12" s="45"/>
      <c r="G12" s="45"/>
      <c r="H12" s="45">
        <v>500</v>
      </c>
      <c r="I12" s="103" t="s">
        <v>59</v>
      </c>
      <c r="J12" s="5"/>
      <c r="K12" s="5"/>
    </row>
    <row r="13" spans="1:11" ht="34.5" customHeight="1">
      <c r="A13" s="6">
        <v>4</v>
      </c>
      <c r="B13" s="40" t="s">
        <v>28</v>
      </c>
      <c r="C13" s="32" t="s">
        <v>22</v>
      </c>
      <c r="D13" s="57">
        <v>0.34</v>
      </c>
      <c r="E13" s="60">
        <v>220</v>
      </c>
      <c r="F13" s="63"/>
      <c r="G13" s="63">
        <v>15</v>
      </c>
      <c r="H13" s="63">
        <v>205</v>
      </c>
      <c r="I13" s="51"/>
      <c r="J13" s="5"/>
      <c r="K13" s="5"/>
    </row>
    <row r="14" spans="1:11" ht="33.75" customHeight="1">
      <c r="A14" s="6">
        <v>5</v>
      </c>
      <c r="B14" s="41" t="s">
        <v>50</v>
      </c>
      <c r="C14" s="31" t="s">
        <v>51</v>
      </c>
      <c r="D14" s="58"/>
      <c r="E14" s="33">
        <v>2500</v>
      </c>
      <c r="F14" s="33">
        <v>700</v>
      </c>
      <c r="G14" s="33">
        <v>700</v>
      </c>
      <c r="H14" s="33">
        <v>1100</v>
      </c>
      <c r="I14" s="20" t="s">
        <v>60</v>
      </c>
      <c r="J14" s="100"/>
      <c r="K14" s="100"/>
    </row>
    <row r="15" spans="1:11" ht="34.5" customHeight="1" hidden="1">
      <c r="A15" s="6">
        <v>6</v>
      </c>
      <c r="B15" s="41"/>
      <c r="C15" s="31"/>
      <c r="D15" s="58"/>
      <c r="E15" s="33"/>
      <c r="F15" s="33"/>
      <c r="G15" s="33"/>
      <c r="H15" s="33"/>
      <c r="I15" s="52"/>
      <c r="J15" s="5"/>
      <c r="K15" s="5"/>
    </row>
    <row r="16" spans="1:11" ht="34.5" customHeight="1" hidden="1">
      <c r="A16" s="6">
        <v>7</v>
      </c>
      <c r="B16" s="41"/>
      <c r="C16" s="31"/>
      <c r="D16" s="58"/>
      <c r="E16" s="61"/>
      <c r="F16" s="33"/>
      <c r="G16" s="50"/>
      <c r="H16" s="33"/>
      <c r="I16" s="51"/>
      <c r="J16" s="5"/>
      <c r="K16" s="5"/>
    </row>
    <row r="17" spans="1:14" ht="34.5" customHeight="1">
      <c r="A17" s="101">
        <v>7</v>
      </c>
      <c r="B17" s="41" t="s">
        <v>62</v>
      </c>
      <c r="C17" s="31" t="s">
        <v>51</v>
      </c>
      <c r="D17" s="58">
        <v>1</v>
      </c>
      <c r="E17" s="61">
        <v>42</v>
      </c>
      <c r="F17" s="33"/>
      <c r="G17" s="50">
        <v>14</v>
      </c>
      <c r="H17" s="33">
        <v>28</v>
      </c>
      <c r="I17" s="102"/>
      <c r="J17" s="5"/>
      <c r="K17" s="5"/>
      <c r="N17" s="140"/>
    </row>
    <row r="18" spans="1:14" ht="15" customHeight="1">
      <c r="A18" s="54"/>
      <c r="B18" s="55" t="s">
        <v>8</v>
      </c>
      <c r="C18" s="9" t="s">
        <v>22</v>
      </c>
      <c r="D18" s="59">
        <f>SUM(D12:D16)</f>
        <v>4.54</v>
      </c>
      <c r="E18" s="62">
        <f>SUM(E12:E17)</f>
        <v>3262</v>
      </c>
      <c r="F18" s="62">
        <f>SUM(F12:F17)</f>
        <v>700</v>
      </c>
      <c r="G18" s="62">
        <f>SUM(G12:G17)</f>
        <v>729</v>
      </c>
      <c r="H18" s="62">
        <f>SUM(H12:H17)</f>
        <v>1833</v>
      </c>
      <c r="I18" s="35"/>
      <c r="J18" s="5"/>
      <c r="K18" s="5"/>
      <c r="N18" s="141"/>
    </row>
    <row r="19" spans="1:9" ht="15" customHeight="1">
      <c r="A19" s="160" t="s">
        <v>0</v>
      </c>
      <c r="B19" s="160"/>
      <c r="C19" s="160"/>
      <c r="D19" s="160"/>
      <c r="E19" s="160"/>
      <c r="F19" s="160"/>
      <c r="G19" s="160"/>
      <c r="H19" s="160"/>
      <c r="I19" s="160"/>
    </row>
    <row r="20" spans="1:9" ht="34.5" customHeight="1" hidden="1">
      <c r="A20" s="1">
        <v>1</v>
      </c>
      <c r="B20" s="7" t="s">
        <v>52</v>
      </c>
      <c r="C20" s="1" t="s">
        <v>39</v>
      </c>
      <c r="D20" s="1">
        <v>3</v>
      </c>
      <c r="E20" s="118">
        <v>0</v>
      </c>
      <c r="F20" s="118">
        <v>0</v>
      </c>
      <c r="G20" s="118">
        <v>0</v>
      </c>
      <c r="H20" s="118">
        <v>0</v>
      </c>
      <c r="I20" s="80" t="s">
        <v>55</v>
      </c>
    </row>
    <row r="21" spans="1:9" ht="33.75" customHeight="1">
      <c r="A21" s="1">
        <v>1</v>
      </c>
      <c r="B21" s="19" t="s">
        <v>53</v>
      </c>
      <c r="C21" s="12"/>
      <c r="D21" s="12"/>
      <c r="E21" s="37">
        <v>1000</v>
      </c>
      <c r="F21" s="37">
        <v>400</v>
      </c>
      <c r="G21" s="37">
        <v>300</v>
      </c>
      <c r="H21" s="37">
        <v>300</v>
      </c>
      <c r="I21" s="7" t="s">
        <v>76</v>
      </c>
    </row>
    <row r="22" spans="1:9" ht="34.5" customHeight="1" hidden="1">
      <c r="A22" s="1">
        <v>3</v>
      </c>
      <c r="B22" s="36"/>
      <c r="C22" s="1"/>
      <c r="D22" s="13"/>
      <c r="E22" s="13"/>
      <c r="F22" s="13"/>
      <c r="G22" s="13"/>
      <c r="H22" s="13"/>
      <c r="I22" s="36"/>
    </row>
    <row r="23" spans="1:9" ht="34.5" customHeight="1" hidden="1">
      <c r="A23" s="1">
        <v>4</v>
      </c>
      <c r="B23" s="24"/>
      <c r="C23" s="14"/>
      <c r="D23" s="15"/>
      <c r="E23" s="13"/>
      <c r="F23" s="13"/>
      <c r="G23" s="13"/>
      <c r="H23" s="13"/>
      <c r="I23" s="38"/>
    </row>
    <row r="24" spans="1:9" ht="15" customHeight="1">
      <c r="A24" s="128" t="s">
        <v>1</v>
      </c>
      <c r="B24" s="142"/>
      <c r="C24" s="142"/>
      <c r="D24" s="129"/>
      <c r="E24" s="62">
        <f>SUM(E20:E23)</f>
        <v>1000</v>
      </c>
      <c r="F24" s="62">
        <f>SUM(F20:F23)</f>
        <v>400</v>
      </c>
      <c r="G24" s="62">
        <f>SUM(G20:G23)</f>
        <v>300</v>
      </c>
      <c r="H24" s="62">
        <f>SUM(H20:H23)</f>
        <v>300</v>
      </c>
      <c r="I24" s="39"/>
    </row>
    <row r="25" spans="1:9" ht="15" customHeight="1">
      <c r="A25" s="160" t="s">
        <v>65</v>
      </c>
      <c r="B25" s="160"/>
      <c r="C25" s="160"/>
      <c r="D25" s="160"/>
      <c r="E25" s="160"/>
      <c r="F25" s="160"/>
      <c r="G25" s="160"/>
      <c r="H25" s="160"/>
      <c r="I25" s="160"/>
    </row>
    <row r="26" spans="1:9" ht="15" customHeight="1">
      <c r="A26" s="125" t="s">
        <v>66</v>
      </c>
      <c r="B26" s="126"/>
      <c r="C26" s="126"/>
      <c r="D26" s="126"/>
      <c r="E26" s="126"/>
      <c r="F26" s="126"/>
      <c r="G26" s="126"/>
      <c r="H26" s="126"/>
      <c r="I26" s="127"/>
    </row>
    <row r="27" spans="1:9" ht="34.5" customHeight="1">
      <c r="A27" s="1">
        <v>9</v>
      </c>
      <c r="B27" s="44" t="s">
        <v>30</v>
      </c>
      <c r="C27" s="6" t="s">
        <v>22</v>
      </c>
      <c r="D27" s="64">
        <v>0.33</v>
      </c>
      <c r="E27" s="45">
        <v>66</v>
      </c>
      <c r="F27" s="45"/>
      <c r="G27" s="45"/>
      <c r="H27" s="45">
        <v>66</v>
      </c>
      <c r="I27" s="53"/>
    </row>
    <row r="28" spans="1:9" ht="34.5" customHeight="1">
      <c r="A28" s="1">
        <v>10</v>
      </c>
      <c r="B28" s="44" t="s">
        <v>31</v>
      </c>
      <c r="C28" s="6" t="s">
        <v>22</v>
      </c>
      <c r="D28" s="64">
        <v>0.2</v>
      </c>
      <c r="E28" s="45">
        <v>40</v>
      </c>
      <c r="F28" s="45"/>
      <c r="G28" s="45"/>
      <c r="H28" s="45">
        <v>40</v>
      </c>
      <c r="I28" s="53"/>
    </row>
    <row r="29" spans="1:9" ht="34.5" customHeight="1">
      <c r="A29" s="1">
        <v>12</v>
      </c>
      <c r="B29" s="44" t="s">
        <v>32</v>
      </c>
      <c r="C29" s="6" t="s">
        <v>22</v>
      </c>
      <c r="D29" s="64">
        <v>0.16</v>
      </c>
      <c r="E29" s="45">
        <v>32</v>
      </c>
      <c r="F29" s="45"/>
      <c r="G29" s="45"/>
      <c r="H29" s="45">
        <v>32</v>
      </c>
      <c r="I29" s="53"/>
    </row>
    <row r="30" spans="1:9" ht="34.5" customHeight="1">
      <c r="A30" s="1">
        <v>16</v>
      </c>
      <c r="B30" s="43" t="s">
        <v>33</v>
      </c>
      <c r="C30" s="6" t="s">
        <v>22</v>
      </c>
      <c r="D30" s="64">
        <v>0.1</v>
      </c>
      <c r="E30" s="46">
        <v>25</v>
      </c>
      <c r="F30" s="45"/>
      <c r="G30" s="45"/>
      <c r="H30" s="45">
        <v>25</v>
      </c>
      <c r="I30" s="53"/>
    </row>
    <row r="31" spans="1:14" ht="34.5" customHeight="1">
      <c r="A31" s="1">
        <v>18</v>
      </c>
      <c r="B31" s="44" t="s">
        <v>34</v>
      </c>
      <c r="C31" s="6" t="s">
        <v>22</v>
      </c>
      <c r="D31" s="64">
        <v>0.13</v>
      </c>
      <c r="E31" s="45">
        <v>30</v>
      </c>
      <c r="F31" s="45"/>
      <c r="G31" s="45"/>
      <c r="H31" s="45">
        <v>30</v>
      </c>
      <c r="I31" s="53"/>
      <c r="N31" s="22"/>
    </row>
    <row r="32" spans="1:9" ht="34.5" customHeight="1">
      <c r="A32" s="1">
        <v>20</v>
      </c>
      <c r="B32" s="43" t="s">
        <v>35</v>
      </c>
      <c r="C32" s="6" t="s">
        <v>22</v>
      </c>
      <c r="D32" s="64">
        <v>0.18</v>
      </c>
      <c r="E32" s="45">
        <v>35</v>
      </c>
      <c r="F32" s="45"/>
      <c r="G32" s="45"/>
      <c r="H32" s="45">
        <v>35</v>
      </c>
      <c r="I32" s="53"/>
    </row>
    <row r="33" spans="1:9" ht="34.5" customHeight="1">
      <c r="A33" s="1">
        <v>21</v>
      </c>
      <c r="B33" s="43" t="s">
        <v>36</v>
      </c>
      <c r="C33" s="6" t="s">
        <v>22</v>
      </c>
      <c r="D33" s="64">
        <v>0.18</v>
      </c>
      <c r="E33" s="45">
        <v>35</v>
      </c>
      <c r="F33" s="45"/>
      <c r="G33" s="45"/>
      <c r="H33" s="45">
        <v>35</v>
      </c>
      <c r="I33" s="53"/>
    </row>
    <row r="34" spans="1:9" ht="34.5" customHeight="1">
      <c r="A34" s="1">
        <v>24</v>
      </c>
      <c r="B34" s="43" t="s">
        <v>37</v>
      </c>
      <c r="C34" s="6" t="s">
        <v>22</v>
      </c>
      <c r="D34" s="64">
        <v>0.08</v>
      </c>
      <c r="E34" s="45">
        <v>25</v>
      </c>
      <c r="F34" s="45"/>
      <c r="G34" s="45"/>
      <c r="H34" s="45">
        <v>25</v>
      </c>
      <c r="I34" s="53"/>
    </row>
    <row r="35" spans="1:9" ht="34.5" customHeight="1">
      <c r="A35" s="1">
        <v>28</v>
      </c>
      <c r="B35" s="91" t="s">
        <v>54</v>
      </c>
      <c r="C35" s="12" t="s">
        <v>22</v>
      </c>
      <c r="D35" s="92"/>
      <c r="E35" s="89">
        <v>600</v>
      </c>
      <c r="F35" s="45">
        <v>200</v>
      </c>
      <c r="G35" s="45">
        <v>200</v>
      </c>
      <c r="H35" s="45">
        <v>200</v>
      </c>
      <c r="I35" s="53" t="s">
        <v>56</v>
      </c>
    </row>
    <row r="36" spans="1:9" ht="34.5" customHeight="1">
      <c r="A36" s="1">
        <v>29</v>
      </c>
      <c r="B36" s="43" t="s">
        <v>38</v>
      </c>
      <c r="C36" s="43" t="s">
        <v>39</v>
      </c>
      <c r="D36" s="66"/>
      <c r="E36" s="46">
        <v>25</v>
      </c>
      <c r="F36" s="45">
        <v>10</v>
      </c>
      <c r="G36" s="45">
        <v>10</v>
      </c>
      <c r="H36" s="45">
        <v>5</v>
      </c>
      <c r="I36" s="11" t="s">
        <v>63</v>
      </c>
    </row>
    <row r="37" spans="1:9" ht="34.5" customHeight="1">
      <c r="A37" s="1">
        <v>30</v>
      </c>
      <c r="B37" s="43" t="s">
        <v>57</v>
      </c>
      <c r="C37" s="14"/>
      <c r="D37" s="66"/>
      <c r="E37" s="50">
        <v>25</v>
      </c>
      <c r="F37" s="50">
        <v>10</v>
      </c>
      <c r="G37" s="50">
        <v>10</v>
      </c>
      <c r="H37" s="45">
        <v>5</v>
      </c>
      <c r="I37" s="11" t="s">
        <v>63</v>
      </c>
    </row>
    <row r="38" spans="1:9" ht="34.5" customHeight="1">
      <c r="A38" s="1">
        <v>31</v>
      </c>
      <c r="B38" s="43" t="s">
        <v>61</v>
      </c>
      <c r="C38" s="14" t="s">
        <v>39</v>
      </c>
      <c r="D38" s="66">
        <v>150</v>
      </c>
      <c r="E38" s="50">
        <v>90</v>
      </c>
      <c r="F38" s="50">
        <v>30</v>
      </c>
      <c r="G38" s="50">
        <v>30</v>
      </c>
      <c r="H38" s="45">
        <v>30</v>
      </c>
      <c r="I38" s="11" t="s">
        <v>63</v>
      </c>
    </row>
    <row r="39" spans="1:9" ht="34.5" customHeight="1" hidden="1">
      <c r="A39" s="1">
        <v>31</v>
      </c>
      <c r="B39" s="43"/>
      <c r="C39" s="14"/>
      <c r="D39" s="66"/>
      <c r="E39" s="50"/>
      <c r="F39" s="68"/>
      <c r="G39" s="68"/>
      <c r="H39" s="68"/>
      <c r="I39" s="11"/>
    </row>
    <row r="40" spans="1:9" ht="34.5" customHeight="1" hidden="1">
      <c r="A40" s="1">
        <v>32</v>
      </c>
      <c r="B40" s="42"/>
      <c r="C40" s="14"/>
      <c r="D40" s="66"/>
      <c r="E40" s="50"/>
      <c r="F40" s="49"/>
      <c r="G40" s="49"/>
      <c r="H40" s="69"/>
      <c r="I40" s="11"/>
    </row>
    <row r="41" spans="1:9" ht="34.5" customHeight="1" hidden="1">
      <c r="A41" s="1">
        <v>33</v>
      </c>
      <c r="B41" s="42"/>
      <c r="C41" s="14"/>
      <c r="D41" s="66"/>
      <c r="E41" s="48"/>
      <c r="F41" s="49"/>
      <c r="G41" s="49"/>
      <c r="H41" s="69"/>
      <c r="I41" s="11"/>
    </row>
    <row r="42" spans="1:9" ht="34.5" customHeight="1" hidden="1">
      <c r="A42" s="1">
        <v>34</v>
      </c>
      <c r="B42" s="42"/>
      <c r="C42" s="14"/>
      <c r="D42" s="66"/>
      <c r="E42" s="48"/>
      <c r="F42" s="49"/>
      <c r="G42" s="49"/>
      <c r="H42" s="69"/>
      <c r="I42" s="11"/>
    </row>
    <row r="43" spans="1:9" ht="34.5" customHeight="1" hidden="1">
      <c r="A43" s="1">
        <v>35</v>
      </c>
      <c r="B43" s="42"/>
      <c r="C43" s="14"/>
      <c r="D43" s="66"/>
      <c r="E43" s="48"/>
      <c r="F43" s="49"/>
      <c r="G43" s="49"/>
      <c r="H43" s="69"/>
      <c r="I43" s="11"/>
    </row>
    <row r="44" spans="1:9" ht="34.5" customHeight="1" hidden="1">
      <c r="A44" s="1">
        <v>36</v>
      </c>
      <c r="B44" s="42"/>
      <c r="C44" s="6"/>
      <c r="D44" s="67"/>
      <c r="E44" s="70"/>
      <c r="F44" s="13"/>
      <c r="G44" s="13"/>
      <c r="H44" s="71"/>
      <c r="I44" s="11"/>
    </row>
    <row r="45" spans="1:9" ht="15" customHeight="1">
      <c r="A45" s="128" t="s">
        <v>69</v>
      </c>
      <c r="B45" s="129"/>
      <c r="C45" s="9" t="s">
        <v>22</v>
      </c>
      <c r="D45" s="59">
        <f>SUM(D27:D37)</f>
        <v>1.36</v>
      </c>
      <c r="E45" s="62">
        <f>SUM(E27:E38)</f>
        <v>1028</v>
      </c>
      <c r="F45" s="62">
        <f>SUM(F27:F38)</f>
        <v>250</v>
      </c>
      <c r="G45" s="62">
        <f>SUM(G27:G38)</f>
        <v>250</v>
      </c>
      <c r="H45" s="62">
        <f>SUM(H27:H38)</f>
        <v>528</v>
      </c>
      <c r="I45" s="23"/>
    </row>
    <row r="46" spans="1:9" ht="14.25" customHeight="1">
      <c r="A46" s="125" t="s">
        <v>67</v>
      </c>
      <c r="B46" s="126"/>
      <c r="C46" s="126"/>
      <c r="D46" s="126"/>
      <c r="E46" s="126"/>
      <c r="F46" s="126"/>
      <c r="G46" s="126"/>
      <c r="H46" s="126"/>
      <c r="I46" s="127"/>
    </row>
    <row r="47" spans="1:9" s="73" customFormat="1" ht="55.5" customHeight="1" hidden="1">
      <c r="A47" s="1">
        <v>1</v>
      </c>
      <c r="B47" s="84"/>
      <c r="C47" s="17"/>
      <c r="D47" s="85"/>
      <c r="E47" s="86"/>
      <c r="F47" s="86"/>
      <c r="G47" s="86"/>
      <c r="H47" s="86"/>
      <c r="I47" s="93"/>
    </row>
    <row r="48" spans="1:9" s="73" customFormat="1" ht="34.5" customHeight="1">
      <c r="A48" s="1">
        <v>1</v>
      </c>
      <c r="B48" s="44" t="s">
        <v>40</v>
      </c>
      <c r="C48" s="6" t="s">
        <v>22</v>
      </c>
      <c r="D48" s="64">
        <v>0.67</v>
      </c>
      <c r="E48" s="45">
        <v>300</v>
      </c>
      <c r="F48" s="45"/>
      <c r="G48" s="13">
        <v>200</v>
      </c>
      <c r="H48" s="96">
        <v>100</v>
      </c>
      <c r="I48" s="94"/>
    </row>
    <row r="49" spans="1:9" s="73" customFormat="1" ht="34.5" customHeight="1">
      <c r="A49" s="1">
        <v>2</v>
      </c>
      <c r="B49" s="43" t="s">
        <v>41</v>
      </c>
      <c r="C49" s="6" t="s">
        <v>22</v>
      </c>
      <c r="D49" s="64">
        <v>0.34</v>
      </c>
      <c r="E49" s="45">
        <v>100</v>
      </c>
      <c r="F49" s="45">
        <v>100</v>
      </c>
      <c r="G49" s="90"/>
      <c r="H49" s="45"/>
      <c r="I49" s="105" t="s">
        <v>58</v>
      </c>
    </row>
    <row r="50" spans="1:9" s="73" customFormat="1" ht="34.5" customHeight="1">
      <c r="A50" s="1">
        <v>3</v>
      </c>
      <c r="B50" s="1" t="s">
        <v>42</v>
      </c>
      <c r="C50" s="6" t="s">
        <v>22</v>
      </c>
      <c r="D50" s="67">
        <v>0.09</v>
      </c>
      <c r="E50" s="13">
        <v>80</v>
      </c>
      <c r="F50" s="13">
        <v>80</v>
      </c>
      <c r="G50" s="13"/>
      <c r="H50" s="70"/>
      <c r="I50" s="95"/>
    </row>
    <row r="51" spans="1:9" s="73" customFormat="1" ht="34.5" customHeight="1" hidden="1">
      <c r="A51" s="1">
        <v>5</v>
      </c>
      <c r="B51" s="27"/>
      <c r="C51" s="1"/>
      <c r="D51" s="67"/>
      <c r="E51" s="13"/>
      <c r="F51" s="13"/>
      <c r="G51" s="13"/>
      <c r="H51" s="13"/>
      <c r="I51" s="74"/>
    </row>
    <row r="52" spans="1:9" s="73" customFormat="1" ht="34.5" customHeight="1" hidden="1">
      <c r="A52" s="1">
        <v>6</v>
      </c>
      <c r="B52" s="27"/>
      <c r="C52" s="1"/>
      <c r="D52" s="67"/>
      <c r="E52" s="13"/>
      <c r="F52" s="13"/>
      <c r="G52" s="13"/>
      <c r="H52" s="13"/>
      <c r="I52" s="74"/>
    </row>
    <row r="53" spans="1:9" s="73" customFormat="1" ht="34.5" customHeight="1" hidden="1">
      <c r="A53" s="1">
        <v>7</v>
      </c>
      <c r="B53" s="27"/>
      <c r="C53" s="1"/>
      <c r="D53" s="67"/>
      <c r="E53" s="13"/>
      <c r="F53" s="13"/>
      <c r="G53" s="13"/>
      <c r="H53" s="13"/>
      <c r="I53" s="74"/>
    </row>
    <row r="54" spans="1:9" s="73" customFormat="1" ht="34.5" customHeight="1" hidden="1">
      <c r="A54" s="1">
        <v>8</v>
      </c>
      <c r="B54" s="27"/>
      <c r="C54" s="1"/>
      <c r="D54" s="67"/>
      <c r="E54" s="13"/>
      <c r="F54" s="13"/>
      <c r="G54" s="13"/>
      <c r="H54" s="13"/>
      <c r="I54" s="74"/>
    </row>
    <row r="55" spans="1:9" s="73" customFormat="1" ht="34.5" customHeight="1" hidden="1">
      <c r="A55" s="1">
        <v>9</v>
      </c>
      <c r="B55" s="27"/>
      <c r="C55" s="1"/>
      <c r="D55" s="67"/>
      <c r="E55" s="13"/>
      <c r="F55" s="13"/>
      <c r="G55" s="13"/>
      <c r="H55" s="13"/>
      <c r="I55" s="74"/>
    </row>
    <row r="56" spans="1:9" s="73" customFormat="1" ht="34.5" customHeight="1" hidden="1">
      <c r="A56" s="1">
        <v>10</v>
      </c>
      <c r="B56" s="24"/>
      <c r="C56" s="1"/>
      <c r="D56" s="67"/>
      <c r="E56" s="13"/>
      <c r="F56" s="13"/>
      <c r="G56" s="13"/>
      <c r="H56" s="37"/>
      <c r="I56" s="74"/>
    </row>
    <row r="57" spans="1:9" ht="15" customHeight="1">
      <c r="A57" s="128" t="s">
        <v>68</v>
      </c>
      <c r="B57" s="129"/>
      <c r="C57" s="9" t="s">
        <v>22</v>
      </c>
      <c r="D57" s="59">
        <f>SUM(D47:D56)</f>
        <v>1.1</v>
      </c>
      <c r="E57" s="62">
        <f>SUM(E47:E56)</f>
        <v>480</v>
      </c>
      <c r="F57" s="62">
        <f>SUM(F47:F56)</f>
        <v>180</v>
      </c>
      <c r="G57" s="62">
        <f>SUM(G47:G56)</f>
        <v>200</v>
      </c>
      <c r="H57" s="62">
        <f>SUM(H47:H56)</f>
        <v>100</v>
      </c>
      <c r="I57" s="23"/>
    </row>
    <row r="58" spans="1:9" ht="15" customHeight="1">
      <c r="A58" s="125" t="s">
        <v>70</v>
      </c>
      <c r="B58" s="126"/>
      <c r="C58" s="126"/>
      <c r="D58" s="126"/>
      <c r="E58" s="126"/>
      <c r="F58" s="126"/>
      <c r="G58" s="126"/>
      <c r="H58" s="126"/>
      <c r="I58" s="127"/>
    </row>
    <row r="59" spans="1:9" s="76" customFormat="1" ht="34.5" customHeight="1">
      <c r="A59" s="6">
        <v>3</v>
      </c>
      <c r="B59" s="44" t="s">
        <v>44</v>
      </c>
      <c r="C59" s="6" t="s">
        <v>22</v>
      </c>
      <c r="D59" s="64">
        <v>0.15</v>
      </c>
      <c r="E59" s="13">
        <v>80</v>
      </c>
      <c r="F59" s="45"/>
      <c r="G59" s="45"/>
      <c r="H59" s="13">
        <v>80</v>
      </c>
      <c r="I59" s="53"/>
    </row>
    <row r="60" spans="1:9" s="76" customFormat="1" ht="34.5" customHeight="1">
      <c r="A60" s="6">
        <v>9</v>
      </c>
      <c r="B60" s="44" t="s">
        <v>45</v>
      </c>
      <c r="C60" s="6" t="s">
        <v>22</v>
      </c>
      <c r="D60" s="64">
        <v>1</v>
      </c>
      <c r="E60" s="13">
        <v>670</v>
      </c>
      <c r="F60" s="45"/>
      <c r="G60" s="45"/>
      <c r="H60" s="13">
        <v>670</v>
      </c>
      <c r="I60" s="98"/>
    </row>
    <row r="61" spans="1:9" s="76" customFormat="1" ht="34.5" customHeight="1">
      <c r="A61" s="6">
        <v>13</v>
      </c>
      <c r="B61" s="44" t="s">
        <v>46</v>
      </c>
      <c r="C61" s="6" t="s">
        <v>22</v>
      </c>
      <c r="D61" s="64">
        <v>0.205</v>
      </c>
      <c r="E61" s="13">
        <v>150</v>
      </c>
      <c r="F61" s="45"/>
      <c r="G61" s="45"/>
      <c r="H61" s="13">
        <v>150</v>
      </c>
      <c r="I61" s="116"/>
    </row>
    <row r="62" spans="1:9" s="76" customFormat="1" ht="34.5" customHeight="1">
      <c r="A62" s="6">
        <v>15</v>
      </c>
      <c r="B62" s="44" t="s">
        <v>47</v>
      </c>
      <c r="C62" s="6" t="s">
        <v>22</v>
      </c>
      <c r="D62" s="64">
        <v>0.185</v>
      </c>
      <c r="E62" s="119">
        <v>135</v>
      </c>
      <c r="F62" s="119"/>
      <c r="G62" s="119"/>
      <c r="H62" s="119">
        <v>135</v>
      </c>
      <c r="I62" s="104" t="s">
        <v>59</v>
      </c>
    </row>
    <row r="63" spans="1:12" s="76" customFormat="1" ht="34.5" customHeight="1">
      <c r="A63" s="6">
        <v>21</v>
      </c>
      <c r="B63" s="44" t="s">
        <v>48</v>
      </c>
      <c r="C63" s="6" t="s">
        <v>22</v>
      </c>
      <c r="D63" s="64">
        <v>0.2</v>
      </c>
      <c r="E63" s="13">
        <v>142</v>
      </c>
      <c r="F63" s="45"/>
      <c r="G63" s="45"/>
      <c r="H63" s="13">
        <v>142</v>
      </c>
      <c r="I63" s="97"/>
      <c r="L63" s="112"/>
    </row>
    <row r="64" spans="1:9" s="76" customFormat="1" ht="0.75" customHeight="1">
      <c r="A64" s="6">
        <v>25</v>
      </c>
      <c r="B64" s="84"/>
      <c r="C64" s="17"/>
      <c r="D64" s="85"/>
      <c r="E64" s="86"/>
      <c r="F64" s="87"/>
      <c r="G64" s="87"/>
      <c r="H64" s="86"/>
      <c r="I64" s="16"/>
    </row>
    <row r="65" spans="1:9" s="76" customFormat="1" ht="34.5" customHeight="1" hidden="1">
      <c r="A65" s="6">
        <v>26</v>
      </c>
      <c r="B65" s="84"/>
      <c r="C65" s="17"/>
      <c r="D65" s="85"/>
      <c r="E65" s="86"/>
      <c r="F65" s="87"/>
      <c r="G65" s="87"/>
      <c r="H65" s="86"/>
      <c r="I65" s="16"/>
    </row>
    <row r="66" spans="1:9" s="76" customFormat="1" ht="34.5" customHeight="1" hidden="1">
      <c r="A66" s="6">
        <v>27</v>
      </c>
      <c r="B66" s="84"/>
      <c r="C66" s="17"/>
      <c r="D66" s="85"/>
      <c r="E66" s="86"/>
      <c r="F66" s="87"/>
      <c r="G66" s="87"/>
      <c r="H66" s="86"/>
      <c r="I66" s="88"/>
    </row>
    <row r="67" spans="1:9" s="76" customFormat="1" ht="34.5" customHeight="1" hidden="1">
      <c r="A67" s="6">
        <v>28</v>
      </c>
      <c r="B67" s="75"/>
      <c r="C67" s="6"/>
      <c r="D67" s="64"/>
      <c r="E67" s="13"/>
      <c r="F67" s="45"/>
      <c r="G67" s="45"/>
      <c r="H67" s="13"/>
      <c r="I67" s="25"/>
    </row>
    <row r="68" spans="1:9" s="76" customFormat="1" ht="33" customHeight="1" hidden="1">
      <c r="A68" s="6">
        <v>29</v>
      </c>
      <c r="B68" s="84"/>
      <c r="C68" s="17"/>
      <c r="D68" s="85"/>
      <c r="E68" s="86"/>
      <c r="F68" s="87"/>
      <c r="G68" s="87"/>
      <c r="H68" s="86"/>
      <c r="I68" s="16"/>
    </row>
    <row r="69" spans="1:9" s="76" customFormat="1" ht="34.5" customHeight="1" hidden="1">
      <c r="A69" s="6">
        <v>30</v>
      </c>
      <c r="B69" s="44"/>
      <c r="C69" s="6"/>
      <c r="D69" s="64"/>
      <c r="E69" s="13"/>
      <c r="F69" s="45"/>
      <c r="G69" s="45"/>
      <c r="H69" s="13"/>
      <c r="I69" s="26"/>
    </row>
    <row r="70" spans="1:9" s="76" customFormat="1" ht="34.5" customHeight="1" hidden="1">
      <c r="A70" s="6">
        <v>31</v>
      </c>
      <c r="B70" s="84"/>
      <c r="C70" s="17"/>
      <c r="D70" s="85"/>
      <c r="E70" s="86"/>
      <c r="F70" s="87"/>
      <c r="G70" s="87"/>
      <c r="H70" s="86"/>
      <c r="I70" s="16"/>
    </row>
    <row r="71" spans="1:9" s="76" customFormat="1" ht="34.5" customHeight="1" hidden="1">
      <c r="A71" s="6">
        <v>32</v>
      </c>
      <c r="B71" s="75"/>
      <c r="C71" s="6"/>
      <c r="D71" s="64"/>
      <c r="E71" s="13"/>
      <c r="F71" s="13"/>
      <c r="G71" s="13"/>
      <c r="H71" s="13"/>
      <c r="I71" s="26"/>
    </row>
    <row r="72" spans="1:9" s="76" customFormat="1" ht="34.5" customHeight="1" hidden="1">
      <c r="A72" s="6">
        <v>33</v>
      </c>
      <c r="B72" s="44"/>
      <c r="C72" s="6"/>
      <c r="D72" s="64"/>
      <c r="E72" s="50"/>
      <c r="F72" s="47"/>
      <c r="G72" s="47"/>
      <c r="H72" s="47"/>
      <c r="I72" s="26"/>
    </row>
    <row r="73" spans="1:9" s="76" customFormat="1" ht="34.5" customHeight="1" hidden="1">
      <c r="A73" s="6">
        <v>34</v>
      </c>
      <c r="B73" s="75"/>
      <c r="C73" s="14"/>
      <c r="D73" s="64"/>
      <c r="E73" s="50"/>
      <c r="F73" s="49"/>
      <c r="G73" s="50"/>
      <c r="H73" s="47"/>
      <c r="I73" s="27"/>
    </row>
    <row r="74" spans="1:9" s="76" customFormat="1" ht="34.5" customHeight="1" hidden="1">
      <c r="A74" s="6">
        <v>35</v>
      </c>
      <c r="B74" s="72"/>
      <c r="C74" s="24"/>
      <c r="D74" s="64"/>
      <c r="E74" s="50"/>
      <c r="F74" s="61"/>
      <c r="G74" s="61"/>
      <c r="H74" s="61"/>
      <c r="I74" s="24"/>
    </row>
    <row r="75" spans="1:9" s="76" customFormat="1" ht="34.5" customHeight="1" hidden="1">
      <c r="A75" s="6">
        <v>36</v>
      </c>
      <c r="B75" s="79"/>
      <c r="C75" s="24"/>
      <c r="D75" s="65"/>
      <c r="E75" s="50"/>
      <c r="F75" s="61"/>
      <c r="G75" s="61"/>
      <c r="H75" s="61"/>
      <c r="I75" s="24"/>
    </row>
    <row r="76" spans="1:9" s="76" customFormat="1" ht="34.5" customHeight="1" hidden="1">
      <c r="A76" s="6">
        <v>37</v>
      </c>
      <c r="B76" s="77"/>
      <c r="C76" s="24"/>
      <c r="D76" s="66"/>
      <c r="E76" s="50"/>
      <c r="F76" s="61"/>
      <c r="G76" s="61"/>
      <c r="H76" s="61"/>
      <c r="I76" s="24"/>
    </row>
    <row r="77" spans="1:9" s="76" customFormat="1" ht="34.5" customHeight="1" hidden="1">
      <c r="A77" s="6">
        <v>38</v>
      </c>
      <c r="B77" s="77"/>
      <c r="C77" s="24"/>
      <c r="D77" s="66"/>
      <c r="E77" s="50"/>
      <c r="F77" s="61"/>
      <c r="G77" s="61"/>
      <c r="H77" s="61"/>
      <c r="I77" s="24"/>
    </row>
    <row r="78" spans="1:9" s="76" customFormat="1" ht="34.5" customHeight="1" hidden="1">
      <c r="A78" s="6">
        <v>39</v>
      </c>
      <c r="B78" s="78"/>
      <c r="C78" s="25"/>
      <c r="D78" s="67"/>
      <c r="E78" s="13"/>
      <c r="F78" s="13"/>
      <c r="G78" s="13"/>
      <c r="H78" s="13"/>
      <c r="I78" s="11"/>
    </row>
    <row r="79" spans="1:9" s="76" customFormat="1" ht="34.5" customHeight="1" hidden="1">
      <c r="A79" s="6">
        <v>40</v>
      </c>
      <c r="B79" s="27"/>
      <c r="C79" s="27"/>
      <c r="D79" s="56"/>
      <c r="E79" s="47"/>
      <c r="F79" s="80"/>
      <c r="G79" s="80"/>
      <c r="H79" s="80"/>
      <c r="I79" s="28"/>
    </row>
    <row r="80" spans="1:9" ht="15" customHeight="1">
      <c r="A80" s="128" t="s">
        <v>71</v>
      </c>
      <c r="B80" s="129"/>
      <c r="C80" s="9" t="s">
        <v>22</v>
      </c>
      <c r="D80" s="59">
        <f>SUM(D59:D79)</f>
        <v>1.74</v>
      </c>
      <c r="E80" s="62">
        <f>SUM(E59:E79)</f>
        <v>1177</v>
      </c>
      <c r="F80" s="62">
        <f>SUM(F59:F79)</f>
        <v>0</v>
      </c>
      <c r="G80" s="62">
        <f>SUM(G59:G79)</f>
        <v>0</v>
      </c>
      <c r="H80" s="62">
        <f>SUM(H59:H79)</f>
        <v>1177</v>
      </c>
      <c r="I80" s="11"/>
    </row>
    <row r="81" spans="1:9" ht="15" customHeight="1">
      <c r="A81" s="125" t="s">
        <v>72</v>
      </c>
      <c r="B81" s="126"/>
      <c r="C81" s="126"/>
      <c r="D81" s="126"/>
      <c r="E81" s="126"/>
      <c r="F81" s="126"/>
      <c r="G81" s="126"/>
      <c r="H81" s="126"/>
      <c r="I81" s="127"/>
    </row>
    <row r="82" spans="1:13" ht="43.5" customHeight="1">
      <c r="A82" s="6">
        <v>1</v>
      </c>
      <c r="B82" s="44" t="s">
        <v>49</v>
      </c>
      <c r="C82" s="6" t="s">
        <v>22</v>
      </c>
      <c r="D82" s="82"/>
      <c r="E82" s="81">
        <v>800</v>
      </c>
      <c r="F82" s="81">
        <v>200</v>
      </c>
      <c r="G82" s="81">
        <v>300</v>
      </c>
      <c r="H82" s="81">
        <v>300</v>
      </c>
      <c r="I82" s="7" t="s">
        <v>64</v>
      </c>
      <c r="J82" s="99"/>
      <c r="K82" s="99"/>
      <c r="L82" s="99"/>
      <c r="M82" s="99"/>
    </row>
    <row r="83" spans="1:9" ht="15" customHeight="1">
      <c r="A83" s="128" t="s">
        <v>73</v>
      </c>
      <c r="B83" s="129"/>
      <c r="C83" s="34" t="s">
        <v>22</v>
      </c>
      <c r="D83" s="83">
        <f>SUM(D82)</f>
        <v>0</v>
      </c>
      <c r="E83" s="62">
        <f>SUM(E82)</f>
        <v>800</v>
      </c>
      <c r="F83" s="62">
        <f>SUM(F82)</f>
        <v>200</v>
      </c>
      <c r="G83" s="62">
        <f>SUM(G82)</f>
        <v>300</v>
      </c>
      <c r="H83" s="62">
        <f>SUM(H82)</f>
        <v>300</v>
      </c>
      <c r="I83" s="11"/>
    </row>
    <row r="84" spans="1:9" ht="12.75">
      <c r="A84" s="128" t="s">
        <v>74</v>
      </c>
      <c r="B84" s="142"/>
      <c r="C84" s="142"/>
      <c r="D84" s="129"/>
      <c r="E84" s="34" t="e">
        <f>E18+E24+#REF!+E45+E57+E80+E83</f>
        <v>#REF!</v>
      </c>
      <c r="F84" s="34" t="e">
        <f>F18+F24+#REF!+F45+F57+F80+F83</f>
        <v>#REF!</v>
      </c>
      <c r="G84" s="34" t="e">
        <f>G18+G24+#REF!+G45+G57+G80+G83</f>
        <v>#REF!</v>
      </c>
      <c r="H84" s="34" t="e">
        <f>H18+H24+#REF!+H45+H57+H80+H83</f>
        <v>#REF!</v>
      </c>
      <c r="I84" s="26"/>
    </row>
    <row r="85" spans="1:9" ht="12.75">
      <c r="A85" s="120"/>
      <c r="B85" s="121"/>
      <c r="C85" s="121"/>
      <c r="D85" s="121"/>
      <c r="E85" s="122"/>
      <c r="F85" s="122"/>
      <c r="G85" s="122"/>
      <c r="H85" s="122"/>
      <c r="I85" s="123"/>
    </row>
    <row r="86" spans="1:9" ht="12.75">
      <c r="A86" s="120"/>
      <c r="B86" s="121"/>
      <c r="C86" s="121"/>
      <c r="D86" s="121"/>
      <c r="E86" s="122"/>
      <c r="F86" s="122"/>
      <c r="G86" s="122"/>
      <c r="H86" s="122"/>
      <c r="I86" s="123"/>
    </row>
    <row r="87" spans="1:9" ht="12.75">
      <c r="A87" s="107"/>
      <c r="B87" s="21"/>
      <c r="C87" s="21"/>
      <c r="D87" s="21"/>
      <c r="E87" s="21"/>
      <c r="F87" s="21"/>
      <c r="G87" s="21"/>
      <c r="H87" s="21"/>
      <c r="I87" s="110"/>
    </row>
    <row r="88" spans="1:9" ht="12.75">
      <c r="A88" s="161" t="s">
        <v>24</v>
      </c>
      <c r="B88" s="162"/>
      <c r="C88" s="162"/>
      <c r="D88" s="162"/>
      <c r="E88" s="162"/>
      <c r="F88" s="162"/>
      <c r="G88" s="162"/>
      <c r="H88" s="162"/>
      <c r="I88" s="111"/>
    </row>
    <row r="89" spans="1:9" ht="12.75">
      <c r="A89" s="108"/>
      <c r="B89" s="109"/>
      <c r="C89" s="109"/>
      <c r="D89" s="109"/>
      <c r="E89" s="109"/>
      <c r="F89" s="109"/>
      <c r="G89" s="109"/>
      <c r="H89" s="115"/>
      <c r="I89" s="106"/>
    </row>
    <row r="90" spans="1:9" ht="19.5" customHeight="1">
      <c r="A90" s="145" t="s">
        <v>2</v>
      </c>
      <c r="B90" s="154" t="s">
        <v>11</v>
      </c>
      <c r="C90" s="155"/>
      <c r="D90" s="156"/>
      <c r="E90" s="113" t="s">
        <v>12</v>
      </c>
      <c r="F90" s="137" t="s">
        <v>13</v>
      </c>
      <c r="G90" s="137"/>
      <c r="H90" s="137"/>
      <c r="I90" s="110"/>
    </row>
    <row r="91" spans="1:9" ht="19.5" customHeight="1">
      <c r="A91" s="136"/>
      <c r="B91" s="157"/>
      <c r="C91" s="158"/>
      <c r="D91" s="159"/>
      <c r="E91" s="29" t="s">
        <v>29</v>
      </c>
      <c r="F91" s="1">
        <v>2021</v>
      </c>
      <c r="G91" s="1">
        <v>2022</v>
      </c>
      <c r="H91" s="1">
        <v>2023</v>
      </c>
      <c r="I91" s="114"/>
    </row>
    <row r="92" spans="1:9" ht="19.5" customHeight="1">
      <c r="A92" s="9">
        <v>1</v>
      </c>
      <c r="B92" s="125" t="s">
        <v>21</v>
      </c>
      <c r="C92" s="126"/>
      <c r="D92" s="127"/>
      <c r="E92" s="10" t="e">
        <f>E93+E94</f>
        <v>#REF!</v>
      </c>
      <c r="F92" s="10" t="e">
        <f>F93</f>
        <v>#REF!</v>
      </c>
      <c r="G92" s="10">
        <v>5681</v>
      </c>
      <c r="H92" s="10" t="e">
        <f>H93+H94</f>
        <v>#REF!</v>
      </c>
      <c r="I92" s="114"/>
    </row>
    <row r="93" spans="1:9" ht="19.5" customHeight="1">
      <c r="A93" s="1" t="s">
        <v>14</v>
      </c>
      <c r="B93" s="133" t="s">
        <v>16</v>
      </c>
      <c r="C93" s="134"/>
      <c r="D93" s="135"/>
      <c r="E93" s="18" t="e">
        <f>SUM(F93:H93)</f>
        <v>#REF!</v>
      </c>
      <c r="F93" s="8" t="e">
        <f>F84</f>
        <v>#REF!</v>
      </c>
      <c r="G93" s="8">
        <v>5681</v>
      </c>
      <c r="H93" s="8" t="e">
        <f>H84</f>
        <v>#REF!</v>
      </c>
      <c r="I93" s="114"/>
    </row>
    <row r="94" spans="1:9" ht="26.25" customHeight="1">
      <c r="A94" s="1" t="s">
        <v>15</v>
      </c>
      <c r="B94" s="130" t="s">
        <v>17</v>
      </c>
      <c r="C94" s="131"/>
      <c r="D94" s="132"/>
      <c r="E94" s="18">
        <f>SUM(F94:H94)</f>
        <v>0</v>
      </c>
      <c r="F94" s="8">
        <v>0</v>
      </c>
      <c r="G94" s="8">
        <v>0</v>
      </c>
      <c r="H94" s="8">
        <v>0</v>
      </c>
      <c r="I94" s="114"/>
    </row>
    <row r="95" spans="1:9" ht="19.5" customHeight="1">
      <c r="A95" s="9">
        <v>2</v>
      </c>
      <c r="B95" s="125" t="s">
        <v>18</v>
      </c>
      <c r="C95" s="126"/>
      <c r="D95" s="127"/>
      <c r="E95" s="10" t="e">
        <f>SUM(E96:E97)</f>
        <v>#REF!</v>
      </c>
      <c r="F95" s="10">
        <f>SUM(F96:F97)</f>
        <v>0</v>
      </c>
      <c r="G95" s="10" t="e">
        <f>SUM(G96:G97)</f>
        <v>#REF!</v>
      </c>
      <c r="H95" s="10">
        <f>SUM(H96:H97)</f>
        <v>0</v>
      </c>
      <c r="I95" s="21"/>
    </row>
    <row r="96" spans="1:9" ht="19.5" customHeight="1">
      <c r="A96" s="9" t="s">
        <v>14</v>
      </c>
      <c r="B96" s="149" t="s">
        <v>23</v>
      </c>
      <c r="C96" s="150"/>
      <c r="D96" s="151"/>
      <c r="E96" s="8">
        <f>SUM(F96:H96)</f>
        <v>0</v>
      </c>
      <c r="F96" s="8">
        <f>SUM(G96:I96)</f>
        <v>0</v>
      </c>
      <c r="G96" s="8">
        <f>SUM(H96:J96)</f>
        <v>0</v>
      </c>
      <c r="H96" s="8">
        <f>SUM(I96:K96)</f>
        <v>0</v>
      </c>
      <c r="I96" s="21"/>
    </row>
    <row r="97" spans="1:9" ht="19.5" customHeight="1">
      <c r="A97" s="1" t="s">
        <v>15</v>
      </c>
      <c r="B97" s="133" t="s">
        <v>20</v>
      </c>
      <c r="C97" s="134"/>
      <c r="D97" s="135"/>
      <c r="E97" s="18" t="e">
        <f>SUM(F97:H97)</f>
        <v>#REF!</v>
      </c>
      <c r="F97" s="8">
        <v>0</v>
      </c>
      <c r="G97" s="8" t="e">
        <f>G84-G92</f>
        <v>#REF!</v>
      </c>
      <c r="H97" s="8">
        <v>0</v>
      </c>
      <c r="I97" s="21"/>
    </row>
    <row r="98" spans="1:9" ht="19.5" customHeight="1">
      <c r="A98" s="128" t="s">
        <v>19</v>
      </c>
      <c r="B98" s="142"/>
      <c r="C98" s="142"/>
      <c r="D98" s="129"/>
      <c r="E98" s="10" t="e">
        <f>E92+E95</f>
        <v>#REF!</v>
      </c>
      <c r="F98" s="10" t="e">
        <f>SUM(F92,F95)</f>
        <v>#REF!</v>
      </c>
      <c r="G98" s="10" t="e">
        <f>SUM(G92,G95)</f>
        <v>#REF!</v>
      </c>
      <c r="H98" s="10" t="e">
        <f>SUM(H92,H95)</f>
        <v>#REF!</v>
      </c>
      <c r="I98" s="21"/>
    </row>
    <row r="99" ht="22.5" customHeight="1"/>
    <row r="100" ht="12.75">
      <c r="E100" s="5"/>
    </row>
    <row r="101" ht="12.75">
      <c r="H101" s="30"/>
    </row>
    <row r="104" ht="21" customHeight="1"/>
    <row r="105" ht="21" customHeight="1"/>
    <row r="106" ht="12.75" customHeight="1"/>
    <row r="107" ht="12.75" customHeight="1"/>
    <row r="108" ht="12.75" customHeight="1"/>
  </sheetData>
  <sheetProtection/>
  <mergeCells count="35">
    <mergeCell ref="A5:I6"/>
    <mergeCell ref="B90:D91"/>
    <mergeCell ref="A26:I26"/>
    <mergeCell ref="A25:I25"/>
    <mergeCell ref="A84:D84"/>
    <mergeCell ref="A88:H88"/>
    <mergeCell ref="F7:H8"/>
    <mergeCell ref="A19:I19"/>
    <mergeCell ref="A98:D98"/>
    <mergeCell ref="B97:D97"/>
    <mergeCell ref="B95:D95"/>
    <mergeCell ref="B96:D96"/>
    <mergeCell ref="D7:D9"/>
    <mergeCell ref="A7:A9"/>
    <mergeCell ref="C7:C9"/>
    <mergeCell ref="A90:A91"/>
    <mergeCell ref="A83:B83"/>
    <mergeCell ref="N17:N18"/>
    <mergeCell ref="A24:D24"/>
    <mergeCell ref="I7:I9"/>
    <mergeCell ref="A11:I11"/>
    <mergeCell ref="A58:I58"/>
    <mergeCell ref="A45:B45"/>
    <mergeCell ref="A57:B57"/>
    <mergeCell ref="A46:I46"/>
    <mergeCell ref="G1:I1"/>
    <mergeCell ref="G2:I2"/>
    <mergeCell ref="A81:I81"/>
    <mergeCell ref="A80:B80"/>
    <mergeCell ref="B94:D94"/>
    <mergeCell ref="B93:D93"/>
    <mergeCell ref="B92:D92"/>
    <mergeCell ref="B7:B9"/>
    <mergeCell ref="F90:H90"/>
    <mergeCell ref="E7:E8"/>
  </mergeCells>
  <printOptions horizontalCentered="1"/>
  <pageMargins left="0.5905511811023623" right="0.5905511811023623" top="0.984251968503937" bottom="0.5905511811023623" header="0" footer="0.3937007874015748"/>
  <pageSetup horizontalDpi="600" verticalDpi="600" orientation="landscape" paperSize="9" scale="71" r:id="rId1"/>
  <headerFooter alignWithMargins="0">
    <oddFooter>&amp;CStrona &amp;P z &amp;N</oddFooter>
  </headerFooter>
  <rowBreaks count="2" manualBreakCount="2">
    <brk id="86" max="255" man="1"/>
    <brk id="98" max="8" man="1"/>
  </rowBreaks>
  <ignoredErrors>
    <ignoredError sqref="E9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</dc:creator>
  <cp:keywords/>
  <dc:description/>
  <cp:lastModifiedBy>AGrabowska</cp:lastModifiedBy>
  <cp:lastPrinted>2021-10-25T06:35:32Z</cp:lastPrinted>
  <dcterms:created xsi:type="dcterms:W3CDTF">2009-02-21T20:13:16Z</dcterms:created>
  <dcterms:modified xsi:type="dcterms:W3CDTF">2022-11-15T14:32:48Z</dcterms:modified>
  <cp:category/>
  <cp:version/>
  <cp:contentType/>
  <cp:contentStatus/>
</cp:coreProperties>
</file>