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73CAFCF-B1A4-4A40-8580-0513FCA8E194}" xr6:coauthVersionLast="47" xr6:coauthVersionMax="47" xr10:uidLastSave="{00000000-0000-0000-0000-000000000000}"/>
  <workbookProtection workbookAlgorithmName="SHA-512" workbookHashValue="/8sSo514vtgdq+360rtrhA/ehjjWwpH+adK8j4MCemAGUhavzQ4f0p8lyZghprmKhyeczY0ZZB0fio2p05yn6w==" workbookSaltValue="zC7Qy9lW5+m5FAski3GPEQ==" workbookSpinCount="100000" lockStructure="1"/>
  <bookViews>
    <workbookView xWindow="-120" yWindow="-120" windowWidth="29040" windowHeight="15840" activeTab="3" xr2:uid="{B1CAF3BD-B81C-4611-9D6B-88F07831C801}"/>
  </bookViews>
  <sheets>
    <sheet name="Kursy Bieżyń" sheetId="2" r:id="rId1"/>
    <sheet name="Kursy Jerka" sheetId="3" r:id="rId2"/>
    <sheet name="Kursy Lubiń" sheetId="4" r:id="rId3"/>
    <sheet name="Kursy Krzywiń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5" l="1"/>
  <c r="K29" i="5"/>
  <c r="J29" i="5"/>
  <c r="K28" i="5"/>
  <c r="J28" i="5"/>
  <c r="C28" i="5"/>
  <c r="L27" i="5"/>
  <c r="I27" i="5"/>
  <c r="H27" i="5"/>
  <c r="G27" i="5"/>
  <c r="F27" i="5"/>
  <c r="I26" i="5"/>
  <c r="H26" i="5"/>
  <c r="G26" i="5"/>
  <c r="F26" i="5"/>
  <c r="C26" i="5"/>
  <c r="M26" i="5" s="1"/>
  <c r="L25" i="5"/>
  <c r="E25" i="5"/>
  <c r="D25" i="5"/>
  <c r="M25" i="5" s="1"/>
  <c r="E24" i="5"/>
  <c r="D24" i="5"/>
  <c r="C24" i="5"/>
  <c r="L23" i="5"/>
  <c r="K23" i="5"/>
  <c r="J23" i="5"/>
  <c r="I23" i="5"/>
  <c r="H23" i="5"/>
  <c r="G23" i="5"/>
  <c r="F23" i="5"/>
  <c r="E23" i="5"/>
  <c r="D23" i="5"/>
  <c r="C23" i="5"/>
  <c r="Q20" i="5"/>
  <c r="P20" i="5"/>
  <c r="O20" i="5"/>
  <c r="N20" i="5"/>
  <c r="M20" i="5"/>
  <c r="L20" i="5"/>
  <c r="K20" i="5"/>
  <c r="J20" i="5"/>
  <c r="I20" i="5"/>
  <c r="H20" i="5"/>
  <c r="G20" i="5"/>
  <c r="R20" i="5" s="1"/>
  <c r="F20" i="5"/>
  <c r="P19" i="5"/>
  <c r="O19" i="5"/>
  <c r="N19" i="5"/>
  <c r="M19" i="5"/>
  <c r="L19" i="5"/>
  <c r="K19" i="5"/>
  <c r="J19" i="5"/>
  <c r="I19" i="5"/>
  <c r="G19" i="5"/>
  <c r="F19" i="5"/>
  <c r="C19" i="5"/>
  <c r="Q18" i="5"/>
  <c r="E18" i="5"/>
  <c r="D18" i="5"/>
  <c r="E17" i="5"/>
  <c r="D17" i="5"/>
  <c r="C17" i="5"/>
  <c r="Q16" i="5"/>
  <c r="P16" i="5"/>
  <c r="O16" i="5"/>
  <c r="N16" i="5"/>
  <c r="M16" i="5"/>
  <c r="L16" i="5"/>
  <c r="K16" i="5"/>
  <c r="J16" i="5"/>
  <c r="G16" i="5"/>
  <c r="F16" i="5"/>
  <c r="E16" i="5"/>
  <c r="D16" i="5"/>
  <c r="C16" i="5"/>
  <c r="O13" i="5"/>
  <c r="M13" i="5"/>
  <c r="L13" i="5"/>
  <c r="N12" i="5"/>
  <c r="P12" i="5" s="1"/>
  <c r="L12" i="5"/>
  <c r="O11" i="5"/>
  <c r="M11" i="5"/>
  <c r="L11" i="5"/>
  <c r="K11" i="5"/>
  <c r="J11" i="5"/>
  <c r="I11" i="5"/>
  <c r="H11" i="5"/>
  <c r="L10" i="5"/>
  <c r="K10" i="5"/>
  <c r="J10" i="5"/>
  <c r="I10" i="5"/>
  <c r="H10" i="5"/>
  <c r="O9" i="5"/>
  <c r="G9" i="5"/>
  <c r="F9" i="5"/>
  <c r="E9" i="5"/>
  <c r="G8" i="5"/>
  <c r="F8" i="5"/>
  <c r="E8" i="5"/>
  <c r="P8" i="5" s="1"/>
  <c r="O7" i="5"/>
  <c r="D7" i="5"/>
  <c r="D6" i="5"/>
  <c r="P6" i="5" s="1"/>
  <c r="O5" i="5"/>
  <c r="D5" i="5"/>
  <c r="C5" i="5"/>
  <c r="D4" i="5"/>
  <c r="C4" i="5"/>
  <c r="P4" i="5" s="1"/>
  <c r="O3" i="5"/>
  <c r="N3" i="5"/>
  <c r="L3" i="5"/>
  <c r="K3" i="5"/>
  <c r="J3" i="5"/>
  <c r="I3" i="5"/>
  <c r="H3" i="5"/>
  <c r="G3" i="5"/>
  <c r="F3" i="5"/>
  <c r="E3" i="5"/>
  <c r="C3" i="5"/>
  <c r="L47" i="4"/>
  <c r="K47" i="4"/>
  <c r="J47" i="4"/>
  <c r="M47" i="4" s="1"/>
  <c r="M46" i="4"/>
  <c r="K46" i="4"/>
  <c r="J46" i="4"/>
  <c r="C46" i="4"/>
  <c r="L45" i="4"/>
  <c r="I45" i="4"/>
  <c r="H45" i="4"/>
  <c r="G45" i="4"/>
  <c r="F45" i="4"/>
  <c r="M45" i="4" s="1"/>
  <c r="I44" i="4"/>
  <c r="H44" i="4"/>
  <c r="G44" i="4"/>
  <c r="F44" i="4"/>
  <c r="C44" i="4"/>
  <c r="M44" i="4" s="1"/>
  <c r="M43" i="4"/>
  <c r="L43" i="4"/>
  <c r="E43" i="4"/>
  <c r="D43" i="4"/>
  <c r="E42" i="4"/>
  <c r="D42" i="4"/>
  <c r="C42" i="4"/>
  <c r="M42" i="4" s="1"/>
  <c r="L41" i="4"/>
  <c r="K41" i="4"/>
  <c r="J41" i="4"/>
  <c r="I41" i="4"/>
  <c r="H41" i="4"/>
  <c r="G41" i="4"/>
  <c r="F41" i="4"/>
  <c r="E41" i="4"/>
  <c r="D41" i="4"/>
  <c r="C41" i="4"/>
  <c r="Q38" i="4"/>
  <c r="P38" i="4"/>
  <c r="O38" i="4"/>
  <c r="N38" i="4"/>
  <c r="M38" i="4"/>
  <c r="L38" i="4"/>
  <c r="K38" i="4"/>
  <c r="J38" i="4"/>
  <c r="I38" i="4"/>
  <c r="H38" i="4"/>
  <c r="G38" i="4"/>
  <c r="F38" i="4"/>
  <c r="R38" i="4" s="1"/>
  <c r="P37" i="4"/>
  <c r="O37" i="4"/>
  <c r="N37" i="4"/>
  <c r="M37" i="4"/>
  <c r="L37" i="4"/>
  <c r="K37" i="4"/>
  <c r="J37" i="4"/>
  <c r="I37" i="4"/>
  <c r="G37" i="4"/>
  <c r="R37" i="4" s="1"/>
  <c r="F37" i="4"/>
  <c r="C37" i="4"/>
  <c r="R36" i="4"/>
  <c r="Q36" i="4"/>
  <c r="E36" i="4"/>
  <c r="D36" i="4"/>
  <c r="E35" i="4"/>
  <c r="R35" i="4" s="1"/>
  <c r="D35" i="4"/>
  <c r="C35" i="4"/>
  <c r="Q34" i="4"/>
  <c r="P34" i="4"/>
  <c r="O34" i="4"/>
  <c r="N34" i="4"/>
  <c r="M34" i="4"/>
  <c r="L34" i="4"/>
  <c r="K34" i="4"/>
  <c r="J34" i="4"/>
  <c r="G34" i="4"/>
  <c r="F34" i="4"/>
  <c r="E34" i="4"/>
  <c r="D34" i="4"/>
  <c r="C34" i="4"/>
  <c r="P31" i="4"/>
  <c r="O31" i="4"/>
  <c r="M31" i="4"/>
  <c r="L31" i="4"/>
  <c r="N30" i="4"/>
  <c r="L30" i="4"/>
  <c r="P30" i="4" s="1"/>
  <c r="O29" i="4"/>
  <c r="M29" i="4"/>
  <c r="L29" i="4"/>
  <c r="K29" i="4"/>
  <c r="P29" i="4" s="1"/>
  <c r="J29" i="4"/>
  <c r="I29" i="4"/>
  <c r="H29" i="4"/>
  <c r="L28" i="4"/>
  <c r="K28" i="4"/>
  <c r="J28" i="4"/>
  <c r="I28" i="4"/>
  <c r="P28" i="4" s="1"/>
  <c r="H28" i="4"/>
  <c r="O27" i="4"/>
  <c r="G27" i="4"/>
  <c r="F27" i="4"/>
  <c r="E27" i="4"/>
  <c r="P27" i="4" s="1"/>
  <c r="G26" i="4"/>
  <c r="P26" i="4" s="1"/>
  <c r="F26" i="4"/>
  <c r="E26" i="4"/>
  <c r="O25" i="4"/>
  <c r="D25" i="4"/>
  <c r="P25" i="4" s="1"/>
  <c r="D24" i="4"/>
  <c r="P24" i="4" s="1"/>
  <c r="P23" i="4"/>
  <c r="O23" i="4"/>
  <c r="D23" i="4"/>
  <c r="C23" i="4"/>
  <c r="D22" i="4"/>
  <c r="P22" i="4" s="1"/>
  <c r="C22" i="4"/>
  <c r="O21" i="4"/>
  <c r="N21" i="4"/>
  <c r="L21" i="4"/>
  <c r="K21" i="4"/>
  <c r="J21" i="4"/>
  <c r="I21" i="4"/>
  <c r="H21" i="4"/>
  <c r="G21" i="4"/>
  <c r="F21" i="4"/>
  <c r="E21" i="4"/>
  <c r="C21" i="4"/>
  <c r="F17" i="4"/>
  <c r="E17" i="4"/>
  <c r="D17" i="4"/>
  <c r="G17" i="4" s="1"/>
  <c r="E16" i="4"/>
  <c r="D16" i="4"/>
  <c r="G16" i="4" s="1"/>
  <c r="C16" i="4"/>
  <c r="F15" i="4"/>
  <c r="E15" i="4"/>
  <c r="D15" i="4"/>
  <c r="C15" i="4"/>
  <c r="H12" i="4"/>
  <c r="G12" i="4"/>
  <c r="I12" i="4" s="1"/>
  <c r="F12" i="4"/>
  <c r="D12" i="4"/>
  <c r="G11" i="4"/>
  <c r="D11" i="4"/>
  <c r="I11" i="4" s="1"/>
  <c r="C11" i="4"/>
  <c r="H10" i="4"/>
  <c r="G10" i="4"/>
  <c r="F10" i="4"/>
  <c r="D10" i="4"/>
  <c r="C10" i="4"/>
  <c r="G7" i="4"/>
  <c r="H7" i="4" s="1"/>
  <c r="F7" i="4"/>
  <c r="F6" i="4"/>
  <c r="H6" i="4" s="1"/>
  <c r="G5" i="4"/>
  <c r="D5" i="4"/>
  <c r="C5" i="4"/>
  <c r="H5" i="4" s="1"/>
  <c r="H4" i="4"/>
  <c r="C4" i="4"/>
  <c r="G3" i="4"/>
  <c r="F3" i="4"/>
  <c r="D3" i="4"/>
  <c r="C3" i="4"/>
  <c r="N59" i="3"/>
  <c r="M59" i="3"/>
  <c r="O59" i="3" s="1"/>
  <c r="K59" i="3"/>
  <c r="D59" i="3"/>
  <c r="O58" i="3"/>
  <c r="M58" i="3"/>
  <c r="L58" i="3"/>
  <c r="K58" i="3"/>
  <c r="D58" i="3"/>
  <c r="C58" i="3"/>
  <c r="N57" i="3"/>
  <c r="K57" i="3"/>
  <c r="J57" i="3"/>
  <c r="I57" i="3"/>
  <c r="H57" i="3"/>
  <c r="O57" i="3" s="1"/>
  <c r="K56" i="3"/>
  <c r="J56" i="3"/>
  <c r="I56" i="3"/>
  <c r="H56" i="3"/>
  <c r="O56" i="3" s="1"/>
  <c r="D56" i="3"/>
  <c r="G55" i="3"/>
  <c r="F55" i="3"/>
  <c r="E55" i="3"/>
  <c r="O55" i="3" s="1"/>
  <c r="G54" i="3"/>
  <c r="F54" i="3"/>
  <c r="E54" i="3"/>
  <c r="O54" i="3" s="1"/>
  <c r="N53" i="3"/>
  <c r="M53" i="3"/>
  <c r="L53" i="3"/>
  <c r="J53" i="3"/>
  <c r="I53" i="3"/>
  <c r="H53" i="3"/>
  <c r="G53" i="3"/>
  <c r="F53" i="3"/>
  <c r="E53" i="3"/>
  <c r="D53" i="3"/>
  <c r="N50" i="3"/>
  <c r="O50" i="3" s="1"/>
  <c r="M50" i="3"/>
  <c r="L50" i="3"/>
  <c r="O49" i="3"/>
  <c r="M49" i="3"/>
  <c r="L49" i="3"/>
  <c r="C49" i="3"/>
  <c r="N48" i="3"/>
  <c r="K48" i="3"/>
  <c r="J48" i="3"/>
  <c r="I48" i="3"/>
  <c r="O48" i="3" s="1"/>
  <c r="K47" i="3"/>
  <c r="J47" i="3"/>
  <c r="I47" i="3"/>
  <c r="C47" i="3"/>
  <c r="O47" i="3" s="1"/>
  <c r="N46" i="3"/>
  <c r="H46" i="3"/>
  <c r="G46" i="3"/>
  <c r="F46" i="3"/>
  <c r="D46" i="3"/>
  <c r="O46" i="3" s="1"/>
  <c r="H45" i="3"/>
  <c r="G45" i="3"/>
  <c r="F45" i="3"/>
  <c r="E45" i="3"/>
  <c r="O45" i="3" s="1"/>
  <c r="D45" i="3"/>
  <c r="C45" i="3"/>
  <c r="N44" i="3"/>
  <c r="M44" i="3"/>
  <c r="L44" i="3"/>
  <c r="K44" i="3"/>
  <c r="J44" i="3"/>
  <c r="I44" i="3"/>
  <c r="H44" i="3"/>
  <c r="G44" i="3"/>
  <c r="F44" i="3"/>
  <c r="E44" i="3"/>
  <c r="D44" i="3"/>
  <c r="C44" i="3"/>
  <c r="M41" i="3"/>
  <c r="L41" i="3"/>
  <c r="O41" i="3" s="1"/>
  <c r="O40" i="3"/>
  <c r="M39" i="3"/>
  <c r="L39" i="3"/>
  <c r="O39" i="3" s="1"/>
  <c r="K39" i="3"/>
  <c r="K38" i="3"/>
  <c r="O38" i="3" s="1"/>
  <c r="M37" i="3"/>
  <c r="J37" i="3"/>
  <c r="C37" i="3"/>
  <c r="O37" i="3" s="1"/>
  <c r="O36" i="3"/>
  <c r="J36" i="3"/>
  <c r="C36" i="3"/>
  <c r="O35" i="3"/>
  <c r="M35" i="3"/>
  <c r="I35" i="3"/>
  <c r="H35" i="3"/>
  <c r="I34" i="3"/>
  <c r="O34" i="3" s="1"/>
  <c r="H34" i="3"/>
  <c r="M33" i="3"/>
  <c r="C33" i="3"/>
  <c r="O33" i="3" s="1"/>
  <c r="C32" i="3"/>
  <c r="O32" i="3" s="1"/>
  <c r="M31" i="3"/>
  <c r="G31" i="3"/>
  <c r="E31" i="3"/>
  <c r="D31" i="3"/>
  <c r="O31" i="3" s="1"/>
  <c r="C31" i="3"/>
  <c r="G30" i="3"/>
  <c r="E30" i="3"/>
  <c r="F30" i="3" s="1"/>
  <c r="D30" i="3"/>
  <c r="C30" i="3"/>
  <c r="O30" i="3" s="1"/>
  <c r="N29" i="3"/>
  <c r="M29" i="3"/>
  <c r="L29" i="3"/>
  <c r="K29" i="3"/>
  <c r="J29" i="3"/>
  <c r="I29" i="3"/>
  <c r="H29" i="3"/>
  <c r="G29" i="3"/>
  <c r="E29" i="3"/>
  <c r="D29" i="3"/>
  <c r="C29" i="3"/>
  <c r="H25" i="3"/>
  <c r="G25" i="3"/>
  <c r="I25" i="3" s="1"/>
  <c r="F25" i="3"/>
  <c r="E25" i="3"/>
  <c r="I24" i="3"/>
  <c r="G24" i="3"/>
  <c r="F24" i="3"/>
  <c r="E24" i="3"/>
  <c r="C24" i="3"/>
  <c r="I23" i="3"/>
  <c r="H23" i="3"/>
  <c r="D23" i="3"/>
  <c r="I22" i="3"/>
  <c r="D22" i="3"/>
  <c r="C22" i="3"/>
  <c r="H21" i="3"/>
  <c r="G21" i="3"/>
  <c r="F21" i="3"/>
  <c r="E21" i="3"/>
  <c r="D21" i="3"/>
  <c r="C21" i="3"/>
  <c r="H18" i="3"/>
  <c r="G18" i="3"/>
  <c r="F18" i="3"/>
  <c r="E18" i="3"/>
  <c r="I18" i="3" s="1"/>
  <c r="G17" i="3"/>
  <c r="F17" i="3"/>
  <c r="E17" i="3"/>
  <c r="I17" i="3" s="1"/>
  <c r="C17" i="3"/>
  <c r="H16" i="3"/>
  <c r="D16" i="3"/>
  <c r="I16" i="3" s="1"/>
  <c r="D15" i="3"/>
  <c r="C15" i="3"/>
  <c r="I15" i="3" s="1"/>
  <c r="G14" i="3"/>
  <c r="F14" i="3"/>
  <c r="E14" i="3"/>
  <c r="D14" i="3"/>
  <c r="C14" i="3"/>
  <c r="G11" i="3"/>
  <c r="F11" i="3"/>
  <c r="H11" i="3" s="1"/>
  <c r="H10" i="3"/>
  <c r="F10" i="3"/>
  <c r="G9" i="3"/>
  <c r="E9" i="3"/>
  <c r="H9" i="3" s="1"/>
  <c r="E8" i="3"/>
  <c r="H8" i="3" s="1"/>
  <c r="H7" i="3"/>
  <c r="G7" i="3"/>
  <c r="D7" i="3"/>
  <c r="D6" i="3"/>
  <c r="H6" i="3" s="1"/>
  <c r="H5" i="3"/>
  <c r="G5" i="3"/>
  <c r="C5" i="3"/>
  <c r="H4" i="3"/>
  <c r="C4" i="3"/>
  <c r="F3" i="3"/>
  <c r="E3" i="3"/>
  <c r="D3" i="3"/>
  <c r="C3" i="3"/>
  <c r="N59" i="2"/>
  <c r="M59" i="2"/>
  <c r="K59" i="2"/>
  <c r="D59" i="2"/>
  <c r="O59" i="2" s="1"/>
  <c r="M58" i="2"/>
  <c r="L58" i="2"/>
  <c r="O58" i="2" s="1"/>
  <c r="K58" i="2"/>
  <c r="D58" i="2"/>
  <c r="C58" i="2"/>
  <c r="N57" i="2"/>
  <c r="K57" i="2"/>
  <c r="J57" i="2"/>
  <c r="I57" i="2"/>
  <c r="H57" i="2"/>
  <c r="O57" i="2" s="1"/>
  <c r="K56" i="2"/>
  <c r="J56" i="2"/>
  <c r="I56" i="2"/>
  <c r="H56" i="2"/>
  <c r="D56" i="2"/>
  <c r="O56" i="2" s="1"/>
  <c r="O55" i="2"/>
  <c r="G55" i="2"/>
  <c r="F55" i="2"/>
  <c r="E55" i="2"/>
  <c r="G54" i="2"/>
  <c r="F54" i="2"/>
  <c r="E54" i="2"/>
  <c r="O54" i="2" s="1"/>
  <c r="N53" i="2"/>
  <c r="M53" i="2"/>
  <c r="L53" i="2"/>
  <c r="J53" i="2"/>
  <c r="I53" i="2"/>
  <c r="H53" i="2"/>
  <c r="G53" i="2"/>
  <c r="F53" i="2"/>
  <c r="E53" i="2"/>
  <c r="D53" i="2"/>
  <c r="N50" i="2"/>
  <c r="M50" i="2"/>
  <c r="O50" i="2" s="1"/>
  <c r="L50" i="2"/>
  <c r="M49" i="2"/>
  <c r="L49" i="2"/>
  <c r="O49" i="2" s="1"/>
  <c r="C49" i="2"/>
  <c r="N48" i="2"/>
  <c r="K48" i="2"/>
  <c r="J48" i="2"/>
  <c r="I48" i="2"/>
  <c r="O48" i="2" s="1"/>
  <c r="K47" i="2"/>
  <c r="J47" i="2"/>
  <c r="I47" i="2"/>
  <c r="C47" i="2"/>
  <c r="O47" i="2" s="1"/>
  <c r="N46" i="2"/>
  <c r="H46" i="2"/>
  <c r="G46" i="2"/>
  <c r="F46" i="2"/>
  <c r="O46" i="2" s="1"/>
  <c r="D46" i="2"/>
  <c r="H45" i="2"/>
  <c r="G45" i="2"/>
  <c r="F45" i="2"/>
  <c r="E45" i="2"/>
  <c r="D45" i="2"/>
  <c r="C45" i="2"/>
  <c r="O45" i="2" s="1"/>
  <c r="N44" i="2"/>
  <c r="M44" i="2"/>
  <c r="L44" i="2"/>
  <c r="K44" i="2"/>
  <c r="J44" i="2"/>
  <c r="I44" i="2"/>
  <c r="H44" i="2"/>
  <c r="G44" i="2"/>
  <c r="F44" i="2"/>
  <c r="E44" i="2"/>
  <c r="D44" i="2"/>
  <c r="C44" i="2"/>
  <c r="M41" i="2"/>
  <c r="L41" i="2"/>
  <c r="O41" i="2" s="1"/>
  <c r="O40" i="2"/>
  <c r="M39" i="2"/>
  <c r="L39" i="2"/>
  <c r="K39" i="2"/>
  <c r="O39" i="2" s="1"/>
  <c r="K38" i="2"/>
  <c r="O38" i="2" s="1"/>
  <c r="M37" i="2"/>
  <c r="O37" i="2" s="1"/>
  <c r="J37" i="2"/>
  <c r="C37" i="2"/>
  <c r="O36" i="2"/>
  <c r="J36" i="2"/>
  <c r="C36" i="2"/>
  <c r="M35" i="2"/>
  <c r="I35" i="2"/>
  <c r="O35" i="2" s="1"/>
  <c r="H35" i="2"/>
  <c r="I34" i="2"/>
  <c r="O34" i="2" s="1"/>
  <c r="H34" i="2"/>
  <c r="M33" i="2"/>
  <c r="C33" i="2"/>
  <c r="O33" i="2" s="1"/>
  <c r="O32" i="2"/>
  <c r="C32" i="2"/>
  <c r="M31" i="2"/>
  <c r="G31" i="2"/>
  <c r="E31" i="2"/>
  <c r="D31" i="2"/>
  <c r="C31" i="2"/>
  <c r="O31" i="2" s="1"/>
  <c r="G30" i="2"/>
  <c r="E30" i="2"/>
  <c r="F30" i="2" s="1"/>
  <c r="O30" i="2" s="1"/>
  <c r="D30" i="2"/>
  <c r="C30" i="2"/>
  <c r="N29" i="2"/>
  <c r="M29" i="2"/>
  <c r="L29" i="2"/>
  <c r="K29" i="2"/>
  <c r="J29" i="2"/>
  <c r="I29" i="2"/>
  <c r="H29" i="2"/>
  <c r="G29" i="2"/>
  <c r="E29" i="2"/>
  <c r="D29" i="2"/>
  <c r="C29" i="2"/>
  <c r="H25" i="2"/>
  <c r="G25" i="2"/>
  <c r="F25" i="2"/>
  <c r="I25" i="2" s="1"/>
  <c r="E25" i="2"/>
  <c r="G24" i="2"/>
  <c r="F24" i="2"/>
  <c r="I24" i="2" s="1"/>
  <c r="E24" i="2"/>
  <c r="C24" i="2"/>
  <c r="I23" i="2"/>
  <c r="H23" i="2"/>
  <c r="D23" i="2"/>
  <c r="D22" i="2"/>
  <c r="C22" i="2"/>
  <c r="I22" i="2" s="1"/>
  <c r="H21" i="2"/>
  <c r="G21" i="2"/>
  <c r="F21" i="2"/>
  <c r="E21" i="2"/>
  <c r="D21" i="2"/>
  <c r="C21" i="2"/>
  <c r="H18" i="2"/>
  <c r="G18" i="2"/>
  <c r="F18" i="2"/>
  <c r="E18" i="2"/>
  <c r="I18" i="2" s="1"/>
  <c r="G17" i="2"/>
  <c r="F17" i="2"/>
  <c r="E17" i="2"/>
  <c r="C17" i="2"/>
  <c r="I17" i="2" s="1"/>
  <c r="I16" i="2"/>
  <c r="H16" i="2"/>
  <c r="D16" i="2"/>
  <c r="D15" i="2"/>
  <c r="C15" i="2"/>
  <c r="I15" i="2" s="1"/>
  <c r="G14" i="2"/>
  <c r="F14" i="2"/>
  <c r="E14" i="2"/>
  <c r="D14" i="2"/>
  <c r="C14" i="2"/>
  <c r="G11" i="2"/>
  <c r="F11" i="2"/>
  <c r="H11" i="2" s="1"/>
  <c r="F10" i="2"/>
  <c r="H10" i="2" s="1"/>
  <c r="H9" i="2"/>
  <c r="G9" i="2"/>
  <c r="E9" i="2"/>
  <c r="H8" i="2"/>
  <c r="E8" i="2"/>
  <c r="G7" i="2"/>
  <c r="D7" i="2"/>
  <c r="H7" i="2" s="1"/>
  <c r="H6" i="2"/>
  <c r="D6" i="2"/>
  <c r="H5" i="2"/>
  <c r="G5" i="2"/>
  <c r="C5" i="2"/>
  <c r="C4" i="2"/>
  <c r="H4" i="2" s="1"/>
  <c r="F3" i="2"/>
  <c r="E3" i="2"/>
  <c r="D3" i="2"/>
  <c r="C3" i="2"/>
  <c r="P7" i="5" l="1"/>
  <c r="P11" i="5"/>
  <c r="R17" i="5"/>
  <c r="P13" i="5"/>
  <c r="M24" i="5"/>
  <c r="R18" i="5"/>
  <c r="M28" i="5"/>
  <c r="P10" i="5"/>
  <c r="P5" i="5"/>
  <c r="M27" i="5"/>
  <c r="P9" i="5"/>
  <c r="R19" i="5"/>
  <c r="M29" i="5"/>
</calcChain>
</file>

<file path=xl/sharedStrings.xml><?xml version="1.0" encoding="utf-8"?>
<sst xmlns="http://schemas.openxmlformats.org/spreadsheetml/2006/main" count="367" uniqueCount="33">
  <si>
    <t>Każdy kurs zaczyna się od ZS i PO Bieżyń</t>
  </si>
  <si>
    <t>Kursy dowóz</t>
  </si>
  <si>
    <t>Nr kursu</t>
  </si>
  <si>
    <t>Wyszczególnienie</t>
  </si>
  <si>
    <t>ZS i PO Bieżyń</t>
  </si>
  <si>
    <t>Razem</t>
  </si>
  <si>
    <t>Kurs 1</t>
  </si>
  <si>
    <t>Liczba dzieci</t>
  </si>
  <si>
    <t>Liczba kilometrów</t>
  </si>
  <si>
    <t>Kurs 2</t>
  </si>
  <si>
    <t>Kurs 3</t>
  </si>
  <si>
    <t>Kurs 4</t>
  </si>
  <si>
    <t>Kursy odwóz po 6 lekcji - przedszkole i klasy I-III</t>
  </si>
  <si>
    <t>Kurs 5</t>
  </si>
  <si>
    <t>Kurs 6</t>
  </si>
  <si>
    <t>Kursy odwóz po 8 lekcji - klasy IV-VIII</t>
  </si>
  <si>
    <t>Kurs 7</t>
  </si>
  <si>
    <t>Kurs 8</t>
  </si>
  <si>
    <t>Każdy kurs zaczyna się od ZS Jerka</t>
  </si>
  <si>
    <t>Kopaszewo Przedszkole</t>
  </si>
  <si>
    <t>Kurs 9</t>
  </si>
  <si>
    <t>ZS Krzywiń</t>
  </si>
  <si>
    <t>Łuszkowo</t>
  </si>
  <si>
    <t>Kurs 10</t>
  </si>
  <si>
    <t>Kurs 11</t>
  </si>
  <si>
    <t>Kurs 12</t>
  </si>
  <si>
    <t>Każdy kurs zaczyna się od ZS i PO Lubiń</t>
  </si>
  <si>
    <t>Przedszkole Bielewo</t>
  </si>
  <si>
    <t>Każdy kurs zaczyna się od ZS Krzywiń</t>
  </si>
  <si>
    <t>Wieszkowo</t>
  </si>
  <si>
    <t>Świniec Przedszkole</t>
  </si>
  <si>
    <t>Przedszkole Świniec</t>
  </si>
  <si>
    <t>Jurkowo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</si>
</sst>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1" fillId="0" borderId="7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ozy%20prztea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S Jerka"/>
      <sheetName val="ZS Krzywiń"/>
      <sheetName val="ZS i PO Lubiń"/>
      <sheetName val="ZS i PO Bieżyń"/>
      <sheetName val="RAZEM"/>
      <sheetName val="Kursy Bieżyń"/>
      <sheetName val="Kursy Jerka"/>
      <sheetName val="Kursy Lubiń"/>
      <sheetName val="Kursy Krzywiń"/>
      <sheetName val="Arkusz1"/>
      <sheetName val="RAZEM (2)"/>
      <sheetName val="Przerwy i godziny zajęć"/>
    </sheetNames>
    <sheetDataSet>
      <sheetData sheetId="0"/>
      <sheetData sheetId="1"/>
      <sheetData sheetId="2"/>
      <sheetData sheetId="3"/>
      <sheetData sheetId="4">
        <row r="47">
          <cell r="A47">
            <v>6.9</v>
          </cell>
          <cell r="B47" t="str">
            <v>Żelazno</v>
          </cell>
          <cell r="C47">
            <v>26</v>
          </cell>
        </row>
        <row r="48">
          <cell r="A48">
            <v>3.1</v>
          </cell>
          <cell r="D48">
            <v>29</v>
          </cell>
        </row>
        <row r="49">
          <cell r="A49">
            <v>3.8</v>
          </cell>
        </row>
        <row r="53">
          <cell r="A53">
            <v>3.8</v>
          </cell>
          <cell r="C53">
            <v>14</v>
          </cell>
        </row>
        <row r="54">
          <cell r="A54">
            <v>3.8</v>
          </cell>
        </row>
        <row r="58">
          <cell r="A58">
            <v>3.7</v>
          </cell>
          <cell r="B58" t="str">
            <v>Teklimyśl</v>
          </cell>
          <cell r="C58">
            <v>5</v>
          </cell>
        </row>
        <row r="59">
          <cell r="A59">
            <v>4.0999999999999996</v>
          </cell>
          <cell r="B59" t="str">
            <v>Miąskowo</v>
          </cell>
          <cell r="D59">
            <v>9</v>
          </cell>
        </row>
        <row r="60">
          <cell r="A60">
            <v>4.2</v>
          </cell>
          <cell r="B60" t="str">
            <v>Czerwona Wieś</v>
          </cell>
          <cell r="E60">
            <v>25</v>
          </cell>
        </row>
        <row r="61">
          <cell r="A61">
            <v>3.2</v>
          </cell>
        </row>
        <row r="65">
          <cell r="A65">
            <v>4</v>
          </cell>
          <cell r="B65" t="str">
            <v>Kuszkowo</v>
          </cell>
          <cell r="C65">
            <v>1</v>
          </cell>
        </row>
        <row r="66">
          <cell r="A66">
            <v>3.5</v>
          </cell>
          <cell r="B66" t="str">
            <v>Jurkowo Huby</v>
          </cell>
          <cell r="D66">
            <v>3</v>
          </cell>
        </row>
        <row r="67">
          <cell r="A67">
            <v>2.5</v>
          </cell>
          <cell r="B67" t="str">
            <v>Zgliniec</v>
          </cell>
          <cell r="E67">
            <v>18</v>
          </cell>
        </row>
        <row r="68">
          <cell r="A68">
            <v>2.6</v>
          </cell>
          <cell r="B68" t="str">
            <v>Wymysłowo</v>
          </cell>
          <cell r="F68">
            <v>1</v>
          </cell>
        </row>
        <row r="69">
          <cell r="A69">
            <v>3.2</v>
          </cell>
          <cell r="B69" t="str">
            <v xml:space="preserve">Jurkowo  </v>
          </cell>
          <cell r="G69">
            <v>31</v>
          </cell>
        </row>
        <row r="70">
          <cell r="A70">
            <v>1.3</v>
          </cell>
        </row>
        <row r="71">
          <cell r="A71">
            <v>5.0999999999999996</v>
          </cell>
        </row>
        <row r="76">
          <cell r="A76">
            <v>6.3</v>
          </cell>
          <cell r="C76">
            <v>7</v>
          </cell>
        </row>
        <row r="77">
          <cell r="A77">
            <v>1.3</v>
          </cell>
          <cell r="B77" t="str">
            <v>Świniec</v>
          </cell>
          <cell r="D77">
            <v>18</v>
          </cell>
        </row>
        <row r="78">
          <cell r="A78">
            <v>5.0999999999999996</v>
          </cell>
          <cell r="B78" t="str">
            <v>ZS Krzywiń</v>
          </cell>
        </row>
        <row r="82">
          <cell r="A82">
            <v>3.8</v>
          </cell>
          <cell r="B82" t="str">
            <v xml:space="preserve">Wieszkowo </v>
          </cell>
          <cell r="C82">
            <v>29</v>
          </cell>
        </row>
        <row r="83">
          <cell r="A83">
            <v>3.1</v>
          </cell>
          <cell r="B83" t="str">
            <v>Żelazno</v>
          </cell>
          <cell r="C83">
            <v>9</v>
          </cell>
        </row>
        <row r="84">
          <cell r="A84">
            <v>6.9</v>
          </cell>
          <cell r="B84" t="str">
            <v>ZS Krzywiń</v>
          </cell>
          <cell r="C84">
            <v>38</v>
          </cell>
        </row>
        <row r="88">
          <cell r="A88">
            <v>5.0999999999999996</v>
          </cell>
          <cell r="B88" t="str">
            <v>Świniec</v>
          </cell>
          <cell r="C88">
            <v>4</v>
          </cell>
        </row>
        <row r="89">
          <cell r="A89">
            <v>1.3</v>
          </cell>
          <cell r="B89" t="str">
            <v>Jurkowo</v>
          </cell>
          <cell r="C89">
            <v>12</v>
          </cell>
        </row>
        <row r="90">
          <cell r="A90">
            <v>1.3</v>
          </cell>
        </row>
        <row r="91">
          <cell r="A91">
            <v>1.3</v>
          </cell>
          <cell r="F91">
            <v>7</v>
          </cell>
        </row>
        <row r="92">
          <cell r="A92">
            <v>3.2</v>
          </cell>
          <cell r="B92" t="str">
            <v>Wymysłowo</v>
          </cell>
          <cell r="C92">
            <v>1</v>
          </cell>
        </row>
        <row r="93">
          <cell r="A93">
            <v>2.7</v>
          </cell>
          <cell r="B93" t="str">
            <v>Zgliniec</v>
          </cell>
          <cell r="F93">
            <v>7</v>
          </cell>
        </row>
        <row r="94">
          <cell r="A94">
            <v>2.4</v>
          </cell>
          <cell r="B94" t="str">
            <v>Jurkowo Huby</v>
          </cell>
          <cell r="F94">
            <v>2</v>
          </cell>
        </row>
        <row r="95">
          <cell r="A95">
            <v>3.5</v>
          </cell>
          <cell r="B95" t="str">
            <v>Kuszkowo</v>
          </cell>
          <cell r="C95">
            <v>1</v>
          </cell>
        </row>
        <row r="96">
          <cell r="A96">
            <v>2.9</v>
          </cell>
          <cell r="B96" t="str">
            <v>Czerwona Wieś</v>
          </cell>
          <cell r="C96">
            <v>9</v>
          </cell>
        </row>
        <row r="97">
          <cell r="A97">
            <v>4.2</v>
          </cell>
          <cell r="B97" t="str">
            <v>Miąskowo</v>
          </cell>
          <cell r="C97">
            <v>9</v>
          </cell>
        </row>
        <row r="98">
          <cell r="A98">
            <v>4.0999999999999996</v>
          </cell>
          <cell r="B98" t="str">
            <v>Teklimyśl</v>
          </cell>
          <cell r="C98">
            <v>3</v>
          </cell>
        </row>
        <row r="99">
          <cell r="A99">
            <v>3.8</v>
          </cell>
          <cell r="C99">
            <v>42</v>
          </cell>
        </row>
        <row r="104">
          <cell r="A104">
            <v>3.8</v>
          </cell>
          <cell r="B104" t="str">
            <v xml:space="preserve">Wieszkowo </v>
          </cell>
          <cell r="C104">
            <v>14</v>
          </cell>
        </row>
        <row r="105">
          <cell r="A105">
            <v>3.1</v>
          </cell>
          <cell r="B105" t="str">
            <v>Żelazno</v>
          </cell>
          <cell r="C105">
            <v>17</v>
          </cell>
        </row>
        <row r="106">
          <cell r="A106">
            <v>6.9</v>
          </cell>
          <cell r="B106" t="str">
            <v>ZS Krzywiń</v>
          </cell>
          <cell r="C106">
            <v>31</v>
          </cell>
        </row>
        <row r="110">
          <cell r="A110">
            <v>5.0999999999999996</v>
          </cell>
          <cell r="B110" t="str">
            <v>Świniec</v>
          </cell>
          <cell r="C110">
            <v>14</v>
          </cell>
        </row>
        <row r="111">
          <cell r="A111">
            <v>1.3</v>
          </cell>
          <cell r="B111" t="str">
            <v>Jurkowo</v>
          </cell>
          <cell r="C111">
            <v>19</v>
          </cell>
        </row>
        <row r="112">
          <cell r="A112">
            <v>2.7</v>
          </cell>
          <cell r="B112" t="str">
            <v>Jurkowo Huby</v>
          </cell>
          <cell r="C112">
            <v>1</v>
          </cell>
        </row>
        <row r="113">
          <cell r="A113">
            <v>2.4</v>
          </cell>
          <cell r="B113" t="str">
            <v>Zgliniec</v>
          </cell>
          <cell r="C113">
            <v>11</v>
          </cell>
        </row>
        <row r="114">
          <cell r="A114">
            <v>10</v>
          </cell>
          <cell r="C114">
            <v>45</v>
          </cell>
        </row>
        <row r="118">
          <cell r="A118">
            <v>3.2</v>
          </cell>
          <cell r="B118" t="str">
            <v>Czerwona Wieś</v>
          </cell>
          <cell r="C118">
            <v>16</v>
          </cell>
        </row>
        <row r="119">
          <cell r="A119">
            <v>4.5</v>
          </cell>
          <cell r="B119" t="str">
            <v>Teklimyśl</v>
          </cell>
          <cell r="C119">
            <v>2</v>
          </cell>
        </row>
        <row r="120">
          <cell r="A120">
            <v>3.8</v>
          </cell>
          <cell r="C120">
            <v>18</v>
          </cell>
        </row>
        <row r="144">
          <cell r="A144">
            <v>3.6</v>
          </cell>
          <cell r="B144" t="str">
            <v>Łuszkowo</v>
          </cell>
          <cell r="C144">
            <v>2</v>
          </cell>
          <cell r="F144">
            <v>0</v>
          </cell>
        </row>
        <row r="145">
          <cell r="A145">
            <v>4.5</v>
          </cell>
          <cell r="B145" t="str">
            <v>Rogaczewo Wielkie</v>
          </cell>
          <cell r="D145">
            <v>18</v>
          </cell>
          <cell r="F145">
            <v>17</v>
          </cell>
        </row>
        <row r="146">
          <cell r="A146">
            <v>2.1</v>
          </cell>
          <cell r="B146" t="str">
            <v>Rogaczewo Małe</v>
          </cell>
          <cell r="E146">
            <v>9</v>
          </cell>
          <cell r="F146">
            <v>5</v>
          </cell>
        </row>
        <row r="147">
          <cell r="A147">
            <v>3.8</v>
          </cell>
          <cell r="B147" t="str">
            <v>Kopaszewo</v>
          </cell>
          <cell r="F147">
            <v>27</v>
          </cell>
        </row>
        <row r="148">
          <cell r="A148">
            <v>3</v>
          </cell>
          <cell r="B148" t="str">
            <v>ZS Jerka</v>
          </cell>
        </row>
        <row r="152">
          <cell r="A152">
            <v>5.4</v>
          </cell>
          <cell r="C152">
            <v>54</v>
          </cell>
        </row>
        <row r="153">
          <cell r="A153">
            <v>2.8</v>
          </cell>
        </row>
        <row r="157">
          <cell r="A157">
            <v>1.1000000000000001</v>
          </cell>
          <cell r="B157" t="str">
            <v>Jerka oś. Brzozowiec</v>
          </cell>
          <cell r="C157">
            <v>12</v>
          </cell>
        </row>
        <row r="158">
          <cell r="A158">
            <v>1.7</v>
          </cell>
          <cell r="B158" t="str">
            <v>Gierłachowo</v>
          </cell>
          <cell r="D158">
            <v>27</v>
          </cell>
        </row>
        <row r="159">
          <cell r="A159">
            <v>2.2999999999999998</v>
          </cell>
        </row>
        <row r="163">
          <cell r="A163">
            <v>5.0999999999999996</v>
          </cell>
          <cell r="B163" t="str">
            <v>Zbęchy</v>
          </cell>
          <cell r="C163">
            <v>37</v>
          </cell>
        </row>
        <row r="164">
          <cell r="A164">
            <v>4.0999999999999996</v>
          </cell>
          <cell r="D164">
            <v>15</v>
          </cell>
        </row>
        <row r="165">
          <cell r="A165">
            <v>2.7</v>
          </cell>
        </row>
        <row r="169">
          <cell r="A169">
            <v>5.8</v>
          </cell>
          <cell r="B169" t="str">
            <v>Rąbiń</v>
          </cell>
        </row>
        <row r="170">
          <cell r="A170">
            <v>2.2999999999999998</v>
          </cell>
          <cell r="B170" t="str">
            <v>Rąbinek</v>
          </cell>
          <cell r="D170">
            <v>8</v>
          </cell>
        </row>
        <row r="171">
          <cell r="A171">
            <v>7.9</v>
          </cell>
        </row>
        <row r="172">
          <cell r="B172" t="str">
            <v>ZS Krzywiń</v>
          </cell>
        </row>
        <row r="175">
          <cell r="A175">
            <v>3</v>
          </cell>
          <cell r="B175" t="str">
            <v>Kopaszewo</v>
          </cell>
          <cell r="C175">
            <v>11</v>
          </cell>
        </row>
        <row r="176">
          <cell r="A176">
            <v>3.8</v>
          </cell>
          <cell r="B176" t="str">
            <v>Rogaczewo Małe</v>
          </cell>
          <cell r="C176">
            <v>1</v>
          </cell>
          <cell r="D176">
            <v>5</v>
          </cell>
        </row>
        <row r="177">
          <cell r="A177">
            <v>2.1</v>
          </cell>
          <cell r="B177" t="str">
            <v>Rogaczewo Wielkie</v>
          </cell>
          <cell r="C177">
            <v>3</v>
          </cell>
          <cell r="D177">
            <v>4</v>
          </cell>
        </row>
        <row r="178">
          <cell r="A178">
            <v>4.5</v>
          </cell>
          <cell r="B178" t="str">
            <v>Łuszkowo</v>
          </cell>
          <cell r="C178">
            <v>29</v>
          </cell>
          <cell r="D178">
            <v>31</v>
          </cell>
        </row>
        <row r="179">
          <cell r="D179">
            <v>1</v>
          </cell>
        </row>
        <row r="180">
          <cell r="A180">
            <v>3.6</v>
          </cell>
          <cell r="B180" t="str">
            <v>ZS Jerka</v>
          </cell>
          <cell r="C180">
            <v>44</v>
          </cell>
        </row>
        <row r="184">
          <cell r="A184">
            <v>1.1000000000000001</v>
          </cell>
          <cell r="B184" t="str">
            <v>Jerka oś. Brzozowiec</v>
          </cell>
          <cell r="C184">
            <v>10</v>
          </cell>
        </row>
        <row r="185">
          <cell r="A185">
            <v>1.7</v>
          </cell>
          <cell r="B185" t="str">
            <v>Gierłachowo</v>
          </cell>
          <cell r="C185">
            <v>14</v>
          </cell>
        </row>
        <row r="186">
          <cell r="A186">
            <v>6.3</v>
          </cell>
          <cell r="B186" t="str">
            <v>Zbęchy</v>
          </cell>
          <cell r="C186">
            <v>20</v>
          </cell>
        </row>
        <row r="187">
          <cell r="A187">
            <v>5.2</v>
          </cell>
          <cell r="C187">
            <v>44</v>
          </cell>
        </row>
        <row r="191">
          <cell r="A191">
            <v>5.8</v>
          </cell>
          <cell r="B191" t="str">
            <v>Rąbiń</v>
          </cell>
          <cell r="C191">
            <v>22</v>
          </cell>
        </row>
        <row r="192">
          <cell r="A192">
            <v>2.2999999999999998</v>
          </cell>
          <cell r="B192" t="str">
            <v>Rąbinek</v>
          </cell>
          <cell r="C192">
            <v>5</v>
          </cell>
        </row>
        <row r="193">
          <cell r="A193">
            <v>7.9</v>
          </cell>
          <cell r="C193">
            <v>27</v>
          </cell>
        </row>
        <row r="197">
          <cell r="A197">
            <v>3</v>
          </cell>
          <cell r="B197" t="str">
            <v>Kopaszewo</v>
          </cell>
          <cell r="C197">
            <v>16</v>
          </cell>
        </row>
        <row r="198">
          <cell r="A198">
            <v>3.8</v>
          </cell>
          <cell r="B198" t="str">
            <v>Rogaczewo Małe</v>
          </cell>
          <cell r="C198">
            <v>4</v>
          </cell>
        </row>
        <row r="199">
          <cell r="A199">
            <v>2.1</v>
          </cell>
          <cell r="B199" t="str">
            <v>Rogaczewo Wielkie</v>
          </cell>
          <cell r="C199">
            <v>14</v>
          </cell>
        </row>
        <row r="200">
          <cell r="C200">
            <v>23</v>
          </cell>
        </row>
        <row r="201">
          <cell r="B201" t="str">
            <v>ZS Jerka</v>
          </cell>
        </row>
        <row r="204">
          <cell r="A204">
            <v>1.1000000000000001</v>
          </cell>
          <cell r="B204" t="str">
            <v>Jerka oś. Brzozowiec</v>
          </cell>
          <cell r="C204">
            <v>2</v>
          </cell>
        </row>
        <row r="205">
          <cell r="A205">
            <v>1.7</v>
          </cell>
          <cell r="B205" t="str">
            <v>Gierłachowo</v>
          </cell>
          <cell r="C205">
            <v>13</v>
          </cell>
        </row>
        <row r="206">
          <cell r="A206">
            <v>6.3</v>
          </cell>
          <cell r="B206" t="str">
            <v>Zbęchy</v>
          </cell>
          <cell r="C206">
            <v>17</v>
          </cell>
        </row>
        <row r="207">
          <cell r="A207">
            <v>4.0999999999999996</v>
          </cell>
          <cell r="C207">
            <v>17</v>
          </cell>
        </row>
        <row r="208">
          <cell r="A208">
            <v>2.8</v>
          </cell>
        </row>
        <row r="211">
          <cell r="A211">
            <v>5.0999999999999996</v>
          </cell>
          <cell r="B211" t="str">
            <v>ZS Jerka</v>
          </cell>
        </row>
        <row r="212">
          <cell r="B212" t="str">
            <v>Rąbiń</v>
          </cell>
          <cell r="C212">
            <v>1</v>
          </cell>
          <cell r="D212">
            <v>29</v>
          </cell>
        </row>
        <row r="213">
          <cell r="A213">
            <v>2.2999999999999998</v>
          </cell>
          <cell r="B213" t="str">
            <v>Rąbinek</v>
          </cell>
          <cell r="D213">
            <v>3</v>
          </cell>
        </row>
        <row r="214">
          <cell r="A214">
            <v>7.9</v>
          </cell>
          <cell r="D214">
            <v>32</v>
          </cell>
        </row>
      </sheetData>
      <sheetData sheetId="5"/>
      <sheetData sheetId="6"/>
      <sheetData sheetId="7"/>
      <sheetData sheetId="8"/>
      <sheetData sheetId="9"/>
      <sheetData sheetId="10">
        <row r="47">
          <cell r="A47">
            <v>3.4</v>
          </cell>
          <cell r="B47" t="str">
            <v>Nowy Dwór</v>
          </cell>
          <cell r="C47">
            <v>24</v>
          </cell>
        </row>
        <row r="48">
          <cell r="A48">
            <v>3.4</v>
          </cell>
          <cell r="B48" t="str">
            <v>ZS i PO Lubiń</v>
          </cell>
        </row>
        <row r="49">
          <cell r="A49">
            <v>4.2</v>
          </cell>
          <cell r="B49" t="str">
            <v>Bielewo</v>
          </cell>
          <cell r="E49">
            <v>36</v>
          </cell>
        </row>
        <row r="50">
          <cell r="A50">
            <v>4.2</v>
          </cell>
          <cell r="B50" t="str">
            <v>ZS i PO Lubiń</v>
          </cell>
        </row>
        <row r="54">
          <cell r="A54">
            <v>4.2</v>
          </cell>
          <cell r="B54" t="str">
            <v>Bielewo</v>
          </cell>
          <cell r="C54">
            <v>9</v>
          </cell>
        </row>
        <row r="55">
          <cell r="A55">
            <v>4.2</v>
          </cell>
          <cell r="B55" t="str">
            <v>Lubiń</v>
          </cell>
        </row>
        <row r="56">
          <cell r="A56">
            <v>3.4</v>
          </cell>
          <cell r="B56" t="str">
            <v>Nowy Dwór</v>
          </cell>
          <cell r="D56">
            <v>11</v>
          </cell>
        </row>
        <row r="57">
          <cell r="A57">
            <v>3.4</v>
          </cell>
          <cell r="B57" t="str">
            <v>ZS i PO Lubiń</v>
          </cell>
          <cell r="C57">
            <v>18</v>
          </cell>
        </row>
        <row r="61">
          <cell r="A61">
            <v>4.2</v>
          </cell>
          <cell r="B61" t="str">
            <v>Bielewo</v>
          </cell>
          <cell r="C61">
            <v>27</v>
          </cell>
        </row>
        <row r="62">
          <cell r="A62">
            <v>7.6</v>
          </cell>
          <cell r="B62" t="str">
            <v>Nowy Dwór</v>
          </cell>
          <cell r="C62">
            <v>13</v>
          </cell>
        </row>
        <row r="63">
          <cell r="A63">
            <v>3.4</v>
          </cell>
          <cell r="B63" t="str">
            <v>ZS i PO Lubiń</v>
          </cell>
          <cell r="C63">
            <v>40</v>
          </cell>
        </row>
        <row r="68">
          <cell r="A68">
            <v>4.0999999999999996</v>
          </cell>
          <cell r="B68" t="str">
            <v>Łagowo</v>
          </cell>
          <cell r="C68">
            <v>33</v>
          </cell>
        </row>
        <row r="69">
          <cell r="A69">
            <v>4.0999999999999996</v>
          </cell>
        </row>
        <row r="73">
          <cell r="A73">
            <v>3.3</v>
          </cell>
          <cell r="B73" t="str">
            <v>Mościszki</v>
          </cell>
          <cell r="C73">
            <v>42</v>
          </cell>
        </row>
        <row r="74">
          <cell r="A74">
            <v>3.3</v>
          </cell>
        </row>
        <row r="78">
          <cell r="A78">
            <v>3.5</v>
          </cell>
          <cell r="B78" t="str">
            <v>Zbęchy Pole</v>
          </cell>
          <cell r="C78">
            <v>24</v>
          </cell>
        </row>
        <row r="79">
          <cell r="A79">
            <v>3.5</v>
          </cell>
        </row>
        <row r="83">
          <cell r="A83">
            <v>3.3</v>
          </cell>
          <cell r="B83" t="str">
            <v>Cichowo</v>
          </cell>
          <cell r="C83">
            <v>4</v>
          </cell>
        </row>
        <row r="84">
          <cell r="A84">
            <v>3.3</v>
          </cell>
        </row>
        <row r="88">
          <cell r="A88">
            <v>4.0999999999999996</v>
          </cell>
          <cell r="B88" t="str">
            <v>Łagowo</v>
          </cell>
          <cell r="C88">
            <v>18</v>
          </cell>
        </row>
        <row r="89">
          <cell r="A89">
            <v>4.0999999999999996</v>
          </cell>
          <cell r="B89" t="str">
            <v>ZS i PO Bieżyń</v>
          </cell>
          <cell r="C89">
            <v>18</v>
          </cell>
        </row>
        <row r="93">
          <cell r="A93">
            <v>3.3</v>
          </cell>
          <cell r="B93" t="str">
            <v>Cichowo</v>
          </cell>
          <cell r="C93">
            <v>2</v>
          </cell>
        </row>
        <row r="94">
          <cell r="A94">
            <v>6.5</v>
          </cell>
          <cell r="B94" t="str">
            <v>Mościszki</v>
          </cell>
          <cell r="C94">
            <v>22</v>
          </cell>
        </row>
        <row r="95">
          <cell r="A95">
            <v>5.4</v>
          </cell>
          <cell r="B95" t="str">
            <v>Zbęchy Pole</v>
          </cell>
          <cell r="C95">
            <v>8</v>
          </cell>
        </row>
        <row r="96">
          <cell r="A96">
            <v>3.5</v>
          </cell>
          <cell r="B96" t="str">
            <v>ZS i PO Bieżyń</v>
          </cell>
          <cell r="C96">
            <v>32</v>
          </cell>
        </row>
        <row r="101">
          <cell r="A101">
            <v>4.0999999999999996</v>
          </cell>
          <cell r="B101" t="str">
            <v>Łagowo</v>
          </cell>
          <cell r="C101">
            <v>15</v>
          </cell>
        </row>
        <row r="102">
          <cell r="A102">
            <v>4.0999999999999996</v>
          </cell>
          <cell r="C102">
            <v>15</v>
          </cell>
        </row>
        <row r="106">
          <cell r="A106">
            <v>3.3</v>
          </cell>
          <cell r="B106" t="str">
            <v>Cichowo</v>
          </cell>
          <cell r="C106">
            <v>2</v>
          </cell>
        </row>
        <row r="107">
          <cell r="A107">
            <v>6.5</v>
          </cell>
          <cell r="B107" t="str">
            <v>Mościszki</v>
          </cell>
          <cell r="C107">
            <v>20</v>
          </cell>
        </row>
        <row r="108">
          <cell r="A108">
            <v>5.4</v>
          </cell>
          <cell r="B108" t="str">
            <v>Zbęchy Pole</v>
          </cell>
          <cell r="C108">
            <v>16</v>
          </cell>
        </row>
        <row r="109">
          <cell r="A109">
            <v>3.5</v>
          </cell>
          <cell r="B109" t="str">
            <v>ZS i PO Bieżyń</v>
          </cell>
          <cell r="C109">
            <v>38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ECD2-4554-42AF-9A1B-4937FC75B579}">
  <dimension ref="A1:O59"/>
  <sheetViews>
    <sheetView workbookViewId="0">
      <selection activeCell="J10" sqref="J10"/>
    </sheetView>
  </sheetViews>
  <sheetFormatPr defaultRowHeight="15" x14ac:dyDescent="0.25"/>
  <cols>
    <col min="1" max="1" width="8.5703125" customWidth="1"/>
    <col min="2" max="2" width="16.7109375" customWidth="1"/>
    <col min="3" max="14" width="13.285156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ht="15.75" thickBot="1" x14ac:dyDescent="0.3">
      <c r="A3" s="1" t="s">
        <v>2</v>
      </c>
      <c r="B3" s="1" t="s">
        <v>3</v>
      </c>
      <c r="C3" s="2" t="str">
        <f>'[1]RAZEM (2)'!B68</f>
        <v>Łagowo</v>
      </c>
      <c r="D3" s="2" t="str">
        <f>'[1]RAZEM (2)'!B73</f>
        <v>Mościszki</v>
      </c>
      <c r="E3" s="2" t="str">
        <f>'[1]RAZEM (2)'!B78</f>
        <v>Zbęchy Pole</v>
      </c>
      <c r="F3" s="2" t="str">
        <f>'[1]RAZEM (2)'!B83</f>
        <v>Cichowo</v>
      </c>
      <c r="G3" s="2" t="s">
        <v>4</v>
      </c>
      <c r="H3" s="3" t="s">
        <v>5</v>
      </c>
    </row>
    <row r="4" spans="1:9" x14ac:dyDescent="0.25">
      <c r="A4" s="4" t="s">
        <v>6</v>
      </c>
      <c r="B4" s="5" t="s">
        <v>7</v>
      </c>
      <c r="C4" s="6">
        <f>'[1]RAZEM (2)'!C68</f>
        <v>33</v>
      </c>
      <c r="D4" s="5"/>
      <c r="E4" s="5"/>
      <c r="F4" s="5"/>
      <c r="G4" s="7"/>
      <c r="H4" s="8">
        <f t="shared" ref="H4:H11" si="0">SUM(C4:G4)</f>
        <v>33</v>
      </c>
    </row>
    <row r="5" spans="1:9" ht="15.75" thickBot="1" x14ac:dyDescent="0.3">
      <c r="A5" s="9" t="s">
        <v>6</v>
      </c>
      <c r="B5" s="10" t="s">
        <v>8</v>
      </c>
      <c r="C5" s="11">
        <f>'[1]RAZEM (2)'!A68</f>
        <v>4.0999999999999996</v>
      </c>
      <c r="D5" s="10"/>
      <c r="E5" s="10"/>
      <c r="F5" s="10"/>
      <c r="G5" s="11">
        <f>'[1]RAZEM (2)'!A69</f>
        <v>4.0999999999999996</v>
      </c>
      <c r="H5" s="12">
        <f t="shared" si="0"/>
        <v>8.1999999999999993</v>
      </c>
    </row>
    <row r="6" spans="1:9" x14ac:dyDescent="0.25">
      <c r="A6" s="4" t="s">
        <v>9</v>
      </c>
      <c r="B6" s="5" t="s">
        <v>7</v>
      </c>
      <c r="C6" s="5"/>
      <c r="D6" s="6">
        <f>SUM('[1]RAZEM (2)'!C73)</f>
        <v>42</v>
      </c>
      <c r="E6" s="5"/>
      <c r="F6" s="5"/>
      <c r="G6" s="7"/>
      <c r="H6" s="8">
        <f t="shared" si="0"/>
        <v>42</v>
      </c>
    </row>
    <row r="7" spans="1:9" ht="15.75" thickBot="1" x14ac:dyDescent="0.3">
      <c r="A7" s="9" t="s">
        <v>9</v>
      </c>
      <c r="B7" s="10" t="s">
        <v>8</v>
      </c>
      <c r="C7" s="10"/>
      <c r="D7" s="11">
        <f>'[1]RAZEM (2)'!A73</f>
        <v>3.3</v>
      </c>
      <c r="E7" s="10"/>
      <c r="F7" s="10"/>
      <c r="G7" s="11">
        <f>'[1]RAZEM (2)'!A74</f>
        <v>3.3</v>
      </c>
      <c r="H7" s="12">
        <f t="shared" si="0"/>
        <v>6.6</v>
      </c>
    </row>
    <row r="8" spans="1:9" x14ac:dyDescent="0.25">
      <c r="A8" s="4" t="s">
        <v>10</v>
      </c>
      <c r="B8" s="5" t="s">
        <v>7</v>
      </c>
      <c r="C8" s="5"/>
      <c r="D8" s="5"/>
      <c r="E8" s="6">
        <f>'[1]RAZEM (2)'!C78</f>
        <v>24</v>
      </c>
      <c r="F8" s="5"/>
      <c r="G8" s="7"/>
      <c r="H8" s="8">
        <f t="shared" si="0"/>
        <v>24</v>
      </c>
    </row>
    <row r="9" spans="1:9" ht="15.75" thickBot="1" x14ac:dyDescent="0.3">
      <c r="A9" s="9" t="s">
        <v>10</v>
      </c>
      <c r="B9" s="10" t="s">
        <v>8</v>
      </c>
      <c r="C9" s="10"/>
      <c r="D9" s="10"/>
      <c r="E9" s="11">
        <f>'[1]RAZEM (2)'!A78</f>
        <v>3.5</v>
      </c>
      <c r="F9" s="10"/>
      <c r="G9" s="11">
        <f>'[1]RAZEM (2)'!A79</f>
        <v>3.5</v>
      </c>
      <c r="H9" s="12">
        <f t="shared" si="0"/>
        <v>7</v>
      </c>
    </row>
    <row r="10" spans="1:9" x14ac:dyDescent="0.25">
      <c r="A10" s="4" t="s">
        <v>11</v>
      </c>
      <c r="B10" s="5" t="s">
        <v>7</v>
      </c>
      <c r="C10" s="5"/>
      <c r="D10" s="5"/>
      <c r="E10" s="5"/>
      <c r="F10" s="6">
        <f>'[1]RAZEM (2)'!C83</f>
        <v>4</v>
      </c>
      <c r="G10" s="7"/>
      <c r="H10" s="8">
        <f t="shared" si="0"/>
        <v>4</v>
      </c>
    </row>
    <row r="11" spans="1:9" ht="15.75" thickBot="1" x14ac:dyDescent="0.3">
      <c r="A11" s="9" t="s">
        <v>11</v>
      </c>
      <c r="B11" s="10" t="s">
        <v>8</v>
      </c>
      <c r="C11" s="10"/>
      <c r="D11" s="10"/>
      <c r="E11" s="10"/>
      <c r="F11" s="11">
        <f>'[1]RAZEM (2)'!A83</f>
        <v>3.3</v>
      </c>
      <c r="G11" s="11">
        <f>'[1]RAZEM (2)'!A84</f>
        <v>3.3</v>
      </c>
      <c r="H11" s="12">
        <f t="shared" si="0"/>
        <v>6.6</v>
      </c>
    </row>
    <row r="13" spans="1:9" x14ac:dyDescent="0.25">
      <c r="A13" t="s">
        <v>12</v>
      </c>
    </row>
    <row r="14" spans="1:9" ht="15.75" thickBot="1" x14ac:dyDescent="0.3">
      <c r="A14" s="1" t="s">
        <v>2</v>
      </c>
      <c r="B14" s="1" t="s">
        <v>3</v>
      </c>
      <c r="C14" s="2" t="str">
        <f>'[1]RAZEM (2)'!B89</f>
        <v>ZS i PO Bieżyń</v>
      </c>
      <c r="D14" s="2" t="str">
        <f>'[1]RAZEM (2)'!B88</f>
        <v>Łagowo</v>
      </c>
      <c r="E14" s="2" t="str">
        <f>'[1]RAZEM (2)'!B93</f>
        <v>Cichowo</v>
      </c>
      <c r="F14" s="2" t="str">
        <f>'[1]RAZEM (2)'!B94</f>
        <v>Mościszki</v>
      </c>
      <c r="G14" s="2" t="str">
        <f>'[1]RAZEM (2)'!B95</f>
        <v>Zbęchy Pole</v>
      </c>
      <c r="H14" s="2" t="s">
        <v>4</v>
      </c>
      <c r="I14" s="3" t="s">
        <v>5</v>
      </c>
    </row>
    <row r="15" spans="1:9" x14ac:dyDescent="0.25">
      <c r="A15" s="4" t="s">
        <v>13</v>
      </c>
      <c r="B15" s="5" t="s">
        <v>7</v>
      </c>
      <c r="C15" s="6">
        <f>'[1]RAZEM (2)'!C89</f>
        <v>18</v>
      </c>
      <c r="D15" s="6">
        <f>SUM('[1]RAZEM (2)'!C88)*(-1)</f>
        <v>-18</v>
      </c>
      <c r="E15" s="5"/>
      <c r="F15" s="5"/>
      <c r="G15" s="7"/>
      <c r="H15" s="7"/>
      <c r="I15" s="8">
        <f>SUM(C15:H15)</f>
        <v>0</v>
      </c>
    </row>
    <row r="16" spans="1:9" ht="15.75" thickBot="1" x14ac:dyDescent="0.3">
      <c r="A16" s="9" t="s">
        <v>13</v>
      </c>
      <c r="B16" s="10" t="s">
        <v>8</v>
      </c>
      <c r="C16" s="10"/>
      <c r="D16" s="11">
        <f>'[1]RAZEM (2)'!A88</f>
        <v>4.0999999999999996</v>
      </c>
      <c r="E16" s="10"/>
      <c r="F16" s="10"/>
      <c r="G16" s="10"/>
      <c r="H16" s="11">
        <f>'[1]RAZEM (2)'!A89</f>
        <v>4.0999999999999996</v>
      </c>
      <c r="I16" s="12">
        <f>SUM(C16:H16)</f>
        <v>8.1999999999999993</v>
      </c>
    </row>
    <row r="17" spans="1:15" x14ac:dyDescent="0.25">
      <c r="A17" s="4" t="s">
        <v>14</v>
      </c>
      <c r="B17" s="5" t="s">
        <v>7</v>
      </c>
      <c r="C17" s="6">
        <f>'[1]RAZEM (2)'!C96</f>
        <v>32</v>
      </c>
      <c r="D17" s="5"/>
      <c r="E17" s="6">
        <f>SUM('[1]RAZEM (2)'!C93)*(-1)</f>
        <v>-2</v>
      </c>
      <c r="F17" s="6">
        <f>'[1]RAZEM (2)'!C94*(-1)</f>
        <v>-22</v>
      </c>
      <c r="G17" s="6">
        <f>'[1]RAZEM (2)'!C95*(-1)</f>
        <v>-8</v>
      </c>
      <c r="H17" s="7"/>
      <c r="I17" s="8">
        <f>SUM(C17:H17)</f>
        <v>0</v>
      </c>
    </row>
    <row r="18" spans="1:15" ht="15.75" thickBot="1" x14ac:dyDescent="0.3">
      <c r="A18" s="9" t="s">
        <v>14</v>
      </c>
      <c r="B18" s="10" t="s">
        <v>8</v>
      </c>
      <c r="C18" s="10"/>
      <c r="D18" s="10"/>
      <c r="E18" s="11">
        <f>'[1]RAZEM (2)'!A93</f>
        <v>3.3</v>
      </c>
      <c r="F18" s="11">
        <f>'[1]RAZEM (2)'!A94</f>
        <v>6.5</v>
      </c>
      <c r="G18" s="11">
        <f>'[1]RAZEM (2)'!A95</f>
        <v>5.4</v>
      </c>
      <c r="H18" s="11">
        <f>'[1]RAZEM (2)'!A96</f>
        <v>3.5</v>
      </c>
      <c r="I18" s="12">
        <f>SUM(C18:H18)</f>
        <v>18.700000000000003</v>
      </c>
    </row>
    <row r="20" spans="1:15" x14ac:dyDescent="0.25">
      <c r="A20" t="s">
        <v>15</v>
      </c>
    </row>
    <row r="21" spans="1:15" ht="15.75" thickBot="1" x14ac:dyDescent="0.3">
      <c r="A21" s="1" t="s">
        <v>2</v>
      </c>
      <c r="B21" s="1" t="s">
        <v>3</v>
      </c>
      <c r="C21" s="2" t="str">
        <f>'[1]RAZEM (2)'!B96</f>
        <v>ZS i PO Bieżyń</v>
      </c>
      <c r="D21" s="2" t="str">
        <f>'[1]RAZEM (2)'!B101</f>
        <v>Łagowo</v>
      </c>
      <c r="E21" s="2" t="str">
        <f>'[1]RAZEM (2)'!B106</f>
        <v>Cichowo</v>
      </c>
      <c r="F21" s="2" t="str">
        <f>'[1]RAZEM (2)'!B107</f>
        <v>Mościszki</v>
      </c>
      <c r="G21" s="2" t="str">
        <f>'[1]RAZEM (2)'!B108</f>
        <v>Zbęchy Pole</v>
      </c>
      <c r="H21" s="2" t="str">
        <f>'[1]RAZEM (2)'!B109</f>
        <v>ZS i PO Bieżyń</v>
      </c>
      <c r="I21" s="3" t="s">
        <v>5</v>
      </c>
    </row>
    <row r="22" spans="1:15" x14ac:dyDescent="0.25">
      <c r="A22" s="4" t="s">
        <v>16</v>
      </c>
      <c r="B22" s="5" t="s">
        <v>7</v>
      </c>
      <c r="C22" s="6">
        <f>'[1]RAZEM (2)'!C102</f>
        <v>15</v>
      </c>
      <c r="D22" s="6">
        <f>SUM('[1]RAZEM (2)'!C101)*(-1)</f>
        <v>-15</v>
      </c>
      <c r="E22" s="5"/>
      <c r="F22" s="5"/>
      <c r="G22" s="7"/>
      <c r="H22" s="7"/>
      <c r="I22" s="8">
        <f>SUM(C22:H22)</f>
        <v>0</v>
      </c>
    </row>
    <row r="23" spans="1:15" ht="15.75" thickBot="1" x14ac:dyDescent="0.3">
      <c r="A23" s="9" t="s">
        <v>16</v>
      </c>
      <c r="B23" s="10" t="s">
        <v>8</v>
      </c>
      <c r="C23" s="10"/>
      <c r="D23" s="11">
        <f>'[1]RAZEM (2)'!A101</f>
        <v>4.0999999999999996</v>
      </c>
      <c r="E23" s="10"/>
      <c r="F23" s="10"/>
      <c r="G23" s="10"/>
      <c r="H23" s="11">
        <f>'[1]RAZEM (2)'!A102</f>
        <v>4.0999999999999996</v>
      </c>
      <c r="I23" s="12">
        <f>SUM(C23:H23)</f>
        <v>8.1999999999999993</v>
      </c>
    </row>
    <row r="24" spans="1:15" x14ac:dyDescent="0.25">
      <c r="A24" s="4" t="s">
        <v>17</v>
      </c>
      <c r="B24" s="5" t="s">
        <v>7</v>
      </c>
      <c r="C24" s="6">
        <f>'[1]RAZEM (2)'!C109</f>
        <v>38</v>
      </c>
      <c r="D24" s="5"/>
      <c r="E24" s="6">
        <f>SUM('[1]RAZEM (2)'!C106)*(-1)</f>
        <v>-2</v>
      </c>
      <c r="F24" s="6">
        <f>'[1]RAZEM (2)'!C107*(-1)</f>
        <v>-20</v>
      </c>
      <c r="G24" s="6">
        <f>'[1]RAZEM (2)'!C108*(-1)</f>
        <v>-16</v>
      </c>
      <c r="H24" s="7"/>
      <c r="I24" s="8">
        <f>SUM(C24:H24)</f>
        <v>0</v>
      </c>
    </row>
    <row r="25" spans="1:15" ht="15.75" thickBot="1" x14ac:dyDescent="0.3">
      <c r="A25" s="9" t="s">
        <v>17</v>
      </c>
      <c r="B25" s="10" t="s">
        <v>8</v>
      </c>
      <c r="C25" s="10"/>
      <c r="D25" s="10"/>
      <c r="E25" s="11">
        <f>'[1]RAZEM (2)'!A106</f>
        <v>3.3</v>
      </c>
      <c r="F25" s="11">
        <f>'[1]RAZEM (2)'!A107</f>
        <v>6.5</v>
      </c>
      <c r="G25" s="11">
        <f>'[1]RAZEM (2)'!A108</f>
        <v>5.4</v>
      </c>
      <c r="H25" s="11">
        <f>'[1]RAZEM (2)'!A109</f>
        <v>3.5</v>
      </c>
      <c r="I25" s="12">
        <f>SUM(C25:H25)</f>
        <v>18.700000000000003</v>
      </c>
    </row>
    <row r="27" spans="1:15" hidden="1" x14ac:dyDescent="0.25">
      <c r="A27" t="s">
        <v>18</v>
      </c>
    </row>
    <row r="28" spans="1:15" hidden="1" x14ac:dyDescent="0.25">
      <c r="A28" t="s">
        <v>1</v>
      </c>
    </row>
    <row r="29" spans="1:15" s="16" customFormat="1" ht="30.75" hidden="1" thickBot="1" x14ac:dyDescent="0.3">
      <c r="A29" s="13" t="s">
        <v>2</v>
      </c>
      <c r="B29" s="13" t="s">
        <v>3</v>
      </c>
      <c r="C29" s="14" t="str">
        <f>[1]RAZEM!B144</f>
        <v>Łuszkowo</v>
      </c>
      <c r="D29" s="14" t="str">
        <f>[1]RAZEM!B145</f>
        <v>Rogaczewo Wielkie</v>
      </c>
      <c r="E29" s="14" t="str">
        <f>[1]RAZEM!B146</f>
        <v>Rogaczewo Małe</v>
      </c>
      <c r="F29" s="14" t="s">
        <v>19</v>
      </c>
      <c r="G29" s="14" t="str">
        <f>[1]RAZEM!B147</f>
        <v>Kopaszewo</v>
      </c>
      <c r="H29" s="14" t="str">
        <f>[1]RAZEM!B157</f>
        <v>Jerka oś. Brzozowiec</v>
      </c>
      <c r="I29" s="14" t="str">
        <f>[1]RAZEM!B158</f>
        <v>Gierłachowo</v>
      </c>
      <c r="J29" s="14" t="str">
        <f>[1]RAZEM!B163</f>
        <v>Zbęchy</v>
      </c>
      <c r="K29" s="14" t="str">
        <f>[1]RAZEM!B170</f>
        <v>Rąbinek</v>
      </c>
      <c r="L29" s="14" t="str">
        <f>[1]RAZEM!B169</f>
        <v>Rąbiń</v>
      </c>
      <c r="M29" s="14" t="str">
        <f>[1]RAZEM!B148</f>
        <v>ZS Jerka</v>
      </c>
      <c r="N29" s="14" t="str">
        <f>[1]RAZEM!B172</f>
        <v>ZS Krzywiń</v>
      </c>
      <c r="O29" s="15" t="s">
        <v>5</v>
      </c>
    </row>
    <row r="30" spans="1:15" hidden="1" x14ac:dyDescent="0.25">
      <c r="A30" s="4" t="s">
        <v>6</v>
      </c>
      <c r="B30" s="5" t="s">
        <v>7</v>
      </c>
      <c r="C30" s="6">
        <f>[1]RAZEM!C144</f>
        <v>2</v>
      </c>
      <c r="D30" s="6">
        <f>[1]RAZEM!D145</f>
        <v>18</v>
      </c>
      <c r="E30" s="6">
        <f>[1]RAZEM!E146</f>
        <v>9</v>
      </c>
      <c r="F30" s="6">
        <f>SUM([1]RAZEM!F144+[1]RAZEM!F145+[1]RAZEM!F146-(C30+D30+E30))</f>
        <v>-7</v>
      </c>
      <c r="G30" s="6">
        <f>[1]RAZEM!F147</f>
        <v>27</v>
      </c>
      <c r="H30" s="5"/>
      <c r="I30" s="5"/>
      <c r="J30" s="5"/>
      <c r="K30" s="5"/>
      <c r="L30" s="5"/>
      <c r="M30" s="7"/>
      <c r="N30" s="5"/>
      <c r="O30" s="8">
        <f t="shared" ref="O30:O40" si="1">SUM(C30:M30)</f>
        <v>49</v>
      </c>
    </row>
    <row r="31" spans="1:15" ht="15.75" hidden="1" thickBot="1" x14ac:dyDescent="0.3">
      <c r="A31" s="9" t="s">
        <v>6</v>
      </c>
      <c r="B31" s="10" t="s">
        <v>8</v>
      </c>
      <c r="C31" s="11">
        <f>[1]RAZEM!A144</f>
        <v>3.6</v>
      </c>
      <c r="D31" s="11">
        <f>[1]RAZEM!A145</f>
        <v>4.5</v>
      </c>
      <c r="E31" s="11">
        <f>[1]RAZEM!A146</f>
        <v>2.1</v>
      </c>
      <c r="F31" s="11"/>
      <c r="G31" s="11">
        <f>[1]RAZEM!A147</f>
        <v>3.8</v>
      </c>
      <c r="H31" s="10"/>
      <c r="I31" s="10"/>
      <c r="J31" s="10"/>
      <c r="K31" s="10"/>
      <c r="L31" s="10"/>
      <c r="M31" s="11">
        <f>[1]RAZEM!A148</f>
        <v>3</v>
      </c>
      <c r="N31" s="10"/>
      <c r="O31" s="12">
        <f t="shared" si="1"/>
        <v>17</v>
      </c>
    </row>
    <row r="32" spans="1:15" hidden="1" x14ac:dyDescent="0.25">
      <c r="A32" s="4" t="s">
        <v>9</v>
      </c>
      <c r="B32" s="5" t="s">
        <v>7</v>
      </c>
      <c r="C32" s="6">
        <f>[1]RAZEM!C152</f>
        <v>54</v>
      </c>
      <c r="D32" s="5"/>
      <c r="E32" s="5"/>
      <c r="F32" s="5"/>
      <c r="G32" s="5"/>
      <c r="H32" s="5"/>
      <c r="I32" s="5"/>
      <c r="J32" s="5"/>
      <c r="K32" s="5"/>
      <c r="L32" s="5"/>
      <c r="M32" s="7"/>
      <c r="N32" s="5"/>
      <c r="O32" s="8">
        <f t="shared" si="1"/>
        <v>54</v>
      </c>
    </row>
    <row r="33" spans="1:15" ht="15.75" hidden="1" thickBot="1" x14ac:dyDescent="0.3">
      <c r="A33" s="9" t="s">
        <v>9</v>
      </c>
      <c r="B33" s="10" t="s">
        <v>8</v>
      </c>
      <c r="C33" s="11">
        <f>[1]RAZEM!A152</f>
        <v>5.4</v>
      </c>
      <c r="D33" s="10"/>
      <c r="E33" s="10"/>
      <c r="F33" s="10"/>
      <c r="G33" s="10"/>
      <c r="H33" s="10"/>
      <c r="I33" s="10"/>
      <c r="J33" s="10"/>
      <c r="K33" s="10"/>
      <c r="L33" s="10"/>
      <c r="M33" s="11">
        <f>[1]RAZEM!A153</f>
        <v>2.8</v>
      </c>
      <c r="N33" s="10"/>
      <c r="O33" s="12">
        <f t="shared" si="1"/>
        <v>8.1999999999999993</v>
      </c>
    </row>
    <row r="34" spans="1:15" hidden="1" x14ac:dyDescent="0.25">
      <c r="A34" s="4" t="s">
        <v>10</v>
      </c>
      <c r="B34" s="5" t="s">
        <v>7</v>
      </c>
      <c r="C34" s="5"/>
      <c r="D34" s="5"/>
      <c r="E34" s="5"/>
      <c r="F34" s="5"/>
      <c r="G34" s="5"/>
      <c r="H34" s="6">
        <f>[1]RAZEM!C157</f>
        <v>12</v>
      </c>
      <c r="I34" s="6">
        <f>[1]RAZEM!D158</f>
        <v>27</v>
      </c>
      <c r="J34" s="5"/>
      <c r="K34" s="5"/>
      <c r="L34" s="5"/>
      <c r="M34" s="7"/>
      <c r="N34" s="5"/>
      <c r="O34" s="8">
        <f t="shared" si="1"/>
        <v>39</v>
      </c>
    </row>
    <row r="35" spans="1:15" ht="15.75" hidden="1" thickBot="1" x14ac:dyDescent="0.3">
      <c r="A35" s="9" t="s">
        <v>10</v>
      </c>
      <c r="B35" s="10" t="s">
        <v>8</v>
      </c>
      <c r="C35" s="10"/>
      <c r="D35" s="10"/>
      <c r="E35" s="10"/>
      <c r="F35" s="10"/>
      <c r="G35" s="10"/>
      <c r="H35" s="11">
        <f>[1]RAZEM!A157</f>
        <v>1.1000000000000001</v>
      </c>
      <c r="I35" s="11">
        <f>[1]RAZEM!A158</f>
        <v>1.7</v>
      </c>
      <c r="J35" s="10"/>
      <c r="K35" s="10"/>
      <c r="L35" s="10"/>
      <c r="M35" s="11">
        <f>[1]RAZEM!A159</f>
        <v>2.2999999999999998</v>
      </c>
      <c r="N35" s="10"/>
      <c r="O35" s="12">
        <f t="shared" si="1"/>
        <v>5.0999999999999996</v>
      </c>
    </row>
    <row r="36" spans="1:15" hidden="1" x14ac:dyDescent="0.25">
      <c r="A36" s="4" t="s">
        <v>11</v>
      </c>
      <c r="B36" s="5" t="s">
        <v>7</v>
      </c>
      <c r="C36" s="6">
        <f>[1]RAZEM!D164</f>
        <v>15</v>
      </c>
      <c r="D36" s="5"/>
      <c r="E36" s="5"/>
      <c r="F36" s="5"/>
      <c r="G36" s="5"/>
      <c r="H36" s="5"/>
      <c r="I36" s="5"/>
      <c r="J36" s="6">
        <f>[1]RAZEM!C163</f>
        <v>37</v>
      </c>
      <c r="K36" s="5"/>
      <c r="L36" s="5"/>
      <c r="M36" s="7"/>
      <c r="N36" s="5"/>
      <c r="O36" s="8">
        <f t="shared" si="1"/>
        <v>52</v>
      </c>
    </row>
    <row r="37" spans="1:15" ht="15.75" hidden="1" thickBot="1" x14ac:dyDescent="0.3">
      <c r="A37" s="9" t="s">
        <v>11</v>
      </c>
      <c r="B37" s="10" t="s">
        <v>8</v>
      </c>
      <c r="C37" s="11">
        <f>[1]RAZEM!A164</f>
        <v>4.0999999999999996</v>
      </c>
      <c r="D37" s="10"/>
      <c r="E37" s="10"/>
      <c r="F37" s="10"/>
      <c r="G37" s="10"/>
      <c r="H37" s="10"/>
      <c r="I37" s="10"/>
      <c r="J37" s="11">
        <f>[1]RAZEM!A163</f>
        <v>5.0999999999999996</v>
      </c>
      <c r="K37" s="10"/>
      <c r="L37" s="10"/>
      <c r="M37" s="11">
        <f>[1]RAZEM!A165</f>
        <v>2.7</v>
      </c>
      <c r="N37" s="10"/>
      <c r="O37" s="12">
        <f t="shared" si="1"/>
        <v>11.899999999999999</v>
      </c>
    </row>
    <row r="38" spans="1:15" hidden="1" x14ac:dyDescent="0.25">
      <c r="A38" s="4" t="s">
        <v>13</v>
      </c>
      <c r="B38" s="5" t="s">
        <v>7</v>
      </c>
      <c r="C38" s="5"/>
      <c r="D38" s="5"/>
      <c r="E38" s="5"/>
      <c r="F38" s="5"/>
      <c r="G38" s="5"/>
      <c r="H38" s="5"/>
      <c r="I38" s="5"/>
      <c r="J38" s="5"/>
      <c r="K38" s="6">
        <f>[1]RAZEM!D170</f>
        <v>8</v>
      </c>
      <c r="L38" s="6">
        <v>39</v>
      </c>
      <c r="M38" s="7"/>
      <c r="N38" s="5"/>
      <c r="O38" s="8">
        <f t="shared" si="1"/>
        <v>47</v>
      </c>
    </row>
    <row r="39" spans="1:15" ht="15.75" hidden="1" thickBot="1" x14ac:dyDescent="0.3">
      <c r="A39" s="9" t="s">
        <v>13</v>
      </c>
      <c r="B39" s="10" t="s">
        <v>8</v>
      </c>
      <c r="C39" s="10"/>
      <c r="D39" s="10"/>
      <c r="E39" s="10"/>
      <c r="F39" s="10"/>
      <c r="G39" s="10"/>
      <c r="H39" s="10"/>
      <c r="I39" s="10"/>
      <c r="J39" s="10"/>
      <c r="K39" s="11">
        <f>[1]RAZEM!A171</f>
        <v>7.9</v>
      </c>
      <c r="L39" s="11">
        <f>[1]RAZEM!A170</f>
        <v>2.2999999999999998</v>
      </c>
      <c r="M39" s="11">
        <f>[1]RAZEM!A169</f>
        <v>5.8</v>
      </c>
      <c r="N39" s="10"/>
      <c r="O39" s="12">
        <f t="shared" si="1"/>
        <v>16</v>
      </c>
    </row>
    <row r="40" spans="1:15" hidden="1" x14ac:dyDescent="0.25">
      <c r="A40" s="4" t="s">
        <v>14</v>
      </c>
      <c r="B40" s="5" t="s">
        <v>7</v>
      </c>
      <c r="C40" s="5"/>
      <c r="D40" s="5"/>
      <c r="E40" s="5"/>
      <c r="F40" s="5"/>
      <c r="G40" s="5"/>
      <c r="H40" s="5"/>
      <c r="I40" s="5"/>
      <c r="J40" s="5"/>
      <c r="K40" s="5"/>
      <c r="L40" s="6">
        <v>12</v>
      </c>
      <c r="M40" s="7"/>
      <c r="N40" s="6">
        <v>1</v>
      </c>
      <c r="O40" s="8">
        <f t="shared" si="1"/>
        <v>12</v>
      </c>
    </row>
    <row r="41" spans="1:15" ht="15.75" hidden="1" thickBot="1" x14ac:dyDescent="0.3">
      <c r="A41" s="9" t="s">
        <v>14</v>
      </c>
      <c r="B41" s="10" t="s">
        <v>8</v>
      </c>
      <c r="C41" s="10"/>
      <c r="D41" s="10"/>
      <c r="E41" s="10"/>
      <c r="F41" s="10"/>
      <c r="G41" s="10"/>
      <c r="H41" s="10"/>
      <c r="I41" s="10"/>
      <c r="J41" s="10"/>
      <c r="K41" s="10"/>
      <c r="L41" s="11">
        <f>[1]RAZEM!A169</f>
        <v>5.8</v>
      </c>
      <c r="M41" s="11">
        <f>[1]RAZEM!A169</f>
        <v>5.8</v>
      </c>
      <c r="N41" s="11">
        <v>5.0999999999999996</v>
      </c>
      <c r="O41" s="12">
        <f>SUM(C41:N41)</f>
        <v>16.7</v>
      </c>
    </row>
    <row r="42" spans="1:15" hidden="1" x14ac:dyDescent="0.25"/>
    <row r="43" spans="1:15" hidden="1" x14ac:dyDescent="0.25">
      <c r="A43" t="s">
        <v>12</v>
      </c>
    </row>
    <row r="44" spans="1:15" s="16" customFormat="1" ht="30.75" hidden="1" thickBot="1" x14ac:dyDescent="0.3">
      <c r="A44" s="13" t="s">
        <v>2</v>
      </c>
      <c r="B44" s="13" t="s">
        <v>3</v>
      </c>
      <c r="C44" s="14" t="str">
        <f>[1]RAZEM!B180</f>
        <v>ZS Jerka</v>
      </c>
      <c r="D44" s="14" t="str">
        <f>[1]RAZEM!B175</f>
        <v>Kopaszewo</v>
      </c>
      <c r="E44" s="14" t="str">
        <f>F29</f>
        <v>Kopaszewo Przedszkole</v>
      </c>
      <c r="F44" s="14" t="str">
        <f>[1]RAZEM!B176</f>
        <v>Rogaczewo Małe</v>
      </c>
      <c r="G44" s="14" t="str">
        <f>[1]RAZEM!B177</f>
        <v>Rogaczewo Wielkie</v>
      </c>
      <c r="H44" s="14" t="str">
        <f>[1]RAZEM!B178</f>
        <v>Łuszkowo</v>
      </c>
      <c r="I44" s="14" t="str">
        <f>[1]RAZEM!B184</f>
        <v>Jerka oś. Brzozowiec</v>
      </c>
      <c r="J44" s="14" t="str">
        <f>[1]RAZEM!B185</f>
        <v>Gierłachowo</v>
      </c>
      <c r="K44" s="14" t="str">
        <f>[1]RAZEM!B186</f>
        <v>Zbęchy</v>
      </c>
      <c r="L44" s="14" t="str">
        <f>[1]RAZEM!B191</f>
        <v>Rąbiń</v>
      </c>
      <c r="M44" s="14" t="str">
        <f>[1]RAZEM!B192</f>
        <v>Rąbinek</v>
      </c>
      <c r="N44" s="14" t="str">
        <f>[1]RAZEM!B180</f>
        <v>ZS Jerka</v>
      </c>
      <c r="O44" s="15" t="s">
        <v>5</v>
      </c>
    </row>
    <row r="45" spans="1:15" hidden="1" x14ac:dyDescent="0.25">
      <c r="A45" s="4" t="s">
        <v>16</v>
      </c>
      <c r="B45" s="5" t="s">
        <v>7</v>
      </c>
      <c r="C45" s="6">
        <f>[1]RAZEM!C180</f>
        <v>44</v>
      </c>
      <c r="D45" s="6">
        <f>SUM([1]RAZEM!C175)*(-1)</f>
        <v>-11</v>
      </c>
      <c r="E45" s="6">
        <f>SUM([1]RAZEM!D176-[1]RAZEM!C176+[1]RAZEM!D177-[1]RAZEM!C177+[1]RAZEM!D178-[1]RAZEM!C178+[1]RAZEM!D179)</f>
        <v>8</v>
      </c>
      <c r="F45" s="6">
        <f>SUM([1]RAZEM!D176)*(-1)</f>
        <v>-5</v>
      </c>
      <c r="G45" s="6">
        <f>SUM([1]RAZEM!D177)*(-1)</f>
        <v>-4</v>
      </c>
      <c r="H45" s="6">
        <f>SUM([1]RAZEM!D178)*(-1)</f>
        <v>-31</v>
      </c>
      <c r="I45" s="5"/>
      <c r="J45" s="5"/>
      <c r="K45" s="5"/>
      <c r="L45" s="5"/>
      <c r="M45" s="5"/>
      <c r="N45" s="7"/>
      <c r="O45" s="8">
        <f t="shared" ref="O45:O50" si="2">SUM(C45:N45)</f>
        <v>1</v>
      </c>
    </row>
    <row r="46" spans="1:15" ht="15.75" hidden="1" thickBot="1" x14ac:dyDescent="0.3">
      <c r="A46" s="9" t="s">
        <v>16</v>
      </c>
      <c r="B46" s="10" t="s">
        <v>8</v>
      </c>
      <c r="C46" s="11"/>
      <c r="D46" s="11">
        <f>[1]RAZEM!A175</f>
        <v>3</v>
      </c>
      <c r="E46" s="10"/>
      <c r="F46" s="11">
        <f>[1]RAZEM!A176</f>
        <v>3.8</v>
      </c>
      <c r="G46" s="11">
        <f>[1]RAZEM!A177</f>
        <v>2.1</v>
      </c>
      <c r="H46" s="11">
        <f>[1]RAZEM!A178</f>
        <v>4.5</v>
      </c>
      <c r="I46" s="10"/>
      <c r="J46" s="10"/>
      <c r="K46" s="10"/>
      <c r="L46" s="10"/>
      <c r="M46" s="10"/>
      <c r="N46" s="11">
        <f>[1]RAZEM!A180</f>
        <v>3.6</v>
      </c>
      <c r="O46" s="12">
        <f t="shared" si="2"/>
        <v>17</v>
      </c>
    </row>
    <row r="47" spans="1:15" hidden="1" x14ac:dyDescent="0.25">
      <c r="A47" s="4" t="s">
        <v>17</v>
      </c>
      <c r="B47" s="5" t="s">
        <v>7</v>
      </c>
      <c r="C47" s="6">
        <f>[1]RAZEM!C187+[1]RAZEM!D179</f>
        <v>45</v>
      </c>
      <c r="D47" s="5"/>
      <c r="E47" s="5"/>
      <c r="F47" s="5"/>
      <c r="G47" s="5"/>
      <c r="H47" s="5"/>
      <c r="I47" s="6">
        <f>([1]RAZEM!C184+[1]RAZEM!D179)*(-1)</f>
        <v>-11</v>
      </c>
      <c r="J47" s="6">
        <f>SUM([1]RAZEM!C185)*(-1)</f>
        <v>-14</v>
      </c>
      <c r="K47" s="6">
        <f>SUM([1]RAZEM!C186)*(-1)</f>
        <v>-20</v>
      </c>
      <c r="L47" s="7"/>
      <c r="M47" s="7"/>
      <c r="N47" s="7"/>
      <c r="O47" s="8">
        <f t="shared" si="2"/>
        <v>0</v>
      </c>
    </row>
    <row r="48" spans="1:15" ht="15.75" hidden="1" thickBot="1" x14ac:dyDescent="0.3">
      <c r="A48" s="9" t="s">
        <v>17</v>
      </c>
      <c r="B48" s="10" t="s">
        <v>8</v>
      </c>
      <c r="C48" s="11"/>
      <c r="D48" s="10"/>
      <c r="E48" s="10"/>
      <c r="F48" s="10"/>
      <c r="G48" s="10"/>
      <c r="H48" s="10"/>
      <c r="I48" s="11">
        <f>SUM([1]RAZEM!A184)</f>
        <v>1.1000000000000001</v>
      </c>
      <c r="J48" s="11">
        <f>[1]RAZEM!A185</f>
        <v>1.7</v>
      </c>
      <c r="K48" s="11">
        <f>[1]RAZEM!A186</f>
        <v>6.3</v>
      </c>
      <c r="L48" s="10"/>
      <c r="M48" s="10"/>
      <c r="N48" s="11">
        <f>[1]RAZEM!A187</f>
        <v>5.2</v>
      </c>
      <c r="O48" s="12">
        <f t="shared" si="2"/>
        <v>14.3</v>
      </c>
    </row>
    <row r="49" spans="1:15" hidden="1" x14ac:dyDescent="0.25">
      <c r="A49" s="4" t="s">
        <v>20</v>
      </c>
      <c r="B49" s="5" t="s">
        <v>7</v>
      </c>
      <c r="C49" s="6">
        <f>SUM([1]RAZEM!C193)</f>
        <v>27</v>
      </c>
      <c r="D49" s="5"/>
      <c r="E49" s="5"/>
      <c r="F49" s="5"/>
      <c r="G49" s="5"/>
      <c r="H49" s="7"/>
      <c r="I49" s="7"/>
      <c r="J49" s="7"/>
      <c r="K49" s="7"/>
      <c r="L49" s="6">
        <f>SUM([1]RAZEM!C191)*(-1)</f>
        <v>-22</v>
      </c>
      <c r="M49" s="6">
        <f>SUM([1]RAZEM!C192)*(-1)</f>
        <v>-5</v>
      </c>
      <c r="N49" s="7"/>
      <c r="O49" s="8">
        <f t="shared" si="2"/>
        <v>0</v>
      </c>
    </row>
    <row r="50" spans="1:15" ht="15.75" hidden="1" thickBot="1" x14ac:dyDescent="0.3">
      <c r="A50" s="9" t="s">
        <v>20</v>
      </c>
      <c r="B50" s="10" t="s">
        <v>8</v>
      </c>
      <c r="C50" s="11"/>
      <c r="D50" s="10"/>
      <c r="E50" s="10"/>
      <c r="F50" s="10"/>
      <c r="G50" s="10"/>
      <c r="H50" s="10"/>
      <c r="I50" s="10"/>
      <c r="J50" s="10"/>
      <c r="K50" s="10"/>
      <c r="L50" s="11">
        <f>[1]RAZEM!A191</f>
        <v>5.8</v>
      </c>
      <c r="M50" s="11">
        <f>SUM([1]RAZEM!A192)</f>
        <v>2.2999999999999998</v>
      </c>
      <c r="N50" s="11">
        <f>SUM([1]RAZEM!A193)</f>
        <v>7.9</v>
      </c>
      <c r="O50" s="12">
        <f t="shared" si="2"/>
        <v>16</v>
      </c>
    </row>
    <row r="51" spans="1:15" hidden="1" x14ac:dyDescent="0.25"/>
    <row r="52" spans="1:15" hidden="1" x14ac:dyDescent="0.25">
      <c r="A52" t="s">
        <v>15</v>
      </c>
    </row>
    <row r="53" spans="1:15" s="16" customFormat="1" ht="30.75" hidden="1" thickBot="1" x14ac:dyDescent="0.3">
      <c r="A53" s="13" t="s">
        <v>2</v>
      </c>
      <c r="B53" s="13" t="s">
        <v>3</v>
      </c>
      <c r="C53" s="14" t="s">
        <v>21</v>
      </c>
      <c r="D53" s="14" t="str">
        <f>[1]RAZEM!B201</f>
        <v>ZS Jerka</v>
      </c>
      <c r="E53" s="14" t="str">
        <f>[1]RAZEM!B197</f>
        <v>Kopaszewo</v>
      </c>
      <c r="F53" s="14" t="str">
        <f>[1]RAZEM!B198</f>
        <v>Rogaczewo Małe</v>
      </c>
      <c r="G53" s="14" t="str">
        <f>[1]RAZEM!B199</f>
        <v>Rogaczewo Wielkie</v>
      </c>
      <c r="H53" s="14" t="str">
        <f>[1]RAZEM!B204</f>
        <v>Jerka oś. Brzozowiec</v>
      </c>
      <c r="I53" s="14" t="str">
        <f>[1]RAZEM!B205</f>
        <v>Gierłachowo</v>
      </c>
      <c r="J53" s="14" t="str">
        <f>[1]RAZEM!B206</f>
        <v>Zbęchy</v>
      </c>
      <c r="K53" s="14" t="s">
        <v>22</v>
      </c>
      <c r="L53" s="14" t="str">
        <f>[1]RAZEM!B212</f>
        <v>Rąbiń</v>
      </c>
      <c r="M53" s="14" t="str">
        <f>[1]RAZEM!B213</f>
        <v>Rąbinek</v>
      </c>
      <c r="N53" s="14" t="str">
        <f>[1]RAZEM!B211</f>
        <v>ZS Jerka</v>
      </c>
      <c r="O53" s="15" t="s">
        <v>5</v>
      </c>
    </row>
    <row r="54" spans="1:15" hidden="1" x14ac:dyDescent="0.25">
      <c r="A54" s="4" t="s">
        <v>23</v>
      </c>
      <c r="B54" s="5" t="s">
        <v>7</v>
      </c>
      <c r="C54" s="5"/>
      <c r="D54" s="6">
        <v>34</v>
      </c>
      <c r="E54" s="6">
        <f>[1]RAZEM!C197*(-1)</f>
        <v>-16</v>
      </c>
      <c r="F54" s="6">
        <f>SUM([1]RAZEM!C198)*(-1)</f>
        <v>-4</v>
      </c>
      <c r="G54" s="6">
        <f>SUM([1]RAZEM!C199)*(-1)</f>
        <v>-14</v>
      </c>
      <c r="H54" s="5"/>
      <c r="I54" s="5"/>
      <c r="J54" s="5"/>
      <c r="K54" s="5"/>
      <c r="L54" s="5"/>
      <c r="M54" s="5"/>
      <c r="N54" s="5"/>
      <c r="O54" s="8">
        <f t="shared" ref="O54:O59" si="3">SUM(D54:N54)</f>
        <v>0</v>
      </c>
    </row>
    <row r="55" spans="1:15" ht="15.75" hidden="1" thickBot="1" x14ac:dyDescent="0.3">
      <c r="A55" s="9" t="s">
        <v>23</v>
      </c>
      <c r="B55" s="10" t="s">
        <v>8</v>
      </c>
      <c r="C55" s="10"/>
      <c r="D55" s="11"/>
      <c r="E55" s="11">
        <f>[1]RAZEM!A197</f>
        <v>3</v>
      </c>
      <c r="F55" s="11">
        <f>SUM([1]RAZEM!A198)</f>
        <v>3.8</v>
      </c>
      <c r="G55" s="11">
        <f>SUM([1]RAZEM!A199)</f>
        <v>2.1</v>
      </c>
      <c r="H55" s="10"/>
      <c r="I55" s="10"/>
      <c r="J55" s="10"/>
      <c r="K55" s="10"/>
      <c r="L55" s="10"/>
      <c r="M55" s="10"/>
      <c r="N55" s="11">
        <v>5.4</v>
      </c>
      <c r="O55" s="12">
        <f t="shared" si="3"/>
        <v>14.3</v>
      </c>
    </row>
    <row r="56" spans="1:15" hidden="1" x14ac:dyDescent="0.25">
      <c r="A56" s="4" t="s">
        <v>24</v>
      </c>
      <c r="B56" s="5" t="s">
        <v>7</v>
      </c>
      <c r="C56" s="5"/>
      <c r="D56" s="6">
        <f>SUM([1]RAZEM!C204:C206,[1]RAZEM!C200)</f>
        <v>55</v>
      </c>
      <c r="E56" s="5"/>
      <c r="F56" s="5"/>
      <c r="G56" s="5"/>
      <c r="H56" s="6">
        <f>SUM([1]RAZEM!C204)*(-1)</f>
        <v>-2</v>
      </c>
      <c r="I56" s="6">
        <f>[1]RAZEM!C205*(-1)</f>
        <v>-13</v>
      </c>
      <c r="J56" s="6">
        <f>[1]RAZEM!C206*(-1)</f>
        <v>-17</v>
      </c>
      <c r="K56" s="6">
        <f>[1]RAZEM!C200*(-1)</f>
        <v>-23</v>
      </c>
      <c r="L56" s="7"/>
      <c r="M56" s="7"/>
      <c r="N56" s="7"/>
      <c r="O56" s="8">
        <f t="shared" si="3"/>
        <v>0</v>
      </c>
    </row>
    <row r="57" spans="1:15" ht="15.75" hidden="1" thickBot="1" x14ac:dyDescent="0.3">
      <c r="A57" s="9" t="s">
        <v>24</v>
      </c>
      <c r="B57" s="10" t="s">
        <v>8</v>
      </c>
      <c r="C57" s="10"/>
      <c r="D57" s="11"/>
      <c r="E57" s="10"/>
      <c r="F57" s="10"/>
      <c r="G57" s="10"/>
      <c r="H57" s="11">
        <f>[1]RAZEM!A204</f>
        <v>1.1000000000000001</v>
      </c>
      <c r="I57" s="11">
        <f>[1]RAZEM!A205</f>
        <v>1.7</v>
      </c>
      <c r="J57" s="11">
        <f>[1]RAZEM!A206</f>
        <v>6.3</v>
      </c>
      <c r="K57" s="11">
        <f>[1]RAZEM!A207</f>
        <v>4.0999999999999996</v>
      </c>
      <c r="L57" s="10"/>
      <c r="M57" s="10"/>
      <c r="N57" s="11">
        <f>[1]RAZEM!A208</f>
        <v>2.8</v>
      </c>
      <c r="O57" s="12">
        <f t="shared" si="3"/>
        <v>16</v>
      </c>
    </row>
    <row r="58" spans="1:15" hidden="1" x14ac:dyDescent="0.25">
      <c r="A58" s="4" t="s">
        <v>25</v>
      </c>
      <c r="B58" s="5" t="s">
        <v>7</v>
      </c>
      <c r="C58" s="6">
        <f>[1]RAZEM!C212</f>
        <v>1</v>
      </c>
      <c r="D58" s="6">
        <f>SUM([1]RAZEM!D214,[1]RAZEM!C207)</f>
        <v>49</v>
      </c>
      <c r="E58" s="5"/>
      <c r="F58" s="5"/>
      <c r="G58" s="5"/>
      <c r="H58" s="7"/>
      <c r="I58" s="7"/>
      <c r="J58" s="7"/>
      <c r="K58" s="5">
        <f>SUM([1]RAZEM!C207)*(-1)</f>
        <v>-17</v>
      </c>
      <c r="L58" s="5">
        <f>SUM([1]RAZEM!C212:D212)*(-1)</f>
        <v>-30</v>
      </c>
      <c r="M58" s="6">
        <f>SUM([1]RAZEM!D213)</f>
        <v>3</v>
      </c>
      <c r="N58" s="5"/>
      <c r="O58" s="8">
        <f t="shared" si="3"/>
        <v>5</v>
      </c>
    </row>
    <row r="59" spans="1:15" ht="15.75" hidden="1" thickBot="1" x14ac:dyDescent="0.3">
      <c r="A59" s="9" t="s">
        <v>25</v>
      </c>
      <c r="B59" s="10" t="s">
        <v>8</v>
      </c>
      <c r="C59" s="10"/>
      <c r="D59" s="11">
        <f>SUM([1]RAZEM!A211)</f>
        <v>5.0999999999999996</v>
      </c>
      <c r="E59" s="10"/>
      <c r="F59" s="10"/>
      <c r="G59" s="10"/>
      <c r="H59" s="10"/>
      <c r="I59" s="10"/>
      <c r="J59" s="10"/>
      <c r="K59" s="10">
        <f>[1]RAZEM!A208</f>
        <v>2.8</v>
      </c>
      <c r="L59" s="10">
        <v>3.8</v>
      </c>
      <c r="M59" s="11">
        <f>[1]RAZEM!A213</f>
        <v>2.2999999999999998</v>
      </c>
      <c r="N59" s="11">
        <f>[1]RAZEM!A214</f>
        <v>7.9</v>
      </c>
      <c r="O59" s="12">
        <f t="shared" si="3"/>
        <v>21.9</v>
      </c>
    </row>
  </sheetData>
  <sheetProtection algorithmName="SHA-512" hashValue="OCF1cLeKXjF/7gu3nMqx/MfOMC7Gnmqp+6WPzXRGb52iKLMmfLvUrwbIFCFHJcmKHil6CFTVHIzDbGx6YVUiqg==" saltValue="5l+Fw7DpLl3ckN0Ifb8Za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603F-1A99-4A53-8211-09445311E1EE}">
  <dimension ref="A1:O59"/>
  <sheetViews>
    <sheetView topLeftCell="A27" workbookViewId="0">
      <selection activeCell="D27" sqref="D27"/>
    </sheetView>
  </sheetViews>
  <sheetFormatPr defaultRowHeight="15" x14ac:dyDescent="0.25"/>
  <cols>
    <col min="1" max="1" width="8.5703125" customWidth="1"/>
    <col min="2" max="2" width="16.7109375" customWidth="1"/>
    <col min="3" max="14" width="13.28515625" customWidth="1"/>
  </cols>
  <sheetData>
    <row r="1" spans="1:9" hidden="1" x14ac:dyDescent="0.25">
      <c r="A1" t="s">
        <v>0</v>
      </c>
    </row>
    <row r="2" spans="1:9" hidden="1" x14ac:dyDescent="0.25">
      <c r="A2" t="s">
        <v>1</v>
      </c>
    </row>
    <row r="3" spans="1:9" ht="15.75" hidden="1" thickBot="1" x14ac:dyDescent="0.3">
      <c r="A3" s="1" t="s">
        <v>2</v>
      </c>
      <c r="B3" s="1" t="s">
        <v>3</v>
      </c>
      <c r="C3" s="2" t="str">
        <f>'[1]RAZEM (2)'!B68</f>
        <v>Łagowo</v>
      </c>
      <c r="D3" s="2" t="str">
        <f>'[1]RAZEM (2)'!B73</f>
        <v>Mościszki</v>
      </c>
      <c r="E3" s="2" t="str">
        <f>'[1]RAZEM (2)'!B78</f>
        <v>Zbęchy Pole</v>
      </c>
      <c r="F3" s="2" t="str">
        <f>'[1]RAZEM (2)'!B83</f>
        <v>Cichowo</v>
      </c>
      <c r="G3" s="2" t="s">
        <v>4</v>
      </c>
      <c r="H3" s="3" t="s">
        <v>5</v>
      </c>
    </row>
    <row r="4" spans="1:9" hidden="1" x14ac:dyDescent="0.25">
      <c r="A4" s="4" t="s">
        <v>6</v>
      </c>
      <c r="B4" s="5" t="s">
        <v>7</v>
      </c>
      <c r="C4" s="6">
        <f>'[1]RAZEM (2)'!C68</f>
        <v>33</v>
      </c>
      <c r="D4" s="5"/>
      <c r="E4" s="5"/>
      <c r="F4" s="5"/>
      <c r="G4" s="7"/>
      <c r="H4" s="8">
        <f t="shared" ref="H4:H11" si="0">SUM(C4:G4)</f>
        <v>33</v>
      </c>
    </row>
    <row r="5" spans="1:9" ht="15.75" hidden="1" thickBot="1" x14ac:dyDescent="0.3">
      <c r="A5" s="9" t="s">
        <v>6</v>
      </c>
      <c r="B5" s="10" t="s">
        <v>8</v>
      </c>
      <c r="C5" s="11">
        <f>'[1]RAZEM (2)'!A68</f>
        <v>4.0999999999999996</v>
      </c>
      <c r="D5" s="10"/>
      <c r="E5" s="10"/>
      <c r="F5" s="10"/>
      <c r="G5" s="11">
        <f>'[1]RAZEM (2)'!A69</f>
        <v>4.0999999999999996</v>
      </c>
      <c r="H5" s="12">
        <f t="shared" si="0"/>
        <v>8.1999999999999993</v>
      </c>
    </row>
    <row r="6" spans="1:9" hidden="1" x14ac:dyDescent="0.25">
      <c r="A6" s="4" t="s">
        <v>9</v>
      </c>
      <c r="B6" s="5" t="s">
        <v>7</v>
      </c>
      <c r="C6" s="5"/>
      <c r="D6" s="6">
        <f>SUM('[1]RAZEM (2)'!C73)</f>
        <v>42</v>
      </c>
      <c r="E6" s="5"/>
      <c r="F6" s="5"/>
      <c r="G6" s="7"/>
      <c r="H6" s="8">
        <f t="shared" si="0"/>
        <v>42</v>
      </c>
    </row>
    <row r="7" spans="1:9" ht="15.75" hidden="1" thickBot="1" x14ac:dyDescent="0.3">
      <c r="A7" s="9" t="s">
        <v>9</v>
      </c>
      <c r="B7" s="10" t="s">
        <v>8</v>
      </c>
      <c r="C7" s="10"/>
      <c r="D7" s="11">
        <f>'[1]RAZEM (2)'!A73</f>
        <v>3.3</v>
      </c>
      <c r="E7" s="10"/>
      <c r="F7" s="10"/>
      <c r="G7" s="11">
        <f>'[1]RAZEM (2)'!A74</f>
        <v>3.3</v>
      </c>
      <c r="H7" s="12">
        <f t="shared" si="0"/>
        <v>6.6</v>
      </c>
    </row>
    <row r="8" spans="1:9" hidden="1" x14ac:dyDescent="0.25">
      <c r="A8" s="4" t="s">
        <v>10</v>
      </c>
      <c r="B8" s="5" t="s">
        <v>7</v>
      </c>
      <c r="C8" s="5"/>
      <c r="D8" s="5"/>
      <c r="E8" s="6">
        <f>'[1]RAZEM (2)'!C78</f>
        <v>24</v>
      </c>
      <c r="F8" s="5"/>
      <c r="G8" s="7"/>
      <c r="H8" s="8">
        <f t="shared" si="0"/>
        <v>24</v>
      </c>
    </row>
    <row r="9" spans="1:9" ht="15.75" hidden="1" thickBot="1" x14ac:dyDescent="0.3">
      <c r="A9" s="9" t="s">
        <v>10</v>
      </c>
      <c r="B9" s="10" t="s">
        <v>8</v>
      </c>
      <c r="C9" s="10"/>
      <c r="D9" s="10"/>
      <c r="E9" s="11">
        <f>'[1]RAZEM (2)'!A78</f>
        <v>3.5</v>
      </c>
      <c r="F9" s="10"/>
      <c r="G9" s="11">
        <f>'[1]RAZEM (2)'!A79</f>
        <v>3.5</v>
      </c>
      <c r="H9" s="12">
        <f t="shared" si="0"/>
        <v>7</v>
      </c>
    </row>
    <row r="10" spans="1:9" hidden="1" x14ac:dyDescent="0.25">
      <c r="A10" s="4" t="s">
        <v>11</v>
      </c>
      <c r="B10" s="5" t="s">
        <v>7</v>
      </c>
      <c r="C10" s="5"/>
      <c r="D10" s="5"/>
      <c r="E10" s="5"/>
      <c r="F10" s="6">
        <f>'[1]RAZEM (2)'!C83</f>
        <v>4</v>
      </c>
      <c r="G10" s="7"/>
      <c r="H10" s="8">
        <f t="shared" si="0"/>
        <v>4</v>
      </c>
    </row>
    <row r="11" spans="1:9" ht="15.75" hidden="1" thickBot="1" x14ac:dyDescent="0.3">
      <c r="A11" s="9" t="s">
        <v>11</v>
      </c>
      <c r="B11" s="10" t="s">
        <v>8</v>
      </c>
      <c r="C11" s="10"/>
      <c r="D11" s="10"/>
      <c r="E11" s="10"/>
      <c r="F11" s="11">
        <f>'[1]RAZEM (2)'!A83</f>
        <v>3.3</v>
      </c>
      <c r="G11" s="11">
        <f>'[1]RAZEM (2)'!A84</f>
        <v>3.3</v>
      </c>
      <c r="H11" s="12">
        <f t="shared" si="0"/>
        <v>6.6</v>
      </c>
    </row>
    <row r="12" spans="1:9" hidden="1" x14ac:dyDescent="0.25"/>
    <row r="13" spans="1:9" hidden="1" x14ac:dyDescent="0.25">
      <c r="A13" t="s">
        <v>12</v>
      </c>
    </row>
    <row r="14" spans="1:9" ht="15.75" hidden="1" thickBot="1" x14ac:dyDescent="0.3">
      <c r="A14" s="1" t="s">
        <v>2</v>
      </c>
      <c r="B14" s="1" t="s">
        <v>3</v>
      </c>
      <c r="C14" s="2" t="str">
        <f>'[1]RAZEM (2)'!B89</f>
        <v>ZS i PO Bieżyń</v>
      </c>
      <c r="D14" s="2" t="str">
        <f>'[1]RAZEM (2)'!B88</f>
        <v>Łagowo</v>
      </c>
      <c r="E14" s="2" t="str">
        <f>'[1]RAZEM (2)'!B93</f>
        <v>Cichowo</v>
      </c>
      <c r="F14" s="2" t="str">
        <f>'[1]RAZEM (2)'!B94</f>
        <v>Mościszki</v>
      </c>
      <c r="G14" s="2" t="str">
        <f>'[1]RAZEM (2)'!B95</f>
        <v>Zbęchy Pole</v>
      </c>
      <c r="H14" s="2" t="s">
        <v>4</v>
      </c>
      <c r="I14" s="3" t="s">
        <v>5</v>
      </c>
    </row>
    <row r="15" spans="1:9" hidden="1" x14ac:dyDescent="0.25">
      <c r="A15" s="4" t="s">
        <v>13</v>
      </c>
      <c r="B15" s="5" t="s">
        <v>7</v>
      </c>
      <c r="C15" s="6">
        <f>'[1]RAZEM (2)'!C89</f>
        <v>18</v>
      </c>
      <c r="D15" s="6">
        <f>SUM('[1]RAZEM (2)'!C88)*(-1)</f>
        <v>-18</v>
      </c>
      <c r="E15" s="5"/>
      <c r="F15" s="5"/>
      <c r="G15" s="7"/>
      <c r="H15" s="7"/>
      <c r="I15" s="8">
        <f>SUM(C15:H15)</f>
        <v>0</v>
      </c>
    </row>
    <row r="16" spans="1:9" ht="15.75" hidden="1" thickBot="1" x14ac:dyDescent="0.3">
      <c r="A16" s="9" t="s">
        <v>13</v>
      </c>
      <c r="B16" s="10" t="s">
        <v>8</v>
      </c>
      <c r="C16" s="11"/>
      <c r="D16" s="11">
        <f>'[1]RAZEM (2)'!A88</f>
        <v>4.0999999999999996</v>
      </c>
      <c r="E16" s="10"/>
      <c r="F16" s="10"/>
      <c r="G16" s="10"/>
      <c r="H16" s="11">
        <f>'[1]RAZEM (2)'!A89</f>
        <v>4.0999999999999996</v>
      </c>
      <c r="I16" s="12">
        <f>SUM(C16:H16)</f>
        <v>8.1999999999999993</v>
      </c>
    </row>
    <row r="17" spans="1:15" hidden="1" x14ac:dyDescent="0.25">
      <c r="A17" s="4" t="s">
        <v>14</v>
      </c>
      <c r="B17" s="5" t="s">
        <v>7</v>
      </c>
      <c r="C17" s="6">
        <f>'[1]RAZEM (2)'!C96</f>
        <v>32</v>
      </c>
      <c r="D17" s="5"/>
      <c r="E17" s="6">
        <f>SUM('[1]RAZEM (2)'!C93)*(-1)</f>
        <v>-2</v>
      </c>
      <c r="F17" s="6">
        <f>'[1]RAZEM (2)'!C94*(-1)</f>
        <v>-22</v>
      </c>
      <c r="G17" s="6">
        <f>'[1]RAZEM (2)'!C95*(-1)</f>
        <v>-8</v>
      </c>
      <c r="H17" s="7"/>
      <c r="I17" s="8">
        <f>SUM(C17:H17)</f>
        <v>0</v>
      </c>
    </row>
    <row r="18" spans="1:15" ht="15.75" hidden="1" thickBot="1" x14ac:dyDescent="0.3">
      <c r="A18" s="9" t="s">
        <v>14</v>
      </c>
      <c r="B18" s="10" t="s">
        <v>8</v>
      </c>
      <c r="C18" s="11"/>
      <c r="D18" s="10"/>
      <c r="E18" s="11">
        <f>'[1]RAZEM (2)'!A93</f>
        <v>3.3</v>
      </c>
      <c r="F18" s="11">
        <f>'[1]RAZEM (2)'!A94</f>
        <v>6.5</v>
      </c>
      <c r="G18" s="11">
        <f>'[1]RAZEM (2)'!A95</f>
        <v>5.4</v>
      </c>
      <c r="H18" s="11">
        <f>'[1]RAZEM (2)'!A96</f>
        <v>3.5</v>
      </c>
      <c r="I18" s="12">
        <f>SUM(C18:H18)</f>
        <v>18.700000000000003</v>
      </c>
    </row>
    <row r="19" spans="1:15" hidden="1" x14ac:dyDescent="0.25"/>
    <row r="20" spans="1:15" hidden="1" x14ac:dyDescent="0.25">
      <c r="A20" t="s">
        <v>15</v>
      </c>
    </row>
    <row r="21" spans="1:15" ht="15.75" hidden="1" thickBot="1" x14ac:dyDescent="0.3">
      <c r="A21" s="1" t="s">
        <v>2</v>
      </c>
      <c r="B21" s="1" t="s">
        <v>3</v>
      </c>
      <c r="C21" s="2" t="str">
        <f>'[1]RAZEM (2)'!B96</f>
        <v>ZS i PO Bieżyń</v>
      </c>
      <c r="D21" s="2" t="str">
        <f>'[1]RAZEM (2)'!B101</f>
        <v>Łagowo</v>
      </c>
      <c r="E21" s="2" t="str">
        <f>'[1]RAZEM (2)'!B106</f>
        <v>Cichowo</v>
      </c>
      <c r="F21" s="2" t="str">
        <f>'[1]RAZEM (2)'!B107</f>
        <v>Mościszki</v>
      </c>
      <c r="G21" s="2" t="str">
        <f>'[1]RAZEM (2)'!B108</f>
        <v>Zbęchy Pole</v>
      </c>
      <c r="H21" s="2" t="str">
        <f>'[1]RAZEM (2)'!B109</f>
        <v>ZS i PO Bieżyń</v>
      </c>
      <c r="I21" s="3" t="s">
        <v>5</v>
      </c>
    </row>
    <row r="22" spans="1:15" hidden="1" x14ac:dyDescent="0.25">
      <c r="A22" s="4" t="s">
        <v>16</v>
      </c>
      <c r="B22" s="5" t="s">
        <v>7</v>
      </c>
      <c r="C22" s="6">
        <f>'[1]RAZEM (2)'!C102</f>
        <v>15</v>
      </c>
      <c r="D22" s="6">
        <f>SUM('[1]RAZEM (2)'!C101)*(-1)</f>
        <v>-15</v>
      </c>
      <c r="E22" s="5"/>
      <c r="F22" s="5"/>
      <c r="G22" s="7"/>
      <c r="H22" s="7"/>
      <c r="I22" s="8">
        <f>SUM(C22:H22)</f>
        <v>0</v>
      </c>
    </row>
    <row r="23" spans="1:15" ht="15.75" hidden="1" thickBot="1" x14ac:dyDescent="0.3">
      <c r="A23" s="9" t="s">
        <v>16</v>
      </c>
      <c r="B23" s="10" t="s">
        <v>8</v>
      </c>
      <c r="C23" s="11"/>
      <c r="D23" s="11">
        <f>'[1]RAZEM (2)'!A101</f>
        <v>4.0999999999999996</v>
      </c>
      <c r="E23" s="10"/>
      <c r="F23" s="10"/>
      <c r="G23" s="10"/>
      <c r="H23" s="11">
        <f>'[1]RAZEM (2)'!A102</f>
        <v>4.0999999999999996</v>
      </c>
      <c r="I23" s="12">
        <f>SUM(C23:H23)</f>
        <v>8.1999999999999993</v>
      </c>
    </row>
    <row r="24" spans="1:15" hidden="1" x14ac:dyDescent="0.25">
      <c r="A24" s="4" t="s">
        <v>17</v>
      </c>
      <c r="B24" s="5" t="s">
        <v>7</v>
      </c>
      <c r="C24" s="6">
        <f>'[1]RAZEM (2)'!C109</f>
        <v>38</v>
      </c>
      <c r="D24" s="5"/>
      <c r="E24" s="6">
        <f>SUM('[1]RAZEM (2)'!C106)*(-1)</f>
        <v>-2</v>
      </c>
      <c r="F24" s="6">
        <f>'[1]RAZEM (2)'!C107*(-1)</f>
        <v>-20</v>
      </c>
      <c r="G24" s="6">
        <f>'[1]RAZEM (2)'!C108*(-1)</f>
        <v>-16</v>
      </c>
      <c r="H24" s="7"/>
      <c r="I24" s="8">
        <f>SUM(C24:H24)</f>
        <v>0</v>
      </c>
    </row>
    <row r="25" spans="1:15" ht="15.75" hidden="1" thickBot="1" x14ac:dyDescent="0.3">
      <c r="A25" s="9" t="s">
        <v>17</v>
      </c>
      <c r="B25" s="10" t="s">
        <v>8</v>
      </c>
      <c r="C25" s="11"/>
      <c r="D25" s="10"/>
      <c r="E25" s="11">
        <f>'[1]RAZEM (2)'!A106</f>
        <v>3.3</v>
      </c>
      <c r="F25" s="11">
        <f>'[1]RAZEM (2)'!A107</f>
        <v>6.5</v>
      </c>
      <c r="G25" s="11">
        <f>'[1]RAZEM (2)'!A108</f>
        <v>5.4</v>
      </c>
      <c r="H25" s="11">
        <f>'[1]RAZEM (2)'!A109</f>
        <v>3.5</v>
      </c>
      <c r="I25" s="12">
        <f>SUM(C25:H25)</f>
        <v>18.700000000000003</v>
      </c>
    </row>
    <row r="26" spans="1:15" hidden="1" x14ac:dyDescent="0.25"/>
    <row r="27" spans="1:15" x14ac:dyDescent="0.25">
      <c r="A27" t="s">
        <v>18</v>
      </c>
    </row>
    <row r="28" spans="1:15" x14ac:dyDescent="0.25">
      <c r="A28" t="s">
        <v>1</v>
      </c>
    </row>
    <row r="29" spans="1:15" s="16" customFormat="1" ht="30.75" thickBot="1" x14ac:dyDescent="0.3">
      <c r="A29" s="13" t="s">
        <v>2</v>
      </c>
      <c r="B29" s="13" t="s">
        <v>3</v>
      </c>
      <c r="C29" s="14" t="str">
        <f>[1]RAZEM!B144</f>
        <v>Łuszkowo</v>
      </c>
      <c r="D29" s="14" t="str">
        <f>[1]RAZEM!B145</f>
        <v>Rogaczewo Wielkie</v>
      </c>
      <c r="E29" s="14" t="str">
        <f>[1]RAZEM!B146</f>
        <v>Rogaczewo Małe</v>
      </c>
      <c r="F29" s="14" t="s">
        <v>19</v>
      </c>
      <c r="G29" s="14" t="str">
        <f>[1]RAZEM!B147</f>
        <v>Kopaszewo</v>
      </c>
      <c r="H29" s="14" t="str">
        <f>[1]RAZEM!B157</f>
        <v>Jerka oś. Brzozowiec</v>
      </c>
      <c r="I29" s="14" t="str">
        <f>[1]RAZEM!B158</f>
        <v>Gierłachowo</v>
      </c>
      <c r="J29" s="14" t="str">
        <f>[1]RAZEM!B163</f>
        <v>Zbęchy</v>
      </c>
      <c r="K29" s="14" t="str">
        <f>[1]RAZEM!B170</f>
        <v>Rąbinek</v>
      </c>
      <c r="L29" s="14" t="str">
        <f>[1]RAZEM!B169</f>
        <v>Rąbiń</v>
      </c>
      <c r="M29" s="14" t="str">
        <f>[1]RAZEM!B148</f>
        <v>ZS Jerka</v>
      </c>
      <c r="N29" s="14" t="str">
        <f>[1]RAZEM!B172</f>
        <v>ZS Krzywiń</v>
      </c>
      <c r="O29" s="15" t="s">
        <v>5</v>
      </c>
    </row>
    <row r="30" spans="1:15" x14ac:dyDescent="0.25">
      <c r="A30" s="4" t="s">
        <v>6</v>
      </c>
      <c r="B30" s="5" t="s">
        <v>7</v>
      </c>
      <c r="C30" s="6">
        <f>[1]RAZEM!C144</f>
        <v>2</v>
      </c>
      <c r="D30" s="6">
        <f>[1]RAZEM!D145</f>
        <v>18</v>
      </c>
      <c r="E30" s="6">
        <f>[1]RAZEM!E146</f>
        <v>9</v>
      </c>
      <c r="F30" s="6">
        <f>SUM([1]RAZEM!F144+[1]RAZEM!F145+[1]RAZEM!F146-(C30+D30+E30))</f>
        <v>-7</v>
      </c>
      <c r="G30" s="6">
        <f>[1]RAZEM!F147</f>
        <v>27</v>
      </c>
      <c r="H30" s="5"/>
      <c r="I30" s="5"/>
      <c r="J30" s="5"/>
      <c r="K30" s="5"/>
      <c r="L30" s="5"/>
      <c r="M30" s="7"/>
      <c r="N30" s="5"/>
      <c r="O30" s="8">
        <f t="shared" ref="O30:O40" si="1">SUM(C30:M30)</f>
        <v>49</v>
      </c>
    </row>
    <row r="31" spans="1:15" ht="15.75" thickBot="1" x14ac:dyDescent="0.3">
      <c r="A31" s="9" t="s">
        <v>6</v>
      </c>
      <c r="B31" s="10" t="s">
        <v>8</v>
      </c>
      <c r="C31" s="11">
        <f>[1]RAZEM!A144</f>
        <v>3.6</v>
      </c>
      <c r="D31" s="11">
        <f>[1]RAZEM!A145</f>
        <v>4.5</v>
      </c>
      <c r="E31" s="11">
        <f>[1]RAZEM!A146</f>
        <v>2.1</v>
      </c>
      <c r="F31" s="11"/>
      <c r="G31" s="11">
        <f>[1]RAZEM!A147</f>
        <v>3.8</v>
      </c>
      <c r="H31" s="10"/>
      <c r="I31" s="10"/>
      <c r="J31" s="10"/>
      <c r="K31" s="10"/>
      <c r="L31" s="10"/>
      <c r="M31" s="11">
        <f>[1]RAZEM!A148</f>
        <v>3</v>
      </c>
      <c r="N31" s="10"/>
      <c r="O31" s="12">
        <f t="shared" si="1"/>
        <v>17</v>
      </c>
    </row>
    <row r="32" spans="1:15" x14ac:dyDescent="0.25">
      <c r="A32" s="4" t="s">
        <v>9</v>
      </c>
      <c r="B32" s="5" t="s">
        <v>7</v>
      </c>
      <c r="C32" s="6">
        <f>[1]RAZEM!C152</f>
        <v>54</v>
      </c>
      <c r="D32" s="5"/>
      <c r="E32" s="5"/>
      <c r="F32" s="5"/>
      <c r="G32" s="5"/>
      <c r="H32" s="5"/>
      <c r="I32" s="5"/>
      <c r="J32" s="5"/>
      <c r="K32" s="5"/>
      <c r="L32" s="5"/>
      <c r="M32" s="7"/>
      <c r="N32" s="5"/>
      <c r="O32" s="8">
        <f t="shared" si="1"/>
        <v>54</v>
      </c>
    </row>
    <row r="33" spans="1:15" ht="15.75" thickBot="1" x14ac:dyDescent="0.3">
      <c r="A33" s="9" t="s">
        <v>9</v>
      </c>
      <c r="B33" s="10" t="s">
        <v>8</v>
      </c>
      <c r="C33" s="11">
        <f>[1]RAZEM!A152</f>
        <v>5.4</v>
      </c>
      <c r="D33" s="10"/>
      <c r="E33" s="10"/>
      <c r="F33" s="10"/>
      <c r="G33" s="10"/>
      <c r="H33" s="10"/>
      <c r="I33" s="10"/>
      <c r="J33" s="10"/>
      <c r="K33" s="10"/>
      <c r="L33" s="10"/>
      <c r="M33" s="11">
        <f>[1]RAZEM!A153</f>
        <v>2.8</v>
      </c>
      <c r="N33" s="10"/>
      <c r="O33" s="12">
        <f t="shared" si="1"/>
        <v>8.1999999999999993</v>
      </c>
    </row>
    <row r="34" spans="1:15" x14ac:dyDescent="0.25">
      <c r="A34" s="4" t="s">
        <v>10</v>
      </c>
      <c r="B34" s="5" t="s">
        <v>7</v>
      </c>
      <c r="C34" s="5"/>
      <c r="D34" s="5"/>
      <c r="E34" s="5"/>
      <c r="F34" s="5"/>
      <c r="G34" s="5"/>
      <c r="H34" s="6">
        <f>[1]RAZEM!C157</f>
        <v>12</v>
      </c>
      <c r="I34" s="6">
        <f>[1]RAZEM!D158</f>
        <v>27</v>
      </c>
      <c r="J34" s="5"/>
      <c r="K34" s="5"/>
      <c r="L34" s="5"/>
      <c r="M34" s="7"/>
      <c r="N34" s="5"/>
      <c r="O34" s="8">
        <f t="shared" si="1"/>
        <v>39</v>
      </c>
    </row>
    <row r="35" spans="1:15" ht="15.75" thickBot="1" x14ac:dyDescent="0.3">
      <c r="A35" s="9" t="s">
        <v>10</v>
      </c>
      <c r="B35" s="10" t="s">
        <v>8</v>
      </c>
      <c r="C35" s="10"/>
      <c r="D35" s="10"/>
      <c r="E35" s="10"/>
      <c r="F35" s="10"/>
      <c r="G35" s="10"/>
      <c r="H35" s="11">
        <f>[1]RAZEM!A157</f>
        <v>1.1000000000000001</v>
      </c>
      <c r="I35" s="11">
        <f>[1]RAZEM!A158</f>
        <v>1.7</v>
      </c>
      <c r="J35" s="10"/>
      <c r="K35" s="10"/>
      <c r="L35" s="10"/>
      <c r="M35" s="11">
        <f>[1]RAZEM!A159</f>
        <v>2.2999999999999998</v>
      </c>
      <c r="N35" s="10"/>
      <c r="O35" s="12">
        <f t="shared" si="1"/>
        <v>5.0999999999999996</v>
      </c>
    </row>
    <row r="36" spans="1:15" x14ac:dyDescent="0.25">
      <c r="A36" s="4" t="s">
        <v>11</v>
      </c>
      <c r="B36" s="5" t="s">
        <v>7</v>
      </c>
      <c r="C36" s="6">
        <f>[1]RAZEM!D164</f>
        <v>15</v>
      </c>
      <c r="D36" s="5"/>
      <c r="E36" s="5"/>
      <c r="F36" s="5"/>
      <c r="G36" s="5"/>
      <c r="H36" s="5"/>
      <c r="I36" s="5"/>
      <c r="J36" s="6">
        <f>[1]RAZEM!C163</f>
        <v>37</v>
      </c>
      <c r="K36" s="5"/>
      <c r="L36" s="5"/>
      <c r="M36" s="7"/>
      <c r="N36" s="5"/>
      <c r="O36" s="8">
        <f t="shared" si="1"/>
        <v>52</v>
      </c>
    </row>
    <row r="37" spans="1:15" ht="15.75" thickBot="1" x14ac:dyDescent="0.3">
      <c r="A37" s="9" t="s">
        <v>11</v>
      </c>
      <c r="B37" s="10" t="s">
        <v>8</v>
      </c>
      <c r="C37" s="11">
        <f>[1]RAZEM!A164</f>
        <v>4.0999999999999996</v>
      </c>
      <c r="D37" s="10"/>
      <c r="E37" s="10"/>
      <c r="F37" s="10"/>
      <c r="G37" s="10"/>
      <c r="H37" s="10"/>
      <c r="I37" s="10"/>
      <c r="J37" s="11">
        <f>[1]RAZEM!A163</f>
        <v>5.0999999999999996</v>
      </c>
      <c r="K37" s="10"/>
      <c r="L37" s="10"/>
      <c r="M37" s="11">
        <f>[1]RAZEM!A165</f>
        <v>2.7</v>
      </c>
      <c r="N37" s="10"/>
      <c r="O37" s="12">
        <f t="shared" si="1"/>
        <v>11.899999999999999</v>
      </c>
    </row>
    <row r="38" spans="1:15" x14ac:dyDescent="0.25">
      <c r="A38" s="4" t="s">
        <v>13</v>
      </c>
      <c r="B38" s="5" t="s">
        <v>7</v>
      </c>
      <c r="C38" s="5"/>
      <c r="D38" s="5"/>
      <c r="E38" s="5"/>
      <c r="F38" s="5"/>
      <c r="G38" s="5"/>
      <c r="H38" s="5"/>
      <c r="I38" s="5"/>
      <c r="J38" s="5"/>
      <c r="K38" s="6">
        <f>[1]RAZEM!D170</f>
        <v>8</v>
      </c>
      <c r="L38" s="6">
        <v>39</v>
      </c>
      <c r="M38" s="7"/>
      <c r="N38" s="5"/>
      <c r="O38" s="8">
        <f t="shared" si="1"/>
        <v>47</v>
      </c>
    </row>
    <row r="39" spans="1:15" ht="15.75" thickBot="1" x14ac:dyDescent="0.3">
      <c r="A39" s="9" t="s">
        <v>13</v>
      </c>
      <c r="B39" s="10" t="s">
        <v>8</v>
      </c>
      <c r="C39" s="10"/>
      <c r="D39" s="10"/>
      <c r="E39" s="10"/>
      <c r="F39" s="10"/>
      <c r="G39" s="10"/>
      <c r="H39" s="10"/>
      <c r="I39" s="10"/>
      <c r="J39" s="10"/>
      <c r="K39" s="11">
        <f>[1]RAZEM!A171</f>
        <v>7.9</v>
      </c>
      <c r="L39" s="11">
        <f>[1]RAZEM!A170</f>
        <v>2.2999999999999998</v>
      </c>
      <c r="M39" s="11">
        <f>[1]RAZEM!A169</f>
        <v>5.8</v>
      </c>
      <c r="N39" s="10"/>
      <c r="O39" s="12">
        <f t="shared" si="1"/>
        <v>16</v>
      </c>
    </row>
    <row r="40" spans="1:15" x14ac:dyDescent="0.25">
      <c r="A40" s="4" t="s">
        <v>14</v>
      </c>
      <c r="B40" s="5" t="s">
        <v>7</v>
      </c>
      <c r="C40" s="5"/>
      <c r="D40" s="5"/>
      <c r="E40" s="5"/>
      <c r="F40" s="5"/>
      <c r="G40" s="5"/>
      <c r="H40" s="5"/>
      <c r="I40" s="5"/>
      <c r="J40" s="5"/>
      <c r="K40" s="5"/>
      <c r="L40" s="6">
        <v>12</v>
      </c>
      <c r="M40" s="7"/>
      <c r="N40" s="6">
        <v>1</v>
      </c>
      <c r="O40" s="8">
        <f t="shared" si="1"/>
        <v>12</v>
      </c>
    </row>
    <row r="41" spans="1:15" ht="15.75" thickBot="1" x14ac:dyDescent="0.3">
      <c r="A41" s="9" t="s">
        <v>14</v>
      </c>
      <c r="B41" s="10" t="s">
        <v>8</v>
      </c>
      <c r="C41" s="10"/>
      <c r="D41" s="10"/>
      <c r="E41" s="10"/>
      <c r="F41" s="10"/>
      <c r="G41" s="10"/>
      <c r="H41" s="10"/>
      <c r="I41" s="10"/>
      <c r="J41" s="10"/>
      <c r="K41" s="10"/>
      <c r="L41" s="11">
        <f>[1]RAZEM!A169</f>
        <v>5.8</v>
      </c>
      <c r="M41" s="11">
        <f>[1]RAZEM!A169</f>
        <v>5.8</v>
      </c>
      <c r="N41" s="11">
        <v>5.0999999999999996</v>
      </c>
      <c r="O41" s="12">
        <f>SUM(C41:N41)</f>
        <v>16.7</v>
      </c>
    </row>
    <row r="43" spans="1:15" x14ac:dyDescent="0.25">
      <c r="A43" t="s">
        <v>12</v>
      </c>
    </row>
    <row r="44" spans="1:15" s="16" customFormat="1" ht="30.75" thickBot="1" x14ac:dyDescent="0.3">
      <c r="A44" s="13" t="s">
        <v>2</v>
      </c>
      <c r="B44" s="13" t="s">
        <v>3</v>
      </c>
      <c r="C44" s="14" t="str">
        <f>[1]RAZEM!B180</f>
        <v>ZS Jerka</v>
      </c>
      <c r="D44" s="14" t="str">
        <f>[1]RAZEM!B175</f>
        <v>Kopaszewo</v>
      </c>
      <c r="E44" s="14" t="str">
        <f>F29</f>
        <v>Kopaszewo Przedszkole</v>
      </c>
      <c r="F44" s="14" t="str">
        <f>[1]RAZEM!B176</f>
        <v>Rogaczewo Małe</v>
      </c>
      <c r="G44" s="14" t="str">
        <f>[1]RAZEM!B177</f>
        <v>Rogaczewo Wielkie</v>
      </c>
      <c r="H44" s="14" t="str">
        <f>[1]RAZEM!B178</f>
        <v>Łuszkowo</v>
      </c>
      <c r="I44" s="14" t="str">
        <f>[1]RAZEM!B184</f>
        <v>Jerka oś. Brzozowiec</v>
      </c>
      <c r="J44" s="14" t="str">
        <f>[1]RAZEM!B185</f>
        <v>Gierłachowo</v>
      </c>
      <c r="K44" s="14" t="str">
        <f>[1]RAZEM!B186</f>
        <v>Zbęchy</v>
      </c>
      <c r="L44" s="14" t="str">
        <f>[1]RAZEM!B191</f>
        <v>Rąbiń</v>
      </c>
      <c r="M44" s="14" t="str">
        <f>[1]RAZEM!B192</f>
        <v>Rąbinek</v>
      </c>
      <c r="N44" s="14" t="str">
        <f>[1]RAZEM!B180</f>
        <v>ZS Jerka</v>
      </c>
      <c r="O44" s="15" t="s">
        <v>5</v>
      </c>
    </row>
    <row r="45" spans="1:15" x14ac:dyDescent="0.25">
      <c r="A45" s="4" t="s">
        <v>16</v>
      </c>
      <c r="B45" s="5" t="s">
        <v>7</v>
      </c>
      <c r="C45" s="6">
        <f>[1]RAZEM!C180</f>
        <v>44</v>
      </c>
      <c r="D45" s="6">
        <f>SUM([1]RAZEM!C175)*(-1)</f>
        <v>-11</v>
      </c>
      <c r="E45" s="6">
        <f>SUM([1]RAZEM!D176-[1]RAZEM!C176+[1]RAZEM!D177-[1]RAZEM!C177+[1]RAZEM!D178-[1]RAZEM!C178+[1]RAZEM!D179)</f>
        <v>8</v>
      </c>
      <c r="F45" s="6">
        <f>SUM([1]RAZEM!D176)*(-1)</f>
        <v>-5</v>
      </c>
      <c r="G45" s="6">
        <f>SUM([1]RAZEM!D177)*(-1)</f>
        <v>-4</v>
      </c>
      <c r="H45" s="6">
        <f>SUM([1]RAZEM!D178)*(-1)</f>
        <v>-31</v>
      </c>
      <c r="I45" s="5"/>
      <c r="J45" s="5"/>
      <c r="K45" s="5"/>
      <c r="L45" s="5"/>
      <c r="M45" s="5"/>
      <c r="N45" s="7"/>
      <c r="O45" s="8">
        <f t="shared" ref="O45:O50" si="2">SUM(C45:N45)</f>
        <v>1</v>
      </c>
    </row>
    <row r="46" spans="1:15" ht="15.75" thickBot="1" x14ac:dyDescent="0.3">
      <c r="A46" s="9" t="s">
        <v>16</v>
      </c>
      <c r="B46" s="10" t="s">
        <v>8</v>
      </c>
      <c r="C46" s="10"/>
      <c r="D46" s="11">
        <f>[1]RAZEM!A175</f>
        <v>3</v>
      </c>
      <c r="E46" s="10"/>
      <c r="F46" s="11">
        <f>[1]RAZEM!A176</f>
        <v>3.8</v>
      </c>
      <c r="G46" s="11">
        <f>[1]RAZEM!A177</f>
        <v>2.1</v>
      </c>
      <c r="H46" s="11">
        <f>[1]RAZEM!A178</f>
        <v>4.5</v>
      </c>
      <c r="I46" s="10"/>
      <c r="J46" s="10"/>
      <c r="K46" s="10"/>
      <c r="L46" s="10"/>
      <c r="M46" s="10"/>
      <c r="N46" s="11">
        <f>[1]RAZEM!A180</f>
        <v>3.6</v>
      </c>
      <c r="O46" s="12">
        <f t="shared" si="2"/>
        <v>17</v>
      </c>
    </row>
    <row r="47" spans="1:15" x14ac:dyDescent="0.25">
      <c r="A47" s="4" t="s">
        <v>17</v>
      </c>
      <c r="B47" s="5" t="s">
        <v>7</v>
      </c>
      <c r="C47" s="6">
        <f>[1]RAZEM!C187+[1]RAZEM!D179</f>
        <v>45</v>
      </c>
      <c r="D47" s="5"/>
      <c r="E47" s="5"/>
      <c r="F47" s="5"/>
      <c r="G47" s="5"/>
      <c r="H47" s="5"/>
      <c r="I47" s="6">
        <f>([1]RAZEM!C184+[1]RAZEM!D179)*(-1)</f>
        <v>-11</v>
      </c>
      <c r="J47" s="6">
        <f>SUM([1]RAZEM!C185)*(-1)</f>
        <v>-14</v>
      </c>
      <c r="K47" s="6">
        <f>SUM([1]RAZEM!C186)*(-1)</f>
        <v>-20</v>
      </c>
      <c r="L47" s="7"/>
      <c r="M47" s="7"/>
      <c r="N47" s="7"/>
      <c r="O47" s="8">
        <f t="shared" si="2"/>
        <v>0</v>
      </c>
    </row>
    <row r="48" spans="1:15" ht="15.75" thickBot="1" x14ac:dyDescent="0.3">
      <c r="A48" s="9" t="s">
        <v>17</v>
      </c>
      <c r="B48" s="10" t="s">
        <v>8</v>
      </c>
      <c r="C48" s="10"/>
      <c r="D48" s="10"/>
      <c r="E48" s="10"/>
      <c r="F48" s="10"/>
      <c r="G48" s="10"/>
      <c r="H48" s="10"/>
      <c r="I48" s="11">
        <f>SUM([1]RAZEM!A184)</f>
        <v>1.1000000000000001</v>
      </c>
      <c r="J48" s="11">
        <f>[1]RAZEM!A185</f>
        <v>1.7</v>
      </c>
      <c r="K48" s="11">
        <f>[1]RAZEM!A186</f>
        <v>6.3</v>
      </c>
      <c r="L48" s="10"/>
      <c r="M48" s="10"/>
      <c r="N48" s="11">
        <f>[1]RAZEM!A187</f>
        <v>5.2</v>
      </c>
      <c r="O48" s="12">
        <f t="shared" si="2"/>
        <v>14.3</v>
      </c>
    </row>
    <row r="49" spans="1:15" x14ac:dyDescent="0.25">
      <c r="A49" s="4" t="s">
        <v>20</v>
      </c>
      <c r="B49" s="5" t="s">
        <v>7</v>
      </c>
      <c r="C49" s="6">
        <f>SUM([1]RAZEM!C193)</f>
        <v>27</v>
      </c>
      <c r="D49" s="5"/>
      <c r="E49" s="5"/>
      <c r="F49" s="5"/>
      <c r="G49" s="5"/>
      <c r="H49" s="7"/>
      <c r="I49" s="7"/>
      <c r="J49" s="7"/>
      <c r="K49" s="7"/>
      <c r="L49" s="6">
        <f>SUM([1]RAZEM!C191)*(-1)</f>
        <v>-22</v>
      </c>
      <c r="M49" s="6">
        <f>SUM([1]RAZEM!C192)*(-1)</f>
        <v>-5</v>
      </c>
      <c r="N49" s="7"/>
      <c r="O49" s="8">
        <f t="shared" si="2"/>
        <v>0</v>
      </c>
    </row>
    <row r="50" spans="1:15" ht="15.75" thickBot="1" x14ac:dyDescent="0.3">
      <c r="A50" s="9" t="s">
        <v>20</v>
      </c>
      <c r="B50" s="10" t="s">
        <v>8</v>
      </c>
      <c r="C50" s="10"/>
      <c r="D50" s="10"/>
      <c r="E50" s="10"/>
      <c r="F50" s="10"/>
      <c r="G50" s="10"/>
      <c r="H50" s="10"/>
      <c r="I50" s="10"/>
      <c r="J50" s="10"/>
      <c r="K50" s="10"/>
      <c r="L50" s="11">
        <f>[1]RAZEM!A191</f>
        <v>5.8</v>
      </c>
      <c r="M50" s="11">
        <f>SUM([1]RAZEM!A192)</f>
        <v>2.2999999999999998</v>
      </c>
      <c r="N50" s="11">
        <f>SUM([1]RAZEM!A193)</f>
        <v>7.9</v>
      </c>
      <c r="O50" s="12">
        <f t="shared" si="2"/>
        <v>16</v>
      </c>
    </row>
    <row r="52" spans="1:15" x14ac:dyDescent="0.25">
      <c r="A52" t="s">
        <v>15</v>
      </c>
    </row>
    <row r="53" spans="1:15" s="16" customFormat="1" ht="30.75" thickBot="1" x14ac:dyDescent="0.3">
      <c r="A53" s="13" t="s">
        <v>2</v>
      </c>
      <c r="B53" s="13" t="s">
        <v>3</v>
      </c>
      <c r="C53" s="14" t="s">
        <v>21</v>
      </c>
      <c r="D53" s="14" t="str">
        <f>[1]RAZEM!B201</f>
        <v>ZS Jerka</v>
      </c>
      <c r="E53" s="14" t="str">
        <f>[1]RAZEM!B197</f>
        <v>Kopaszewo</v>
      </c>
      <c r="F53" s="14" t="str">
        <f>[1]RAZEM!B198</f>
        <v>Rogaczewo Małe</v>
      </c>
      <c r="G53" s="14" t="str">
        <f>[1]RAZEM!B199</f>
        <v>Rogaczewo Wielkie</v>
      </c>
      <c r="H53" s="14" t="str">
        <f>[1]RAZEM!B204</f>
        <v>Jerka oś. Brzozowiec</v>
      </c>
      <c r="I53" s="14" t="str">
        <f>[1]RAZEM!B205</f>
        <v>Gierłachowo</v>
      </c>
      <c r="J53" s="14" t="str">
        <f>[1]RAZEM!B206</f>
        <v>Zbęchy</v>
      </c>
      <c r="K53" s="14" t="s">
        <v>22</v>
      </c>
      <c r="L53" s="14" t="str">
        <f>[1]RAZEM!B212</f>
        <v>Rąbiń</v>
      </c>
      <c r="M53" s="14" t="str">
        <f>[1]RAZEM!B213</f>
        <v>Rąbinek</v>
      </c>
      <c r="N53" s="14" t="str">
        <f>[1]RAZEM!B211</f>
        <v>ZS Jerka</v>
      </c>
      <c r="O53" s="15" t="s">
        <v>5</v>
      </c>
    </row>
    <row r="54" spans="1:15" x14ac:dyDescent="0.25">
      <c r="A54" s="4" t="s">
        <v>23</v>
      </c>
      <c r="B54" s="5" t="s">
        <v>7</v>
      </c>
      <c r="C54" s="5"/>
      <c r="D54" s="6">
        <v>34</v>
      </c>
      <c r="E54" s="6">
        <f>[1]RAZEM!C197*(-1)</f>
        <v>-16</v>
      </c>
      <c r="F54" s="6">
        <f>SUM([1]RAZEM!C198)*(-1)</f>
        <v>-4</v>
      </c>
      <c r="G54" s="6">
        <f>SUM([1]RAZEM!C199)*(-1)</f>
        <v>-14</v>
      </c>
      <c r="H54" s="5"/>
      <c r="I54" s="5"/>
      <c r="J54" s="5"/>
      <c r="K54" s="5"/>
      <c r="L54" s="5"/>
      <c r="M54" s="5"/>
      <c r="N54" s="5"/>
      <c r="O54" s="8">
        <f t="shared" ref="O54:O59" si="3">SUM(D54:N54)</f>
        <v>0</v>
      </c>
    </row>
    <row r="55" spans="1:15" ht="15.75" thickBot="1" x14ac:dyDescent="0.3">
      <c r="A55" s="9" t="s">
        <v>23</v>
      </c>
      <c r="B55" s="10" t="s">
        <v>8</v>
      </c>
      <c r="C55" s="10"/>
      <c r="D55" s="11"/>
      <c r="E55" s="11">
        <f>[1]RAZEM!A197</f>
        <v>3</v>
      </c>
      <c r="F55" s="11">
        <f>SUM([1]RAZEM!A198)</f>
        <v>3.8</v>
      </c>
      <c r="G55" s="11">
        <f>SUM([1]RAZEM!A199)</f>
        <v>2.1</v>
      </c>
      <c r="H55" s="10"/>
      <c r="I55" s="10"/>
      <c r="J55" s="10"/>
      <c r="K55" s="10"/>
      <c r="L55" s="10"/>
      <c r="M55" s="10"/>
      <c r="N55" s="11">
        <v>5.4</v>
      </c>
      <c r="O55" s="12">
        <f t="shared" si="3"/>
        <v>14.3</v>
      </c>
    </row>
    <row r="56" spans="1:15" x14ac:dyDescent="0.25">
      <c r="A56" s="4" t="s">
        <v>24</v>
      </c>
      <c r="B56" s="5" t="s">
        <v>7</v>
      </c>
      <c r="C56" s="5"/>
      <c r="D56" s="6">
        <f>SUM([1]RAZEM!C204:C206,[1]RAZEM!C200)</f>
        <v>55</v>
      </c>
      <c r="E56" s="5"/>
      <c r="F56" s="5"/>
      <c r="G56" s="5"/>
      <c r="H56" s="6">
        <f>SUM([1]RAZEM!C204)*(-1)</f>
        <v>-2</v>
      </c>
      <c r="I56" s="6">
        <f>[1]RAZEM!C205*(-1)</f>
        <v>-13</v>
      </c>
      <c r="J56" s="6">
        <f>[1]RAZEM!C206*(-1)</f>
        <v>-17</v>
      </c>
      <c r="K56" s="6">
        <f>[1]RAZEM!C200*(-1)</f>
        <v>-23</v>
      </c>
      <c r="L56" s="7"/>
      <c r="M56" s="7"/>
      <c r="N56" s="7"/>
      <c r="O56" s="8">
        <f t="shared" si="3"/>
        <v>0</v>
      </c>
    </row>
    <row r="57" spans="1:15" ht="15.75" thickBot="1" x14ac:dyDescent="0.3">
      <c r="A57" s="9" t="s">
        <v>24</v>
      </c>
      <c r="B57" s="10" t="s">
        <v>8</v>
      </c>
      <c r="C57" s="10"/>
      <c r="D57" s="11"/>
      <c r="E57" s="10"/>
      <c r="F57" s="10"/>
      <c r="G57" s="10"/>
      <c r="H57" s="11">
        <f>[1]RAZEM!A204</f>
        <v>1.1000000000000001</v>
      </c>
      <c r="I57" s="11">
        <f>[1]RAZEM!A205</f>
        <v>1.7</v>
      </c>
      <c r="J57" s="11">
        <f>[1]RAZEM!A206</f>
        <v>6.3</v>
      </c>
      <c r="K57" s="11">
        <f>[1]RAZEM!A207</f>
        <v>4.0999999999999996</v>
      </c>
      <c r="L57" s="10"/>
      <c r="M57" s="10"/>
      <c r="N57" s="11">
        <f>[1]RAZEM!A208</f>
        <v>2.8</v>
      </c>
      <c r="O57" s="12">
        <f t="shared" si="3"/>
        <v>16</v>
      </c>
    </row>
    <row r="58" spans="1:15" x14ac:dyDescent="0.25">
      <c r="A58" s="4" t="s">
        <v>25</v>
      </c>
      <c r="B58" s="5" t="s">
        <v>7</v>
      </c>
      <c r="C58" s="6">
        <f>[1]RAZEM!C212</f>
        <v>1</v>
      </c>
      <c r="D58" s="6">
        <f>SUM([1]RAZEM!D214,[1]RAZEM!C207)</f>
        <v>49</v>
      </c>
      <c r="E58" s="5"/>
      <c r="F58" s="5"/>
      <c r="G58" s="5"/>
      <c r="H58" s="7"/>
      <c r="I58" s="7"/>
      <c r="J58" s="7"/>
      <c r="K58" s="5">
        <f>SUM([1]RAZEM!C207)*(-1)</f>
        <v>-17</v>
      </c>
      <c r="L58" s="5">
        <f>SUM([1]RAZEM!C212:D212)*(-1)</f>
        <v>-30</v>
      </c>
      <c r="M58" s="6">
        <f>SUM([1]RAZEM!D213)</f>
        <v>3</v>
      </c>
      <c r="N58" s="5"/>
      <c r="O58" s="8">
        <f t="shared" si="3"/>
        <v>5</v>
      </c>
    </row>
    <row r="59" spans="1:15" ht="15.75" thickBot="1" x14ac:dyDescent="0.3">
      <c r="A59" s="9" t="s">
        <v>25</v>
      </c>
      <c r="B59" s="10" t="s">
        <v>8</v>
      </c>
      <c r="C59" s="10"/>
      <c r="D59" s="11">
        <f>SUM([1]RAZEM!A211)</f>
        <v>5.0999999999999996</v>
      </c>
      <c r="E59" s="10"/>
      <c r="F59" s="10"/>
      <c r="G59" s="10"/>
      <c r="H59" s="10"/>
      <c r="I59" s="10"/>
      <c r="J59" s="10"/>
      <c r="K59" s="10">
        <f>[1]RAZEM!A208</f>
        <v>2.8</v>
      </c>
      <c r="L59" s="10">
        <v>3.8</v>
      </c>
      <c r="M59" s="11">
        <f>[1]RAZEM!A213</f>
        <v>2.2999999999999998</v>
      </c>
      <c r="N59" s="11">
        <f>[1]RAZEM!A214</f>
        <v>7.9</v>
      </c>
      <c r="O59" s="12">
        <f t="shared" si="3"/>
        <v>21.9</v>
      </c>
    </row>
  </sheetData>
  <sheetProtection algorithmName="SHA-512" hashValue="8wDPsolpcqOu8WMo9NJ1t3Nn6ZK/6N4nPPHdlKM14PPbiz8FfaUkAOMgcK13MwD70v3vQObfVZcz554yf4pTew==" saltValue="BqWQACH3FZQgaTjj5GubT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CA2A-C01C-4F6B-8C65-DB00046A3DA4}">
  <dimension ref="A1:R48"/>
  <sheetViews>
    <sheetView topLeftCell="A6" workbookViewId="0">
      <selection activeCell="E55" sqref="E55"/>
    </sheetView>
  </sheetViews>
  <sheetFormatPr defaultRowHeight="15" x14ac:dyDescent="0.25"/>
  <cols>
    <col min="1" max="1" width="8.5703125" customWidth="1"/>
    <col min="2" max="2" width="16.7109375" customWidth="1"/>
    <col min="3" max="22" width="13.28515625" customWidth="1"/>
  </cols>
  <sheetData>
    <row r="1" spans="1:9" x14ac:dyDescent="0.25">
      <c r="A1" t="s">
        <v>26</v>
      </c>
    </row>
    <row r="2" spans="1:9" x14ac:dyDescent="0.25">
      <c r="A2" t="s">
        <v>1</v>
      </c>
    </row>
    <row r="3" spans="1:9" s="16" customFormat="1" ht="30.75" thickBot="1" x14ac:dyDescent="0.3">
      <c r="A3" s="13" t="s">
        <v>2</v>
      </c>
      <c r="B3" s="13" t="s">
        <v>3</v>
      </c>
      <c r="C3" s="14" t="str">
        <f>'[1]RAZEM (2)'!B47</f>
        <v>Nowy Dwór</v>
      </c>
      <c r="D3" s="14" t="str">
        <f>'[1]RAZEM (2)'!B48</f>
        <v>ZS i PO Lubiń</v>
      </c>
      <c r="E3" s="14" t="s">
        <v>27</v>
      </c>
      <c r="F3" s="14" t="str">
        <f>'[1]RAZEM (2)'!B49</f>
        <v>Bielewo</v>
      </c>
      <c r="G3" s="14" t="str">
        <f>'[1]RAZEM (2)'!B48</f>
        <v>ZS i PO Lubiń</v>
      </c>
      <c r="H3" s="15" t="s">
        <v>5</v>
      </c>
    </row>
    <row r="4" spans="1:9" x14ac:dyDescent="0.25">
      <c r="A4" s="4" t="s">
        <v>6</v>
      </c>
      <c r="B4" s="5" t="s">
        <v>7</v>
      </c>
      <c r="C4" s="6">
        <f>'[1]RAZEM (2)'!C47</f>
        <v>24</v>
      </c>
      <c r="D4" s="6">
        <v>-22</v>
      </c>
      <c r="E4" s="5"/>
      <c r="F4" s="5"/>
      <c r="G4" s="7"/>
      <c r="H4" s="8">
        <f t="shared" ref="H4:H7" si="0">SUM(C4:G4)</f>
        <v>2</v>
      </c>
    </row>
    <row r="5" spans="1:9" ht="15.75" thickBot="1" x14ac:dyDescent="0.3">
      <c r="A5" s="9" t="s">
        <v>6</v>
      </c>
      <c r="B5" s="10" t="s">
        <v>8</v>
      </c>
      <c r="C5" s="11">
        <f>'[1]RAZEM (2)'!A47</f>
        <v>3.4</v>
      </c>
      <c r="D5" s="11">
        <f>'[1]RAZEM (2)'!A48</f>
        <v>3.4</v>
      </c>
      <c r="E5" s="10"/>
      <c r="F5" s="10"/>
      <c r="G5" s="11">
        <f>'[1]RAZEM (2)'!A48</f>
        <v>3.4</v>
      </c>
      <c r="H5" s="12">
        <f t="shared" si="0"/>
        <v>10.199999999999999</v>
      </c>
    </row>
    <row r="6" spans="1:9" x14ac:dyDescent="0.25">
      <c r="A6" s="4" t="s">
        <v>9</v>
      </c>
      <c r="B6" s="5" t="s">
        <v>7</v>
      </c>
      <c r="C6" s="5"/>
      <c r="D6" s="6">
        <v>4</v>
      </c>
      <c r="E6" s="6">
        <v>-4</v>
      </c>
      <c r="F6" s="6">
        <f>SUM('[1]RAZEM (2)'!E49)</f>
        <v>36</v>
      </c>
      <c r="G6" s="7"/>
      <c r="H6" s="8">
        <f t="shared" si="0"/>
        <v>36</v>
      </c>
    </row>
    <row r="7" spans="1:9" ht="15.75" thickBot="1" x14ac:dyDescent="0.3">
      <c r="A7" s="9" t="s">
        <v>9</v>
      </c>
      <c r="B7" s="10" t="s">
        <v>8</v>
      </c>
      <c r="C7" s="10"/>
      <c r="D7" s="10"/>
      <c r="E7" s="10"/>
      <c r="F7" s="11">
        <f>'[1]RAZEM (2)'!A49</f>
        <v>4.2</v>
      </c>
      <c r="G7" s="11">
        <f>'[1]RAZEM (2)'!A50</f>
        <v>4.2</v>
      </c>
      <c r="H7" s="12">
        <f t="shared" si="0"/>
        <v>8.4</v>
      </c>
    </row>
    <row r="9" spans="1:9" x14ac:dyDescent="0.25">
      <c r="A9" t="s">
        <v>12</v>
      </c>
    </row>
    <row r="10" spans="1:9" s="16" customFormat="1" ht="30.75" thickBot="1" x14ac:dyDescent="0.3">
      <c r="A10" s="13" t="s">
        <v>2</v>
      </c>
      <c r="B10" s="13" t="s">
        <v>3</v>
      </c>
      <c r="C10" s="14" t="str">
        <f>'[1]RAZEM (2)'!B57</f>
        <v>ZS i PO Lubiń</v>
      </c>
      <c r="D10" s="14" t="str">
        <f>'[1]RAZEM (2)'!B54</f>
        <v>Bielewo</v>
      </c>
      <c r="E10" s="14" t="s">
        <v>27</v>
      </c>
      <c r="F10" s="14" t="str">
        <f>'[1]RAZEM (2)'!B55</f>
        <v>Lubiń</v>
      </c>
      <c r="G10" s="14" t="str">
        <f>'[1]RAZEM (2)'!B56</f>
        <v>Nowy Dwór</v>
      </c>
      <c r="H10" s="14" t="str">
        <f>'[1]RAZEM (2)'!B50</f>
        <v>ZS i PO Lubiń</v>
      </c>
      <c r="I10" s="15" t="s">
        <v>5</v>
      </c>
    </row>
    <row r="11" spans="1:9" x14ac:dyDescent="0.25">
      <c r="A11" s="4" t="s">
        <v>10</v>
      </c>
      <c r="B11" s="5" t="s">
        <v>7</v>
      </c>
      <c r="C11" s="6">
        <f>'[1]RAZEM (2)'!C57</f>
        <v>18</v>
      </c>
      <c r="D11" s="6">
        <f>'[1]RAZEM (2)'!C54*(-1)</f>
        <v>-9</v>
      </c>
      <c r="E11" s="6">
        <v>4</v>
      </c>
      <c r="F11" s="6">
        <v>-2</v>
      </c>
      <c r="G11" s="6">
        <f>'[1]RAZEM (2)'!D56*(-1)</f>
        <v>-11</v>
      </c>
      <c r="H11" s="7"/>
      <c r="I11" s="8">
        <f>SUM(C11:H11)</f>
        <v>0</v>
      </c>
    </row>
    <row r="12" spans="1:9" ht="15.75" thickBot="1" x14ac:dyDescent="0.3">
      <c r="A12" s="9" t="s">
        <v>10</v>
      </c>
      <c r="B12" s="10" t="s">
        <v>8</v>
      </c>
      <c r="C12" s="10"/>
      <c r="D12" s="11">
        <f>'[1]RAZEM (2)'!A54</f>
        <v>4.2</v>
      </c>
      <c r="E12" s="10"/>
      <c r="F12" s="11">
        <f>'[1]RAZEM (2)'!A55</f>
        <v>4.2</v>
      </c>
      <c r="G12" s="11">
        <f>'[1]RAZEM (2)'!A56</f>
        <v>3.4</v>
      </c>
      <c r="H12" s="11">
        <f>'[1]RAZEM (2)'!A57</f>
        <v>3.4</v>
      </c>
      <c r="I12" s="12">
        <f>SUM(C12:H12)</f>
        <v>15.200000000000001</v>
      </c>
    </row>
    <row r="14" spans="1:9" x14ac:dyDescent="0.25">
      <c r="A14" t="s">
        <v>15</v>
      </c>
    </row>
    <row r="15" spans="1:9" ht="15.75" thickBot="1" x14ac:dyDescent="0.3">
      <c r="A15" s="1" t="s">
        <v>2</v>
      </c>
      <c r="B15" s="1" t="s">
        <v>3</v>
      </c>
      <c r="C15" s="2" t="str">
        <f>'[1]RAZEM (2)'!B63</f>
        <v>ZS i PO Lubiń</v>
      </c>
      <c r="D15" s="2" t="str">
        <f>'[1]RAZEM (2)'!B61</f>
        <v>Bielewo</v>
      </c>
      <c r="E15" s="2" t="str">
        <f>'[1]RAZEM (2)'!B62</f>
        <v>Nowy Dwór</v>
      </c>
      <c r="F15" s="2" t="str">
        <f>'[1]RAZEM (2)'!B63</f>
        <v>ZS i PO Lubiń</v>
      </c>
      <c r="G15" s="3" t="s">
        <v>5</v>
      </c>
    </row>
    <row r="16" spans="1:9" x14ac:dyDescent="0.25">
      <c r="A16" s="4" t="s">
        <v>11</v>
      </c>
      <c r="B16" s="5" t="s">
        <v>7</v>
      </c>
      <c r="C16" s="6">
        <f>'[1]RAZEM (2)'!C63</f>
        <v>40</v>
      </c>
      <c r="D16" s="6">
        <f>'[1]RAZEM (2)'!C61*(-1)</f>
        <v>-27</v>
      </c>
      <c r="E16" s="6">
        <f>'[1]RAZEM (2)'!C62*(-1)</f>
        <v>-13</v>
      </c>
      <c r="F16" s="5"/>
      <c r="G16" s="8">
        <f>SUM(C16:F16)</f>
        <v>0</v>
      </c>
    </row>
    <row r="17" spans="1:16" ht="15.75" thickBot="1" x14ac:dyDescent="0.3">
      <c r="A17" s="9" t="s">
        <v>11</v>
      </c>
      <c r="B17" s="10" t="s">
        <v>8</v>
      </c>
      <c r="C17" s="10"/>
      <c r="D17" s="11">
        <f>'[1]RAZEM (2)'!A61</f>
        <v>4.2</v>
      </c>
      <c r="E17" s="11">
        <f>'[1]RAZEM (2)'!A62</f>
        <v>7.6</v>
      </c>
      <c r="F17" s="11">
        <f>'[1]RAZEM (2)'!A63</f>
        <v>3.4</v>
      </c>
      <c r="G17" s="12">
        <f>SUM(C17:F17)</f>
        <v>15.200000000000001</v>
      </c>
    </row>
    <row r="19" spans="1:16" hidden="1" x14ac:dyDescent="0.25">
      <c r="A19" t="s">
        <v>28</v>
      </c>
    </row>
    <row r="20" spans="1:16" hidden="1" x14ac:dyDescent="0.25">
      <c r="A20" t="s">
        <v>1</v>
      </c>
    </row>
    <row r="21" spans="1:16" s="16" customFormat="1" ht="30.75" hidden="1" thickBot="1" x14ac:dyDescent="0.3">
      <c r="A21" s="13" t="s">
        <v>2</v>
      </c>
      <c r="B21" s="13" t="s">
        <v>3</v>
      </c>
      <c r="C21" s="14" t="str">
        <f>[1]RAZEM!B47</f>
        <v>Żelazno</v>
      </c>
      <c r="D21" s="14" t="s">
        <v>29</v>
      </c>
      <c r="E21" s="14" t="str">
        <f>[1]RAZEM!B58</f>
        <v>Teklimyśl</v>
      </c>
      <c r="F21" s="14" t="str">
        <f>[1]RAZEM!B59</f>
        <v>Miąskowo</v>
      </c>
      <c r="G21" s="14" t="str">
        <f>[1]RAZEM!B60</f>
        <v>Czerwona Wieś</v>
      </c>
      <c r="H21" s="14" t="str">
        <f>[1]RAZEM!B65</f>
        <v>Kuszkowo</v>
      </c>
      <c r="I21" s="14" t="str">
        <f>[1]RAZEM!B66</f>
        <v>Jurkowo Huby</v>
      </c>
      <c r="J21" s="14" t="str">
        <f>[1]RAZEM!B67</f>
        <v>Zgliniec</v>
      </c>
      <c r="K21" s="14" t="str">
        <f>[1]RAZEM!B68</f>
        <v>Wymysłowo</v>
      </c>
      <c r="L21" s="14" t="str">
        <f>[1]RAZEM!B69</f>
        <v xml:space="preserve">Jurkowo  </v>
      </c>
      <c r="M21" s="14" t="s">
        <v>30</v>
      </c>
      <c r="N21" s="14" t="str">
        <f>[1]RAZEM!B77</f>
        <v>Świniec</v>
      </c>
      <c r="O21" s="14" t="str">
        <f>[1]RAZEM!B78</f>
        <v>ZS Krzywiń</v>
      </c>
      <c r="P21" s="15" t="s">
        <v>5</v>
      </c>
    </row>
    <row r="22" spans="1:16" hidden="1" x14ac:dyDescent="0.25">
      <c r="A22" s="4" t="s">
        <v>6</v>
      </c>
      <c r="B22" s="5" t="s">
        <v>7</v>
      </c>
      <c r="C22" s="6">
        <f>[1]RAZEM!C47</f>
        <v>26</v>
      </c>
      <c r="D22" s="6">
        <f>[1]RAZEM!D48</f>
        <v>29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>
        <f t="shared" ref="P22:P31" si="1">SUM(C22:O22)</f>
        <v>55</v>
      </c>
    </row>
    <row r="23" spans="1:16" ht="15.75" hidden="1" thickBot="1" x14ac:dyDescent="0.3">
      <c r="A23" s="9" t="s">
        <v>6</v>
      </c>
      <c r="B23" s="10" t="s">
        <v>8</v>
      </c>
      <c r="C23" s="11">
        <f>[1]RAZEM!A47</f>
        <v>6.9</v>
      </c>
      <c r="D23" s="11">
        <f>[1]RAZEM!A48</f>
        <v>3.1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>[1]RAZEM!A49</f>
        <v>3.8</v>
      </c>
      <c r="P23" s="12">
        <f t="shared" si="1"/>
        <v>13.8</v>
      </c>
    </row>
    <row r="24" spans="1:16" hidden="1" x14ac:dyDescent="0.25">
      <c r="A24" s="4" t="s">
        <v>9</v>
      </c>
      <c r="B24" s="5" t="s">
        <v>7</v>
      </c>
      <c r="C24" s="5"/>
      <c r="D24" s="6">
        <f>[1]RAZEM!C53</f>
        <v>14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>
        <f t="shared" si="1"/>
        <v>14</v>
      </c>
    </row>
    <row r="25" spans="1:16" ht="15.75" hidden="1" thickBot="1" x14ac:dyDescent="0.3">
      <c r="A25" s="9" t="s">
        <v>9</v>
      </c>
      <c r="B25" s="10" t="s">
        <v>8</v>
      </c>
      <c r="C25" s="10"/>
      <c r="D25" s="11">
        <f>[1]RAZEM!A53</f>
        <v>3.8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>[1]RAZEM!A54</f>
        <v>3.8</v>
      </c>
      <c r="P25" s="12">
        <f t="shared" si="1"/>
        <v>7.6</v>
      </c>
    </row>
    <row r="26" spans="1:16" hidden="1" x14ac:dyDescent="0.25">
      <c r="A26" s="4" t="s">
        <v>10</v>
      </c>
      <c r="B26" s="5" t="s">
        <v>7</v>
      </c>
      <c r="C26" s="5"/>
      <c r="D26" s="5"/>
      <c r="E26" s="6">
        <f>[1]RAZEM!C58</f>
        <v>5</v>
      </c>
      <c r="F26" s="6">
        <f>[1]RAZEM!D59</f>
        <v>9</v>
      </c>
      <c r="G26" s="6">
        <f>[1]RAZEM!E60</f>
        <v>25</v>
      </c>
      <c r="H26" s="5"/>
      <c r="I26" s="5"/>
      <c r="J26" s="5"/>
      <c r="K26" s="5"/>
      <c r="L26" s="5"/>
      <c r="M26" s="5"/>
      <c r="N26" s="5"/>
      <c r="O26" s="5"/>
      <c r="P26" s="8">
        <f t="shared" si="1"/>
        <v>39</v>
      </c>
    </row>
    <row r="27" spans="1:16" ht="15.75" hidden="1" thickBot="1" x14ac:dyDescent="0.3">
      <c r="A27" s="9" t="s">
        <v>10</v>
      </c>
      <c r="B27" s="10" t="s">
        <v>8</v>
      </c>
      <c r="C27" s="10"/>
      <c r="D27" s="10"/>
      <c r="E27" s="11">
        <f>[1]RAZEM!A58</f>
        <v>3.7</v>
      </c>
      <c r="F27" s="11">
        <f>[1]RAZEM!A59</f>
        <v>4.0999999999999996</v>
      </c>
      <c r="G27" s="11">
        <f>[1]RAZEM!A60</f>
        <v>4.2</v>
      </c>
      <c r="H27" s="10"/>
      <c r="I27" s="10"/>
      <c r="J27" s="10"/>
      <c r="K27" s="10"/>
      <c r="L27" s="10"/>
      <c r="M27" s="10"/>
      <c r="N27" s="10"/>
      <c r="O27" s="11">
        <f>[1]RAZEM!A61</f>
        <v>3.2</v>
      </c>
      <c r="P27" s="12">
        <f t="shared" si="1"/>
        <v>15.2</v>
      </c>
    </row>
    <row r="28" spans="1:16" hidden="1" x14ac:dyDescent="0.25">
      <c r="A28" s="4" t="s">
        <v>11</v>
      </c>
      <c r="B28" s="5" t="s">
        <v>7</v>
      </c>
      <c r="C28" s="5"/>
      <c r="D28" s="5"/>
      <c r="E28" s="5"/>
      <c r="F28" s="5"/>
      <c r="G28" s="5"/>
      <c r="H28" s="6">
        <f>[1]RAZEM!C65</f>
        <v>1</v>
      </c>
      <c r="I28" s="6">
        <f>[1]RAZEM!D66</f>
        <v>3</v>
      </c>
      <c r="J28" s="6">
        <f>[1]RAZEM!E67</f>
        <v>18</v>
      </c>
      <c r="K28" s="6">
        <f>[1]RAZEM!F68</f>
        <v>1</v>
      </c>
      <c r="L28" s="6">
        <f>[1]RAZEM!G69</f>
        <v>31</v>
      </c>
      <c r="M28" s="6">
        <v>-6</v>
      </c>
      <c r="N28" s="5"/>
      <c r="O28" s="5"/>
      <c r="P28" s="8">
        <f t="shared" si="1"/>
        <v>48</v>
      </c>
    </row>
    <row r="29" spans="1:16" ht="15.75" hidden="1" thickBot="1" x14ac:dyDescent="0.3">
      <c r="A29" s="9" t="s">
        <v>11</v>
      </c>
      <c r="B29" s="10" t="s">
        <v>8</v>
      </c>
      <c r="C29" s="10"/>
      <c r="D29" s="10"/>
      <c r="E29" s="10"/>
      <c r="F29" s="10"/>
      <c r="G29" s="10"/>
      <c r="H29" s="11">
        <f>[1]RAZEM!A65</f>
        <v>4</v>
      </c>
      <c r="I29" s="11">
        <f>[1]RAZEM!A66</f>
        <v>3.5</v>
      </c>
      <c r="J29" s="11">
        <f>[1]RAZEM!A67</f>
        <v>2.5</v>
      </c>
      <c r="K29" s="11">
        <f>[1]RAZEM!A68</f>
        <v>2.6</v>
      </c>
      <c r="L29" s="11">
        <f>[1]RAZEM!A69</f>
        <v>3.2</v>
      </c>
      <c r="M29" s="11">
        <f>[1]RAZEM!A70</f>
        <v>1.3</v>
      </c>
      <c r="N29" s="10"/>
      <c r="O29" s="11">
        <f>[1]RAZEM!A71</f>
        <v>5.0999999999999996</v>
      </c>
      <c r="P29" s="12">
        <f t="shared" si="1"/>
        <v>22.200000000000003</v>
      </c>
    </row>
    <row r="30" spans="1:16" hidden="1" x14ac:dyDescent="0.25">
      <c r="A30" s="4" t="s">
        <v>13</v>
      </c>
      <c r="B30" s="5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6">
        <f>[1]RAZEM!C76</f>
        <v>7</v>
      </c>
      <c r="M30" s="6">
        <v>-7</v>
      </c>
      <c r="N30" s="6">
        <f>[1]RAZEM!D77</f>
        <v>18</v>
      </c>
      <c r="O30" s="5"/>
      <c r="P30" s="8">
        <f t="shared" si="1"/>
        <v>18</v>
      </c>
    </row>
    <row r="31" spans="1:16" ht="15.75" hidden="1" thickBot="1" x14ac:dyDescent="0.3">
      <c r="A31" s="9" t="s">
        <v>13</v>
      </c>
      <c r="B31" s="10" t="s">
        <v>8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>[1]RAZEM!A76</f>
        <v>6.3</v>
      </c>
      <c r="M31" s="11">
        <f>[1]RAZEM!A77</f>
        <v>1.3</v>
      </c>
      <c r="N31" s="10"/>
      <c r="O31" s="11">
        <f>[1]RAZEM!A78</f>
        <v>5.0999999999999996</v>
      </c>
      <c r="P31" s="12">
        <f t="shared" si="1"/>
        <v>12.7</v>
      </c>
    </row>
    <row r="32" spans="1:16" hidden="1" x14ac:dyDescent="0.25"/>
    <row r="33" spans="1:18" hidden="1" x14ac:dyDescent="0.25">
      <c r="A33" t="s">
        <v>12</v>
      </c>
    </row>
    <row r="34" spans="1:18" s="16" customFormat="1" ht="30.75" hidden="1" thickBot="1" x14ac:dyDescent="0.3">
      <c r="A34" s="13" t="s">
        <v>2</v>
      </c>
      <c r="B34" s="13" t="s">
        <v>3</v>
      </c>
      <c r="C34" s="14" t="str">
        <f>[1]RAZEM!B84</f>
        <v>ZS Krzywiń</v>
      </c>
      <c r="D34" s="14" t="str">
        <f>[1]RAZEM!B82</f>
        <v xml:space="preserve">Wieszkowo </v>
      </c>
      <c r="E34" s="14" t="str">
        <f>[1]RAZEM!B83</f>
        <v>Żelazno</v>
      </c>
      <c r="F34" s="14" t="str">
        <f>[1]RAZEM!B88</f>
        <v>Świniec</v>
      </c>
      <c r="G34" s="14" t="str">
        <f>[1]RAZEM!B89</f>
        <v>Jurkowo</v>
      </c>
      <c r="H34" s="14" t="s">
        <v>31</v>
      </c>
      <c r="I34" s="14" t="s">
        <v>32</v>
      </c>
      <c r="J34" s="14" t="str">
        <f>[1]RAZEM!B92</f>
        <v>Wymysłowo</v>
      </c>
      <c r="K34" s="14" t="str">
        <f>[1]RAZEM!B93</f>
        <v>Zgliniec</v>
      </c>
      <c r="L34" s="14" t="str">
        <f>[1]RAZEM!B94</f>
        <v>Jurkowo Huby</v>
      </c>
      <c r="M34" s="14" t="str">
        <f>[1]RAZEM!B95</f>
        <v>Kuszkowo</v>
      </c>
      <c r="N34" s="14" t="str">
        <f>[1]RAZEM!B96</f>
        <v>Czerwona Wieś</v>
      </c>
      <c r="O34" s="14" t="str">
        <f>[1]RAZEM!B97</f>
        <v>Miąskowo</v>
      </c>
      <c r="P34" s="14" t="str">
        <f>[1]RAZEM!B98</f>
        <v>Teklimyśl</v>
      </c>
      <c r="Q34" s="14" t="str">
        <f>[1]RAZEM!B84</f>
        <v>ZS Krzywiń</v>
      </c>
      <c r="R34" s="15" t="s">
        <v>5</v>
      </c>
    </row>
    <row r="35" spans="1:18" hidden="1" x14ac:dyDescent="0.25">
      <c r="A35" s="4" t="s">
        <v>16</v>
      </c>
      <c r="B35" s="5" t="s">
        <v>7</v>
      </c>
      <c r="C35" s="6">
        <f>[1]RAZEM!C84</f>
        <v>38</v>
      </c>
      <c r="D35" s="6">
        <f>[1]RAZEM!C82*(-1)</f>
        <v>-29</v>
      </c>
      <c r="E35" s="6">
        <f>[1]RAZEM!C83*(-1)</f>
        <v>-9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  <c r="R35" s="8">
        <f>SUM(C35:Q35)</f>
        <v>0</v>
      </c>
    </row>
    <row r="36" spans="1:18" ht="15.75" hidden="1" thickBot="1" x14ac:dyDescent="0.3">
      <c r="A36" s="9" t="s">
        <v>16</v>
      </c>
      <c r="B36" s="10" t="s">
        <v>8</v>
      </c>
      <c r="C36" s="11"/>
      <c r="D36" s="11">
        <f>[1]RAZEM!A82</f>
        <v>3.8</v>
      </c>
      <c r="E36" s="11">
        <f>[1]RAZEM!A83</f>
        <v>3.1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>
        <f>[1]RAZEM!A84</f>
        <v>6.9</v>
      </c>
      <c r="R36" s="12">
        <f>SUM(C36:Q36)</f>
        <v>13.8</v>
      </c>
    </row>
    <row r="37" spans="1:18" hidden="1" x14ac:dyDescent="0.25">
      <c r="A37" s="4" t="s">
        <v>16</v>
      </c>
      <c r="B37" s="5" t="s">
        <v>7</v>
      </c>
      <c r="C37" s="6">
        <f>[1]RAZEM!C99</f>
        <v>42</v>
      </c>
      <c r="D37" s="5"/>
      <c r="E37" s="5"/>
      <c r="F37" s="6">
        <f>[1]RAZEM!C88*(-1)</f>
        <v>-4</v>
      </c>
      <c r="G37" s="6">
        <f>[1]RAZEM!C89*(-1)</f>
        <v>-12</v>
      </c>
      <c r="H37" s="6">
        <v>13</v>
      </c>
      <c r="I37" s="6">
        <f>[1]RAZEM!F91*(-1)</f>
        <v>-7</v>
      </c>
      <c r="J37" s="6">
        <f>[1]RAZEM!C92*(-1)</f>
        <v>-1</v>
      </c>
      <c r="K37" s="6">
        <f>[1]RAZEM!F93*(-1)</f>
        <v>-7</v>
      </c>
      <c r="L37" s="6">
        <f>[1]RAZEM!F94*(-1)</f>
        <v>-2</v>
      </c>
      <c r="M37" s="6">
        <f>[1]RAZEM!C95*(-1)</f>
        <v>-1</v>
      </c>
      <c r="N37" s="6">
        <f>[1]RAZEM!C96*(-1)</f>
        <v>-9</v>
      </c>
      <c r="O37" s="6">
        <f>[1]RAZEM!C97*(-1)</f>
        <v>-9</v>
      </c>
      <c r="P37" s="6">
        <f>[1]RAZEM!C98*(-1)</f>
        <v>-3</v>
      </c>
      <c r="Q37" s="7"/>
      <c r="R37" s="8">
        <f>SUM(C37:Q37)</f>
        <v>0</v>
      </c>
    </row>
    <row r="38" spans="1:18" ht="15.75" hidden="1" thickBot="1" x14ac:dyDescent="0.3">
      <c r="A38" s="9" t="s">
        <v>16</v>
      </c>
      <c r="B38" s="10" t="s">
        <v>8</v>
      </c>
      <c r="C38" s="10"/>
      <c r="D38" s="10"/>
      <c r="E38" s="10"/>
      <c r="F38" s="11">
        <f>[1]RAZEM!A88</f>
        <v>5.0999999999999996</v>
      </c>
      <c r="G38" s="11">
        <f>[1]RAZEM!A89</f>
        <v>1.3</v>
      </c>
      <c r="H38" s="11">
        <f>[1]RAZEM!A90</f>
        <v>1.3</v>
      </c>
      <c r="I38" s="11">
        <f>[1]RAZEM!A91</f>
        <v>1.3</v>
      </c>
      <c r="J38" s="11">
        <f>[1]RAZEM!A92</f>
        <v>3.2</v>
      </c>
      <c r="K38" s="11">
        <f>[1]RAZEM!A93</f>
        <v>2.7</v>
      </c>
      <c r="L38" s="11">
        <f>[1]RAZEM!A94</f>
        <v>2.4</v>
      </c>
      <c r="M38" s="11">
        <f>[1]RAZEM!A95</f>
        <v>3.5</v>
      </c>
      <c r="N38" s="11">
        <f>[1]RAZEM!A96</f>
        <v>2.9</v>
      </c>
      <c r="O38" s="11">
        <f>[1]RAZEM!A97</f>
        <v>4.2</v>
      </c>
      <c r="P38" s="11">
        <f>[1]RAZEM!A98</f>
        <v>4.0999999999999996</v>
      </c>
      <c r="Q38" s="11">
        <f>[1]RAZEM!A99</f>
        <v>3.8</v>
      </c>
      <c r="R38" s="12">
        <f>SUM(C38:Q38)</f>
        <v>35.79999999999999</v>
      </c>
    </row>
    <row r="39" spans="1:18" hidden="1" x14ac:dyDescent="0.25"/>
    <row r="40" spans="1:18" hidden="1" x14ac:dyDescent="0.25">
      <c r="A40" t="s">
        <v>15</v>
      </c>
    </row>
    <row r="41" spans="1:18" s="16" customFormat="1" ht="30.75" hidden="1" thickBot="1" x14ac:dyDescent="0.3">
      <c r="A41" s="13" t="s">
        <v>2</v>
      </c>
      <c r="B41" s="13" t="s">
        <v>3</v>
      </c>
      <c r="C41" s="14" t="str">
        <f>[1]RAZEM!B106</f>
        <v>ZS Krzywiń</v>
      </c>
      <c r="D41" s="14" t="str">
        <f>[1]RAZEM!B104</f>
        <v xml:space="preserve">Wieszkowo </v>
      </c>
      <c r="E41" s="14" t="str">
        <f>[1]RAZEM!B105</f>
        <v>Żelazno</v>
      </c>
      <c r="F41" s="14" t="str">
        <f>[1]RAZEM!B110</f>
        <v>Świniec</v>
      </c>
      <c r="G41" s="14" t="str">
        <f>[1]RAZEM!B111</f>
        <v>Jurkowo</v>
      </c>
      <c r="H41" s="14" t="str">
        <f>[1]RAZEM!B112</f>
        <v>Jurkowo Huby</v>
      </c>
      <c r="I41" s="14" t="str">
        <f>[1]RAZEM!B113</f>
        <v>Zgliniec</v>
      </c>
      <c r="J41" s="14" t="str">
        <f>[1]RAZEM!B118</f>
        <v>Czerwona Wieś</v>
      </c>
      <c r="K41" s="14" t="str">
        <f>[1]RAZEM!B119</f>
        <v>Teklimyśl</v>
      </c>
      <c r="L41" s="14" t="str">
        <f>[1]RAZEM!B106</f>
        <v>ZS Krzywiń</v>
      </c>
      <c r="M41" s="15" t="s">
        <v>5</v>
      </c>
    </row>
    <row r="42" spans="1:18" hidden="1" x14ac:dyDescent="0.25">
      <c r="A42" s="4" t="s">
        <v>17</v>
      </c>
      <c r="B42" s="5" t="s">
        <v>7</v>
      </c>
      <c r="C42" s="6">
        <f>[1]RAZEM!C106</f>
        <v>31</v>
      </c>
      <c r="D42" s="6">
        <f>[1]RAZEM!C104*(-1)</f>
        <v>-14</v>
      </c>
      <c r="E42" s="6">
        <f>[1]RAZEM!C105*(-1)</f>
        <v>-17</v>
      </c>
      <c r="F42" s="5"/>
      <c r="G42" s="5"/>
      <c r="H42" s="5"/>
      <c r="I42" s="5"/>
      <c r="J42" s="5"/>
      <c r="K42" s="5"/>
      <c r="L42" s="5"/>
      <c r="M42" s="8">
        <f t="shared" ref="M42:M47" si="2">SUM(C42:L42)</f>
        <v>0</v>
      </c>
      <c r="N42" s="16"/>
      <c r="O42" s="16"/>
      <c r="P42" s="16"/>
    </row>
    <row r="43" spans="1:18" ht="15.75" hidden="1" thickBot="1" x14ac:dyDescent="0.3">
      <c r="A43" s="9" t="s">
        <v>17</v>
      </c>
      <c r="B43" s="10" t="s">
        <v>8</v>
      </c>
      <c r="C43" s="10"/>
      <c r="D43" s="11">
        <f>[1]RAZEM!A104</f>
        <v>3.8</v>
      </c>
      <c r="E43" s="11">
        <f>[1]RAZEM!A105</f>
        <v>3.1</v>
      </c>
      <c r="F43" s="10"/>
      <c r="G43" s="10"/>
      <c r="H43" s="10"/>
      <c r="I43" s="10"/>
      <c r="J43" s="10"/>
      <c r="K43" s="10"/>
      <c r="L43" s="11">
        <f>[1]RAZEM!A106</f>
        <v>6.9</v>
      </c>
      <c r="M43" s="12">
        <f t="shared" si="2"/>
        <v>13.8</v>
      </c>
      <c r="N43" s="16"/>
      <c r="O43" s="16"/>
      <c r="P43" s="16"/>
    </row>
    <row r="44" spans="1:18" hidden="1" x14ac:dyDescent="0.25">
      <c r="A44" s="4" t="s">
        <v>20</v>
      </c>
      <c r="B44" s="5" t="s">
        <v>7</v>
      </c>
      <c r="C44" s="6">
        <f>[1]RAZEM!C114</f>
        <v>45</v>
      </c>
      <c r="D44" s="5"/>
      <c r="E44" s="5"/>
      <c r="F44" s="6">
        <f>[1]RAZEM!C110*(-1)</f>
        <v>-14</v>
      </c>
      <c r="G44" s="6">
        <f>[1]RAZEM!C111*(-1)</f>
        <v>-19</v>
      </c>
      <c r="H44" s="6">
        <f>[1]RAZEM!C112*(-1)</f>
        <v>-1</v>
      </c>
      <c r="I44" s="6">
        <f>[1]RAZEM!C113*(-1)</f>
        <v>-11</v>
      </c>
      <c r="J44" s="7"/>
      <c r="K44" s="7"/>
      <c r="L44" s="7"/>
      <c r="M44" s="8">
        <f t="shared" si="2"/>
        <v>0</v>
      </c>
      <c r="N44" s="16"/>
      <c r="O44" s="16"/>
      <c r="P44" s="16"/>
    </row>
    <row r="45" spans="1:18" ht="15.75" hidden="1" thickBot="1" x14ac:dyDescent="0.3">
      <c r="A45" s="9" t="s">
        <v>20</v>
      </c>
      <c r="B45" s="10" t="s">
        <v>8</v>
      </c>
      <c r="C45" s="10"/>
      <c r="D45" s="10"/>
      <c r="E45" s="10"/>
      <c r="F45" s="11">
        <f>[1]RAZEM!A110</f>
        <v>5.0999999999999996</v>
      </c>
      <c r="G45" s="11">
        <f>[1]RAZEM!A111</f>
        <v>1.3</v>
      </c>
      <c r="H45" s="11">
        <f>[1]RAZEM!A112</f>
        <v>2.7</v>
      </c>
      <c r="I45" s="11">
        <f>[1]RAZEM!A113</f>
        <v>2.4</v>
      </c>
      <c r="J45" s="10"/>
      <c r="K45" s="10"/>
      <c r="L45" s="11">
        <f>[1]RAZEM!A114</f>
        <v>10</v>
      </c>
      <c r="M45" s="12">
        <f t="shared" si="2"/>
        <v>21.5</v>
      </c>
      <c r="N45" s="16"/>
      <c r="O45" s="16"/>
      <c r="P45" s="16"/>
    </row>
    <row r="46" spans="1:18" hidden="1" x14ac:dyDescent="0.25">
      <c r="A46" s="4" t="s">
        <v>23</v>
      </c>
      <c r="B46" s="5" t="s">
        <v>7</v>
      </c>
      <c r="C46" s="6">
        <f>[1]RAZEM!C120</f>
        <v>18</v>
      </c>
      <c r="D46" s="5"/>
      <c r="E46" s="5"/>
      <c r="F46" s="5"/>
      <c r="G46" s="5"/>
      <c r="H46" s="5"/>
      <c r="I46" s="5"/>
      <c r="J46" s="6">
        <f>[1]RAZEM!C118*(-1)</f>
        <v>-16</v>
      </c>
      <c r="K46" s="6">
        <f>[1]RAZEM!C119*(-1)</f>
        <v>-2</v>
      </c>
      <c r="L46" s="5"/>
      <c r="M46" s="8">
        <f t="shared" si="2"/>
        <v>0</v>
      </c>
      <c r="N46" s="16"/>
      <c r="O46" s="16"/>
      <c r="P46" s="16"/>
    </row>
    <row r="47" spans="1:18" ht="15.75" hidden="1" thickBot="1" x14ac:dyDescent="0.3">
      <c r="A47" s="9" t="s">
        <v>23</v>
      </c>
      <c r="B47" s="10" t="s">
        <v>8</v>
      </c>
      <c r="C47" s="10"/>
      <c r="D47" s="10"/>
      <c r="E47" s="10"/>
      <c r="F47" s="10"/>
      <c r="G47" s="10"/>
      <c r="H47" s="10"/>
      <c r="I47" s="10"/>
      <c r="J47" s="11">
        <f>[1]RAZEM!A118</f>
        <v>3.2</v>
      </c>
      <c r="K47" s="11">
        <f>[1]RAZEM!A119</f>
        <v>4.5</v>
      </c>
      <c r="L47" s="11">
        <f>[1]RAZEM!A120</f>
        <v>3.8</v>
      </c>
      <c r="M47" s="12">
        <f t="shared" si="2"/>
        <v>11.5</v>
      </c>
      <c r="N47" s="16"/>
      <c r="O47" s="16"/>
      <c r="P47" s="16"/>
    </row>
    <row r="48" spans="1:18" hidden="1" x14ac:dyDescent="0.25"/>
  </sheetData>
  <sheetProtection algorithmName="SHA-512" hashValue="6hwO1Oz1zac8EUP6WMYRXTg7mmeAIl5UbrvwVYE2VB1Yn2iptwWDivWXYbPqxPcxgG5Om51tro5RoNT8zerEMA==" saltValue="OAS2QdNY5iYqTLam8/+Ep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91234-7106-43EE-9EC8-AD932AD7FE16}">
  <dimension ref="A1:R29"/>
  <sheetViews>
    <sheetView tabSelected="1" topLeftCell="A6" workbookViewId="0">
      <selection activeCell="M22" sqref="M22"/>
    </sheetView>
  </sheetViews>
  <sheetFormatPr defaultRowHeight="15" x14ac:dyDescent="0.25"/>
  <cols>
    <col min="1" max="1" width="8.5703125" customWidth="1"/>
    <col min="2" max="2" width="16.7109375" customWidth="1"/>
    <col min="3" max="22" width="13.28515625" customWidth="1"/>
  </cols>
  <sheetData>
    <row r="1" spans="1:18" x14ac:dyDescent="0.25">
      <c r="A1" t="s">
        <v>28</v>
      </c>
    </row>
    <row r="2" spans="1:18" x14ac:dyDescent="0.25">
      <c r="A2" t="s">
        <v>1</v>
      </c>
    </row>
    <row r="3" spans="1:18" s="16" customFormat="1" ht="30.75" thickBot="1" x14ac:dyDescent="0.3">
      <c r="A3" s="13" t="s">
        <v>2</v>
      </c>
      <c r="B3" s="13" t="s">
        <v>3</v>
      </c>
      <c r="C3" s="14" t="str">
        <f>[1]RAZEM!B47</f>
        <v>Żelazno</v>
      </c>
      <c r="D3" s="14" t="s">
        <v>29</v>
      </c>
      <c r="E3" s="14" t="str">
        <f>[1]RAZEM!B58</f>
        <v>Teklimyśl</v>
      </c>
      <c r="F3" s="14" t="str">
        <f>[1]RAZEM!B59</f>
        <v>Miąskowo</v>
      </c>
      <c r="G3" s="14" t="str">
        <f>[1]RAZEM!B60</f>
        <v>Czerwona Wieś</v>
      </c>
      <c r="H3" s="14" t="str">
        <f>[1]RAZEM!B65</f>
        <v>Kuszkowo</v>
      </c>
      <c r="I3" s="14" t="str">
        <f>[1]RAZEM!B66</f>
        <v>Jurkowo Huby</v>
      </c>
      <c r="J3" s="14" t="str">
        <f>[1]RAZEM!B67</f>
        <v>Zgliniec</v>
      </c>
      <c r="K3" s="14" t="str">
        <f>[1]RAZEM!B68</f>
        <v>Wymysłowo</v>
      </c>
      <c r="L3" s="14" t="str">
        <f>[1]RAZEM!B69</f>
        <v xml:space="preserve">Jurkowo  </v>
      </c>
      <c r="M3" s="14" t="s">
        <v>30</v>
      </c>
      <c r="N3" s="14" t="str">
        <f>[1]RAZEM!B77</f>
        <v>Świniec</v>
      </c>
      <c r="O3" s="14" t="str">
        <f>[1]RAZEM!B78</f>
        <v>ZS Krzywiń</v>
      </c>
      <c r="P3" s="15" t="s">
        <v>5</v>
      </c>
    </row>
    <row r="4" spans="1:18" x14ac:dyDescent="0.25">
      <c r="A4" s="4" t="s">
        <v>6</v>
      </c>
      <c r="B4" s="5" t="s">
        <v>7</v>
      </c>
      <c r="C4" s="6">
        <f>[1]RAZEM!C47</f>
        <v>26</v>
      </c>
      <c r="D4" s="6">
        <f>[1]RAZEM!D48</f>
        <v>29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>
        <f t="shared" ref="P4:P13" si="0">SUM(C4:O4)</f>
        <v>55</v>
      </c>
    </row>
    <row r="5" spans="1:18" ht="15.75" thickBot="1" x14ac:dyDescent="0.3">
      <c r="A5" s="9" t="s">
        <v>6</v>
      </c>
      <c r="B5" s="10" t="s">
        <v>8</v>
      </c>
      <c r="C5" s="11">
        <f>[1]RAZEM!A47</f>
        <v>6.9</v>
      </c>
      <c r="D5" s="11">
        <f>[1]RAZEM!A48</f>
        <v>3.1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f>[1]RAZEM!A49</f>
        <v>3.8</v>
      </c>
      <c r="P5" s="12">
        <f t="shared" si="0"/>
        <v>13.8</v>
      </c>
    </row>
    <row r="6" spans="1:18" x14ac:dyDescent="0.25">
      <c r="A6" s="4" t="s">
        <v>9</v>
      </c>
      <c r="B6" s="5" t="s">
        <v>7</v>
      </c>
      <c r="C6" s="5"/>
      <c r="D6" s="6">
        <f>[1]RAZEM!C53</f>
        <v>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>
        <f t="shared" si="0"/>
        <v>14</v>
      </c>
    </row>
    <row r="7" spans="1:18" ht="15.75" thickBot="1" x14ac:dyDescent="0.3">
      <c r="A7" s="9" t="s">
        <v>9</v>
      </c>
      <c r="B7" s="10" t="s">
        <v>8</v>
      </c>
      <c r="C7" s="10"/>
      <c r="D7" s="11">
        <f>[1]RAZEM!A53</f>
        <v>3.8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>
        <f>[1]RAZEM!A54</f>
        <v>3.8</v>
      </c>
      <c r="P7" s="12">
        <f t="shared" si="0"/>
        <v>7.6</v>
      </c>
    </row>
    <row r="8" spans="1:18" x14ac:dyDescent="0.25">
      <c r="A8" s="4" t="s">
        <v>10</v>
      </c>
      <c r="B8" s="5" t="s">
        <v>7</v>
      </c>
      <c r="C8" s="5"/>
      <c r="D8" s="5"/>
      <c r="E8" s="6">
        <f>[1]RAZEM!C58</f>
        <v>5</v>
      </c>
      <c r="F8" s="6">
        <f>[1]RAZEM!D59</f>
        <v>9</v>
      </c>
      <c r="G8" s="6">
        <f>[1]RAZEM!E60</f>
        <v>25</v>
      </c>
      <c r="H8" s="5"/>
      <c r="I8" s="5"/>
      <c r="J8" s="5"/>
      <c r="K8" s="5"/>
      <c r="L8" s="5"/>
      <c r="M8" s="5"/>
      <c r="N8" s="5"/>
      <c r="O8" s="5"/>
      <c r="P8" s="8">
        <f t="shared" si="0"/>
        <v>39</v>
      </c>
    </row>
    <row r="9" spans="1:18" ht="15.75" thickBot="1" x14ac:dyDescent="0.3">
      <c r="A9" s="9" t="s">
        <v>10</v>
      </c>
      <c r="B9" s="10" t="s">
        <v>8</v>
      </c>
      <c r="C9" s="10"/>
      <c r="D9" s="10"/>
      <c r="E9" s="11">
        <f>[1]RAZEM!A58</f>
        <v>3.7</v>
      </c>
      <c r="F9" s="11">
        <f>[1]RAZEM!A59</f>
        <v>4.0999999999999996</v>
      </c>
      <c r="G9" s="11">
        <f>[1]RAZEM!A60</f>
        <v>4.2</v>
      </c>
      <c r="H9" s="10"/>
      <c r="I9" s="10"/>
      <c r="J9" s="10"/>
      <c r="K9" s="10"/>
      <c r="L9" s="10"/>
      <c r="M9" s="10"/>
      <c r="N9" s="10"/>
      <c r="O9" s="11">
        <f>[1]RAZEM!A61</f>
        <v>3.2</v>
      </c>
      <c r="P9" s="12">
        <f t="shared" si="0"/>
        <v>15.2</v>
      </c>
    </row>
    <row r="10" spans="1:18" x14ac:dyDescent="0.25">
      <c r="A10" s="4" t="s">
        <v>11</v>
      </c>
      <c r="B10" s="5" t="s">
        <v>7</v>
      </c>
      <c r="C10" s="5"/>
      <c r="D10" s="5"/>
      <c r="E10" s="5"/>
      <c r="F10" s="5"/>
      <c r="G10" s="5"/>
      <c r="H10" s="6">
        <f>[1]RAZEM!C65</f>
        <v>1</v>
      </c>
      <c r="I10" s="6">
        <f>[1]RAZEM!D66</f>
        <v>3</v>
      </c>
      <c r="J10" s="6">
        <f>[1]RAZEM!E67</f>
        <v>18</v>
      </c>
      <c r="K10" s="6">
        <f>[1]RAZEM!F68</f>
        <v>1</v>
      </c>
      <c r="L10" s="6">
        <f>[1]RAZEM!G69</f>
        <v>31</v>
      </c>
      <c r="M10" s="6">
        <v>-6</v>
      </c>
      <c r="N10" s="5"/>
      <c r="O10" s="5"/>
      <c r="P10" s="8">
        <f t="shared" si="0"/>
        <v>48</v>
      </c>
    </row>
    <row r="11" spans="1:18" ht="15.75" thickBot="1" x14ac:dyDescent="0.3">
      <c r="A11" s="9" t="s">
        <v>11</v>
      </c>
      <c r="B11" s="10" t="s">
        <v>8</v>
      </c>
      <c r="C11" s="10"/>
      <c r="D11" s="10"/>
      <c r="E11" s="10"/>
      <c r="F11" s="10"/>
      <c r="G11" s="10"/>
      <c r="H11" s="11">
        <f>[1]RAZEM!A65</f>
        <v>4</v>
      </c>
      <c r="I11" s="11">
        <f>[1]RAZEM!A66</f>
        <v>3.5</v>
      </c>
      <c r="J11" s="11">
        <f>[1]RAZEM!A67</f>
        <v>2.5</v>
      </c>
      <c r="K11" s="11">
        <f>[1]RAZEM!A68</f>
        <v>2.6</v>
      </c>
      <c r="L11" s="11">
        <f>[1]RAZEM!A69</f>
        <v>3.2</v>
      </c>
      <c r="M11" s="11">
        <f>[1]RAZEM!A70</f>
        <v>1.3</v>
      </c>
      <c r="N11" s="10"/>
      <c r="O11" s="11">
        <f>[1]RAZEM!A71</f>
        <v>5.0999999999999996</v>
      </c>
      <c r="P11" s="12">
        <f t="shared" si="0"/>
        <v>22.200000000000003</v>
      </c>
    </row>
    <row r="12" spans="1:18" x14ac:dyDescent="0.25">
      <c r="A12" s="4" t="s">
        <v>13</v>
      </c>
      <c r="B12" s="5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>
        <f>[1]RAZEM!C76</f>
        <v>7</v>
      </c>
      <c r="M12" s="6">
        <v>-7</v>
      </c>
      <c r="N12" s="6">
        <f>[1]RAZEM!D77</f>
        <v>18</v>
      </c>
      <c r="O12" s="5"/>
      <c r="P12" s="8">
        <f t="shared" si="0"/>
        <v>18</v>
      </c>
    </row>
    <row r="13" spans="1:18" ht="15.75" thickBot="1" x14ac:dyDescent="0.3">
      <c r="A13" s="9" t="s">
        <v>13</v>
      </c>
      <c r="B13" s="10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1">
        <f>[1]RAZEM!A76</f>
        <v>6.3</v>
      </c>
      <c r="M13" s="11">
        <f>[1]RAZEM!A77</f>
        <v>1.3</v>
      </c>
      <c r="N13" s="10"/>
      <c r="O13" s="11">
        <f>[1]RAZEM!A78</f>
        <v>5.0999999999999996</v>
      </c>
      <c r="P13" s="12">
        <f t="shared" si="0"/>
        <v>12.7</v>
      </c>
    </row>
    <row r="15" spans="1:18" x14ac:dyDescent="0.25">
      <c r="A15" t="s">
        <v>12</v>
      </c>
    </row>
    <row r="16" spans="1:18" s="16" customFormat="1" ht="30.75" thickBot="1" x14ac:dyDescent="0.3">
      <c r="A16" s="13" t="s">
        <v>2</v>
      </c>
      <c r="B16" s="13" t="s">
        <v>3</v>
      </c>
      <c r="C16" s="14" t="str">
        <f>[1]RAZEM!B84</f>
        <v>ZS Krzywiń</v>
      </c>
      <c r="D16" s="14" t="str">
        <f>[1]RAZEM!B82</f>
        <v xml:space="preserve">Wieszkowo </v>
      </c>
      <c r="E16" s="14" t="str">
        <f>[1]RAZEM!B83</f>
        <v>Żelazno</v>
      </c>
      <c r="F16" s="14" t="str">
        <f>[1]RAZEM!B88</f>
        <v>Świniec</v>
      </c>
      <c r="G16" s="14" t="str">
        <f>[1]RAZEM!B89</f>
        <v>Jurkowo</v>
      </c>
      <c r="H16" s="14" t="s">
        <v>31</v>
      </c>
      <c r="I16" s="14" t="s">
        <v>32</v>
      </c>
      <c r="J16" s="14" t="str">
        <f>[1]RAZEM!B92</f>
        <v>Wymysłowo</v>
      </c>
      <c r="K16" s="14" t="str">
        <f>[1]RAZEM!B93</f>
        <v>Zgliniec</v>
      </c>
      <c r="L16" s="14" t="str">
        <f>[1]RAZEM!B94</f>
        <v>Jurkowo Huby</v>
      </c>
      <c r="M16" s="14" t="str">
        <f>[1]RAZEM!B95</f>
        <v>Kuszkowo</v>
      </c>
      <c r="N16" s="14" t="str">
        <f>[1]RAZEM!B96</f>
        <v>Czerwona Wieś</v>
      </c>
      <c r="O16" s="14" t="str">
        <f>[1]RAZEM!B97</f>
        <v>Miąskowo</v>
      </c>
      <c r="P16" s="14" t="str">
        <f>[1]RAZEM!B98</f>
        <v>Teklimyśl</v>
      </c>
      <c r="Q16" s="14" t="str">
        <f>[1]RAZEM!B84</f>
        <v>ZS Krzywiń</v>
      </c>
      <c r="R16" s="15" t="s">
        <v>5</v>
      </c>
    </row>
    <row r="17" spans="1:18" x14ac:dyDescent="0.25">
      <c r="A17" s="4" t="s">
        <v>16</v>
      </c>
      <c r="B17" s="5" t="s">
        <v>7</v>
      </c>
      <c r="C17" s="6">
        <f>[1]RAZEM!C84</f>
        <v>38</v>
      </c>
      <c r="D17" s="6">
        <f>[1]RAZEM!C82*(-1)</f>
        <v>-29</v>
      </c>
      <c r="E17" s="6">
        <f>[1]RAZEM!C83*(-1)</f>
        <v>-9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  <c r="R17" s="8">
        <f>SUM(C17:Q17)</f>
        <v>0</v>
      </c>
    </row>
    <row r="18" spans="1:18" ht="15.75" thickBot="1" x14ac:dyDescent="0.3">
      <c r="A18" s="9" t="s">
        <v>16</v>
      </c>
      <c r="B18" s="10" t="s">
        <v>8</v>
      </c>
      <c r="C18" s="10"/>
      <c r="D18" s="11">
        <f>[1]RAZEM!A82</f>
        <v>3.8</v>
      </c>
      <c r="E18" s="11">
        <f>[1]RAZEM!A83</f>
        <v>3.1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>
        <f>[1]RAZEM!A84</f>
        <v>6.9</v>
      </c>
      <c r="R18" s="12">
        <f>SUM(C18:Q18)</f>
        <v>13.8</v>
      </c>
    </row>
    <row r="19" spans="1:18" x14ac:dyDescent="0.25">
      <c r="A19" s="4" t="s">
        <v>16</v>
      </c>
      <c r="B19" s="5" t="s">
        <v>7</v>
      </c>
      <c r="C19" s="6">
        <f>[1]RAZEM!C99</f>
        <v>42</v>
      </c>
      <c r="D19" s="5"/>
      <c r="E19" s="5"/>
      <c r="F19" s="6">
        <f>[1]RAZEM!C88*(-1)</f>
        <v>-4</v>
      </c>
      <c r="G19" s="6">
        <f>[1]RAZEM!C89*(-1)</f>
        <v>-12</v>
      </c>
      <c r="H19" s="6">
        <v>13</v>
      </c>
      <c r="I19" s="6">
        <f>[1]RAZEM!F91*(-1)</f>
        <v>-7</v>
      </c>
      <c r="J19" s="6">
        <f>[1]RAZEM!C92*(-1)</f>
        <v>-1</v>
      </c>
      <c r="K19" s="6">
        <f>[1]RAZEM!F93*(-1)</f>
        <v>-7</v>
      </c>
      <c r="L19" s="6">
        <f>[1]RAZEM!F94*(-1)</f>
        <v>-2</v>
      </c>
      <c r="M19" s="6">
        <f>[1]RAZEM!C95*(-1)</f>
        <v>-1</v>
      </c>
      <c r="N19" s="6">
        <f>[1]RAZEM!C96*(-1)</f>
        <v>-9</v>
      </c>
      <c r="O19" s="6">
        <f>[1]RAZEM!C97*(-1)</f>
        <v>-9</v>
      </c>
      <c r="P19" s="6">
        <f>[1]RAZEM!C98*(-1)</f>
        <v>-3</v>
      </c>
      <c r="Q19" s="7"/>
      <c r="R19" s="8">
        <f>SUM(C19:Q19)</f>
        <v>0</v>
      </c>
    </row>
    <row r="20" spans="1:18" ht="15.75" thickBot="1" x14ac:dyDescent="0.3">
      <c r="A20" s="9" t="s">
        <v>16</v>
      </c>
      <c r="B20" s="10" t="s">
        <v>8</v>
      </c>
      <c r="C20" s="10"/>
      <c r="D20" s="10"/>
      <c r="E20" s="10"/>
      <c r="F20" s="11">
        <f>[1]RAZEM!A88</f>
        <v>5.0999999999999996</v>
      </c>
      <c r="G20" s="11">
        <f>[1]RAZEM!A89</f>
        <v>1.3</v>
      </c>
      <c r="H20" s="11">
        <f>[1]RAZEM!A90</f>
        <v>1.3</v>
      </c>
      <c r="I20" s="11">
        <f>[1]RAZEM!A91</f>
        <v>1.3</v>
      </c>
      <c r="J20" s="11">
        <f>[1]RAZEM!A92</f>
        <v>3.2</v>
      </c>
      <c r="K20" s="11">
        <f>[1]RAZEM!A93</f>
        <v>2.7</v>
      </c>
      <c r="L20" s="11">
        <f>[1]RAZEM!A94</f>
        <v>2.4</v>
      </c>
      <c r="M20" s="11">
        <f>[1]RAZEM!A95</f>
        <v>3.5</v>
      </c>
      <c r="N20" s="11">
        <f>[1]RAZEM!A96</f>
        <v>2.9</v>
      </c>
      <c r="O20" s="11">
        <f>[1]RAZEM!A97</f>
        <v>4.2</v>
      </c>
      <c r="P20" s="11">
        <f>[1]RAZEM!A98</f>
        <v>4.0999999999999996</v>
      </c>
      <c r="Q20" s="11">
        <f>[1]RAZEM!A99</f>
        <v>3.8</v>
      </c>
      <c r="R20" s="12">
        <f>SUM(C20:Q20)</f>
        <v>35.79999999999999</v>
      </c>
    </row>
    <row r="22" spans="1:18" x14ac:dyDescent="0.25">
      <c r="A22" t="s">
        <v>15</v>
      </c>
    </row>
    <row r="23" spans="1:18" s="16" customFormat="1" ht="30.75" thickBot="1" x14ac:dyDescent="0.3">
      <c r="A23" s="13" t="s">
        <v>2</v>
      </c>
      <c r="B23" s="13" t="s">
        <v>3</v>
      </c>
      <c r="C23" s="14" t="str">
        <f>[1]RAZEM!B106</f>
        <v>ZS Krzywiń</v>
      </c>
      <c r="D23" s="14" t="str">
        <f>[1]RAZEM!B104</f>
        <v xml:space="preserve">Wieszkowo </v>
      </c>
      <c r="E23" s="14" t="str">
        <f>[1]RAZEM!B105</f>
        <v>Żelazno</v>
      </c>
      <c r="F23" s="14" t="str">
        <f>[1]RAZEM!B110</f>
        <v>Świniec</v>
      </c>
      <c r="G23" s="14" t="str">
        <f>[1]RAZEM!B111</f>
        <v>Jurkowo</v>
      </c>
      <c r="H23" s="14" t="str">
        <f>[1]RAZEM!B112</f>
        <v>Jurkowo Huby</v>
      </c>
      <c r="I23" s="14" t="str">
        <f>[1]RAZEM!B113</f>
        <v>Zgliniec</v>
      </c>
      <c r="J23" s="14" t="str">
        <f>[1]RAZEM!B118</f>
        <v>Czerwona Wieś</v>
      </c>
      <c r="K23" s="14" t="str">
        <f>[1]RAZEM!B119</f>
        <v>Teklimyśl</v>
      </c>
      <c r="L23" s="14" t="str">
        <f>[1]RAZEM!B106</f>
        <v>ZS Krzywiń</v>
      </c>
      <c r="M23" s="15" t="s">
        <v>5</v>
      </c>
    </row>
    <row r="24" spans="1:18" x14ac:dyDescent="0.25">
      <c r="A24" s="4" t="s">
        <v>17</v>
      </c>
      <c r="B24" s="5" t="s">
        <v>7</v>
      </c>
      <c r="C24" s="6">
        <f>[1]RAZEM!C106</f>
        <v>31</v>
      </c>
      <c r="D24" s="6">
        <f>[1]RAZEM!C104*(-1)</f>
        <v>-14</v>
      </c>
      <c r="E24" s="6">
        <f>[1]RAZEM!C105*(-1)</f>
        <v>-17</v>
      </c>
      <c r="F24" s="5"/>
      <c r="G24" s="5"/>
      <c r="H24" s="5"/>
      <c r="I24" s="5"/>
      <c r="J24" s="5"/>
      <c r="K24" s="5"/>
      <c r="L24" s="5"/>
      <c r="M24" s="8">
        <f t="shared" ref="M24:M29" si="1">SUM(C24:L24)</f>
        <v>0</v>
      </c>
      <c r="N24" s="16"/>
      <c r="O24" s="16"/>
      <c r="P24" s="16"/>
    </row>
    <row r="25" spans="1:18" ht="15.75" thickBot="1" x14ac:dyDescent="0.3">
      <c r="A25" s="9" t="s">
        <v>17</v>
      </c>
      <c r="B25" s="10" t="s">
        <v>8</v>
      </c>
      <c r="C25" s="10"/>
      <c r="D25" s="11">
        <f>[1]RAZEM!A104</f>
        <v>3.8</v>
      </c>
      <c r="E25" s="11">
        <f>[1]RAZEM!A105</f>
        <v>3.1</v>
      </c>
      <c r="F25" s="10"/>
      <c r="G25" s="10"/>
      <c r="H25" s="10"/>
      <c r="I25" s="10"/>
      <c r="J25" s="10"/>
      <c r="K25" s="10"/>
      <c r="L25" s="11">
        <f>[1]RAZEM!A106</f>
        <v>6.9</v>
      </c>
      <c r="M25" s="12">
        <f t="shared" si="1"/>
        <v>13.8</v>
      </c>
      <c r="N25" s="16"/>
      <c r="O25" s="16"/>
      <c r="P25" s="16"/>
    </row>
    <row r="26" spans="1:18" x14ac:dyDescent="0.25">
      <c r="A26" s="4" t="s">
        <v>20</v>
      </c>
      <c r="B26" s="5" t="s">
        <v>7</v>
      </c>
      <c r="C26" s="6">
        <f>[1]RAZEM!C114</f>
        <v>45</v>
      </c>
      <c r="D26" s="5"/>
      <c r="E26" s="5"/>
      <c r="F26" s="6">
        <f>[1]RAZEM!C110*(-1)</f>
        <v>-14</v>
      </c>
      <c r="G26" s="6">
        <f>[1]RAZEM!C111*(-1)</f>
        <v>-19</v>
      </c>
      <c r="H26" s="6">
        <f>[1]RAZEM!C112*(-1)</f>
        <v>-1</v>
      </c>
      <c r="I26" s="6">
        <f>[1]RAZEM!C113*(-1)</f>
        <v>-11</v>
      </c>
      <c r="J26" s="7"/>
      <c r="K26" s="7"/>
      <c r="L26" s="7"/>
      <c r="M26" s="8">
        <f t="shared" si="1"/>
        <v>0</v>
      </c>
      <c r="N26" s="16"/>
      <c r="O26" s="16"/>
      <c r="P26" s="16"/>
    </row>
    <row r="27" spans="1:18" ht="15.75" thickBot="1" x14ac:dyDescent="0.3">
      <c r="A27" s="9" t="s">
        <v>20</v>
      </c>
      <c r="B27" s="10" t="s">
        <v>8</v>
      </c>
      <c r="C27" s="10"/>
      <c r="D27" s="10"/>
      <c r="E27" s="10"/>
      <c r="F27" s="11">
        <f>[1]RAZEM!A110</f>
        <v>5.0999999999999996</v>
      </c>
      <c r="G27" s="11">
        <f>[1]RAZEM!A111</f>
        <v>1.3</v>
      </c>
      <c r="H27" s="11">
        <f>[1]RAZEM!A112</f>
        <v>2.7</v>
      </c>
      <c r="I27" s="11">
        <f>[1]RAZEM!A113</f>
        <v>2.4</v>
      </c>
      <c r="J27" s="10"/>
      <c r="K27" s="10"/>
      <c r="L27" s="11">
        <f>[1]RAZEM!A114</f>
        <v>10</v>
      </c>
      <c r="M27" s="12">
        <f t="shared" si="1"/>
        <v>21.5</v>
      </c>
      <c r="N27" s="16"/>
      <c r="O27" s="16"/>
      <c r="P27" s="16"/>
    </row>
    <row r="28" spans="1:18" x14ac:dyDescent="0.25">
      <c r="A28" s="4" t="s">
        <v>23</v>
      </c>
      <c r="B28" s="5" t="s">
        <v>7</v>
      </c>
      <c r="C28" s="6">
        <f>[1]RAZEM!C120</f>
        <v>18</v>
      </c>
      <c r="D28" s="5"/>
      <c r="E28" s="5"/>
      <c r="F28" s="5"/>
      <c r="G28" s="5"/>
      <c r="H28" s="5"/>
      <c r="I28" s="5"/>
      <c r="J28" s="6">
        <f>[1]RAZEM!C118*(-1)</f>
        <v>-16</v>
      </c>
      <c r="K28" s="6">
        <f>[1]RAZEM!C119*(-1)</f>
        <v>-2</v>
      </c>
      <c r="L28" s="5"/>
      <c r="M28" s="8">
        <f t="shared" si="1"/>
        <v>0</v>
      </c>
      <c r="N28" s="16"/>
      <c r="O28" s="16"/>
      <c r="P28" s="16"/>
    </row>
    <row r="29" spans="1:18" ht="15.75" thickBot="1" x14ac:dyDescent="0.3">
      <c r="A29" s="9" t="s">
        <v>23</v>
      </c>
      <c r="B29" s="10" t="s">
        <v>8</v>
      </c>
      <c r="C29" s="10"/>
      <c r="D29" s="10"/>
      <c r="E29" s="10"/>
      <c r="F29" s="10"/>
      <c r="G29" s="10"/>
      <c r="H29" s="10"/>
      <c r="I29" s="10"/>
      <c r="J29" s="11">
        <f>[1]RAZEM!A118</f>
        <v>3.2</v>
      </c>
      <c r="K29" s="11">
        <f>[1]RAZEM!A119</f>
        <v>4.5</v>
      </c>
      <c r="L29" s="11">
        <f>[1]RAZEM!A120</f>
        <v>3.8</v>
      </c>
      <c r="M29" s="12">
        <f t="shared" si="1"/>
        <v>11.5</v>
      </c>
      <c r="N29" s="16"/>
      <c r="O29" s="16"/>
      <c r="P29" s="16"/>
    </row>
  </sheetData>
  <sheetProtection algorithmName="SHA-512" hashValue="sBVX+S8JpRMVyUJsYaKspFwqN15hxWZHkKQu0c4c3tahBdUFsANsw0LVaWsBcBjo5f8O6EYmJQZWJvvJJC/F1g==" saltValue="lEsu4+rwZGfbkZmldQtOs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Kursy Bieżyń</vt:lpstr>
      <vt:lpstr>Kursy Jerka</vt:lpstr>
      <vt:lpstr>Kursy Lubiń</vt:lpstr>
      <vt:lpstr>Kursy Krzywiń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Mikołaj</cp:lastModifiedBy>
  <dcterms:created xsi:type="dcterms:W3CDTF">2021-08-11T07:36:50Z</dcterms:created>
  <dcterms:modified xsi:type="dcterms:W3CDTF">2021-08-11T14:44:27Z</dcterms:modified>
</cp:coreProperties>
</file>