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kasprzyk\Desktop\Przetargi, zapytania ofertowe 271\RBI.271.36.2024 Dostawa znaków pionowych dla Gminy Nowiny\Postępowanie\"/>
    </mc:Choice>
  </mc:AlternateContent>
  <xr:revisionPtr revIDLastSave="0" documentId="8_{AF1FB45C-3DC3-47F5-BB35-91714F998A6A}" xr6:coauthVersionLast="47" xr6:coauthVersionMax="47" xr10:uidLastSave="{00000000-0000-0000-0000-000000000000}"/>
  <bookViews>
    <workbookView xWindow="-120" yWindow="-120" windowWidth="29040" windowHeight="15840" xr2:uid="{6430D7A7-C17A-4E43-9458-15D516298445}"/>
  </bookViews>
  <sheets>
    <sheet name="Kosztorys ofertowy" sheetId="1" r:id="rId1"/>
  </sheets>
  <definedNames>
    <definedName name="_xlnm._FilterDatabase" localSheetId="0" hidden="1">'Kosztorys ofertowy'!$B$1:$B$86</definedName>
    <definedName name="_Hlk58317486" localSheetId="0">'Kosztorys ofertowy'!$B$86</definedName>
    <definedName name="_xlnm.Print_Titles" localSheetId="0">'Kosztorys ofertowy'!$1:$6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1" l="1"/>
  <c r="G85" i="1"/>
  <c r="I84" i="1"/>
  <c r="G83" i="1"/>
  <c r="I83" i="1" s="1"/>
  <c r="G82" i="1"/>
  <c r="I82" i="1" s="1"/>
  <c r="G81" i="1"/>
  <c r="I81" i="1" s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G67" i="1"/>
  <c r="I66" i="1"/>
  <c r="G66" i="1"/>
  <c r="I65" i="1"/>
  <c r="G64" i="1"/>
  <c r="I64" i="1" s="1"/>
  <c r="I63" i="1"/>
  <c r="I62" i="1"/>
  <c r="G61" i="1"/>
  <c r="I61" i="1" s="1"/>
  <c r="I60" i="1"/>
  <c r="I59" i="1"/>
  <c r="G59" i="1"/>
  <c r="I58" i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I51" i="1"/>
  <c r="I50" i="1"/>
  <c r="G50" i="1"/>
  <c r="I49" i="1"/>
  <c r="G49" i="1"/>
  <c r="I48" i="1"/>
  <c r="G47" i="1"/>
  <c r="I47" i="1" s="1"/>
  <c r="I46" i="1"/>
  <c r="I45" i="1"/>
  <c r="I44" i="1"/>
  <c r="I43" i="1"/>
  <c r="I42" i="1"/>
  <c r="I41" i="1"/>
  <c r="I40" i="1"/>
  <c r="I39" i="1"/>
  <c r="G39" i="1"/>
  <c r="I38" i="1"/>
  <c r="I37" i="1"/>
  <c r="I36" i="1"/>
  <c r="I35" i="1"/>
  <c r="I34" i="1"/>
  <c r="G34" i="1"/>
  <c r="I33" i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I25" i="1"/>
  <c r="I24" i="1"/>
  <c r="I23" i="1"/>
  <c r="I22" i="1"/>
  <c r="I21" i="1"/>
  <c r="I19" i="1"/>
  <c r="G19" i="1"/>
  <c r="I18" i="1"/>
  <c r="G18" i="1"/>
  <c r="I17" i="1"/>
  <c r="G17" i="1"/>
  <c r="I15" i="1"/>
  <c r="G15" i="1"/>
  <c r="I14" i="1"/>
  <c r="G14" i="1"/>
  <c r="I13" i="1"/>
  <c r="G12" i="1"/>
  <c r="I12" i="1" s="1"/>
  <c r="G11" i="1"/>
  <c r="I11" i="1" s="1"/>
  <c r="G10" i="1"/>
  <c r="I10" i="1" s="1"/>
  <c r="G9" i="1"/>
  <c r="I9" i="1" s="1"/>
  <c r="I8" i="1"/>
  <c r="I7" i="1"/>
  <c r="G7" i="1"/>
  <c r="I86" i="1" l="1"/>
</calcChain>
</file>

<file path=xl/sharedStrings.xml><?xml version="1.0" encoding="utf-8"?>
<sst xmlns="http://schemas.openxmlformats.org/spreadsheetml/2006/main" count="475" uniqueCount="189">
  <si>
    <t>Załącznik Nr 4 do zaproszenia RBI.271.36.2024 z dnia 17.10.2024 r.</t>
  </si>
  <si>
    <t>Dostawa znaków pionowych dla Gminy Nowiny</t>
  </si>
  <si>
    <t>Zakres dostaw:</t>
  </si>
  <si>
    <t>L.P.</t>
  </si>
  <si>
    <t>Wyszczególnienie dostaw:</t>
  </si>
  <si>
    <t>Grupa wielkości</t>
  </si>
  <si>
    <t>Folia</t>
  </si>
  <si>
    <t>Dodatkowe informacje</t>
  </si>
  <si>
    <t>Jedn</t>
  </si>
  <si>
    <t>Ilość</t>
  </si>
  <si>
    <t>Cena jedn. netto</t>
  </si>
  <si>
    <t>Wartość netto</t>
  </si>
  <si>
    <t>Oznakowanie pionowe</t>
  </si>
  <si>
    <t>1.</t>
  </si>
  <si>
    <t>A-7 "ustąp pierwszeństwa"</t>
  </si>
  <si>
    <t>średnie</t>
  </si>
  <si>
    <t>II generacji</t>
  </si>
  <si>
    <t>+ uchwyty</t>
  </si>
  <si>
    <t>szt</t>
  </si>
  <si>
    <t>2.</t>
  </si>
  <si>
    <t>A-9 "przejazd kolejowy z zaporami"</t>
  </si>
  <si>
    <t>małe</t>
  </si>
  <si>
    <t>3.</t>
  </si>
  <si>
    <t>A-10 "przejazd kolejowy bez zapór"</t>
  </si>
  <si>
    <t>4.</t>
  </si>
  <si>
    <t>A-11a "próg zwalniający"</t>
  </si>
  <si>
    <t>5.</t>
  </si>
  <si>
    <t>6.</t>
  </si>
  <si>
    <t>A-30 "inne niebezpieczeństwo"</t>
  </si>
  <si>
    <t>7.</t>
  </si>
  <si>
    <t>B-2 "zakaz wjazdu"</t>
  </si>
  <si>
    <t>8.</t>
  </si>
  <si>
    <t>B-18 "zakaz wjazdu pojazdów o rzeczywistej masie całkowitej ponad 3,5 T"</t>
  </si>
  <si>
    <t>9.</t>
  </si>
  <si>
    <t>B-20 "stop"</t>
  </si>
  <si>
    <t>10.</t>
  </si>
  <si>
    <t>B-33 "ograniczenie prędkości"</t>
  </si>
  <si>
    <t>10.1</t>
  </si>
  <si>
    <t>"20"</t>
  </si>
  <si>
    <t>10.2</t>
  </si>
  <si>
    <t>10.3</t>
  </si>
  <si>
    <t>"30"</t>
  </si>
  <si>
    <t>11.</t>
  </si>
  <si>
    <t>B-34 "koniec ograniczenia prędkości"</t>
  </si>
  <si>
    <t>11.1</t>
  </si>
  <si>
    <t>12.</t>
  </si>
  <si>
    <t>B-36 "zakaz zatrzymywania"</t>
  </si>
  <si>
    <t>13.</t>
  </si>
  <si>
    <t>C-9 "nakaz jazdy z prawej strony znaku"</t>
  </si>
  <si>
    <t>14.</t>
  </si>
  <si>
    <t>C-10 "nakaz jazdy z lewej strony znaku"</t>
  </si>
  <si>
    <t>15.</t>
  </si>
  <si>
    <t>D-15 "przystanek autobusowy"</t>
  </si>
  <si>
    <t>600x750 mm</t>
  </si>
  <si>
    <t>16.</t>
  </si>
  <si>
    <t>D-42 "tablica obszaru, terenu zabudowanego"</t>
  </si>
  <si>
    <t>1200x600 mm</t>
  </si>
  <si>
    <t>17.</t>
  </si>
  <si>
    <t>E-17a "Słowik"</t>
  </si>
  <si>
    <t>18.</t>
  </si>
  <si>
    <t>E-17a "Trzcianki"</t>
  </si>
  <si>
    <t>19.</t>
  </si>
  <si>
    <t>E-18a "Trzcianki"</t>
  </si>
  <si>
    <t>20.</t>
  </si>
  <si>
    <t>G-1c "słupek wskaźnikowy z jedną kreską umieszczany po prawej stronie jezdni"</t>
  </si>
  <si>
    <t>300x1000 mm</t>
  </si>
  <si>
    <t>21.</t>
  </si>
  <si>
    <t xml:space="preserve">T-1 "20m" </t>
  </si>
  <si>
    <t>600x250 mm</t>
  </si>
  <si>
    <t>22.</t>
  </si>
  <si>
    <t xml:space="preserve">T-3 "Piesi" </t>
  </si>
  <si>
    <t>23.</t>
  </si>
  <si>
    <t xml:space="preserve">Tabliczka T-0 "brak pobocza" </t>
  </si>
  <si>
    <t>żółte tło + uchwyty</t>
  </si>
  <si>
    <t>24.</t>
  </si>
  <si>
    <t xml:space="preserve">Tabliczka T-0 "nie dotyczy mieszkańców" </t>
  </si>
  <si>
    <t>białe tło + uchwyty</t>
  </si>
  <si>
    <t>25.</t>
  </si>
  <si>
    <t>U-3c "tablica prowadząca w prawo"</t>
  </si>
  <si>
    <t>2400x600 mm</t>
  </si>
  <si>
    <t>26.</t>
  </si>
  <si>
    <t>U-3d "tablica prowadząca w lewo"</t>
  </si>
  <si>
    <t>27.</t>
  </si>
  <si>
    <t>U-6a "tablica kierująca"</t>
  </si>
  <si>
    <t>500x750 mm</t>
  </si>
  <si>
    <t>28.</t>
  </si>
  <si>
    <t>U-6b "tablica kierująca"</t>
  </si>
  <si>
    <t>29.</t>
  </si>
  <si>
    <t>U-18a lustro drogowe</t>
  </si>
  <si>
    <t>Ø 600</t>
  </si>
  <si>
    <t>30.</t>
  </si>
  <si>
    <t>Tablica z nazwą ulicy "ul. Olchowa"</t>
  </si>
  <si>
    <t>-</t>
  </si>
  <si>
    <t>I generacji wraz z warstwą ochronną UV</t>
  </si>
  <si>
    <t xml:space="preserve">Napisy obustronne, tablica z nazwą ulicy (biała z herbem gminy Nowiny z czarnymi napisami i obwódką ) + komplet uchwytów            </t>
  </si>
  <si>
    <t>31.</t>
  </si>
  <si>
    <t>Tablica z nazwą ulicy "ul. Cedrowa"</t>
  </si>
  <si>
    <t>32.</t>
  </si>
  <si>
    <t>Tablica z nazwą "Urząd gminy"</t>
  </si>
  <si>
    <t xml:space="preserve">Napisy obustronne, w kolorze czerwonym, tło białe z herbem gminy Nowiny i obwódką  + komplet uchwytów            </t>
  </si>
  <si>
    <t>33.</t>
  </si>
  <si>
    <t>Tablica z nazwą "PSZOK"</t>
  </si>
  <si>
    <t xml:space="preserve">Napisy obustronne, w kolorze czarnym, tło żółte z herbem gminy Nowiny i obwódką  + komplet uchwytów          </t>
  </si>
  <si>
    <t>34.</t>
  </si>
  <si>
    <t>Tablica z nazwą ulicy "ul. Pirytowa"</t>
  </si>
  <si>
    <t>35.</t>
  </si>
  <si>
    <t>Tablica z nazwą ulicy "ul. Cynkowa"</t>
  </si>
  <si>
    <t>36.</t>
  </si>
  <si>
    <t>Tablica z nazwą ulicy "ul. Bukowa"</t>
  </si>
  <si>
    <t>37.</t>
  </si>
  <si>
    <t>Tablica z nazwą ulicy "ul. Grabowa"</t>
  </si>
  <si>
    <t>38.</t>
  </si>
  <si>
    <t>Tablica z nazwą ulicy "ul. Cyprysowa"</t>
  </si>
  <si>
    <t>39.</t>
  </si>
  <si>
    <t>Tablica z nazwą ulicy "ul. Ogrodowa"</t>
  </si>
  <si>
    <t>40.</t>
  </si>
  <si>
    <t>Tablica z nazwą ulicy "ul. Cicha"</t>
  </si>
  <si>
    <t>41.</t>
  </si>
  <si>
    <t>Tablica z nazwą ulicy "Kwiatowa"</t>
  </si>
  <si>
    <t>42.</t>
  </si>
  <si>
    <t>Tablica z nazwą ulicy "ul. Jaśminowa"</t>
  </si>
  <si>
    <t>43.</t>
  </si>
  <si>
    <t>Tablica z nazwą ulicy "ul. Różana"</t>
  </si>
  <si>
    <t>44.</t>
  </si>
  <si>
    <t>Tablica z nazwą ulicy "ul. Słoneczna"</t>
  </si>
  <si>
    <t>45.</t>
  </si>
  <si>
    <t>Tablica z nazwą ulicy "ul. Kalinowa"</t>
  </si>
  <si>
    <t>46.</t>
  </si>
  <si>
    <t>Tablica z nazwą ulicy "ul. Azaliowa"</t>
  </si>
  <si>
    <t>47.</t>
  </si>
  <si>
    <t>Tablica z nazwą ulicy "ul. Markowizna"</t>
  </si>
  <si>
    <t>48.</t>
  </si>
  <si>
    <t>Tablica z nazwą ulicy "ul. Markowizna nr 46, 48, 50, 52, 54, 56, 58"</t>
  </si>
  <si>
    <t>49.</t>
  </si>
  <si>
    <t>Tablica z nazwą ulicy "ul. Salonowa"</t>
  </si>
  <si>
    <t>50.</t>
  </si>
  <si>
    <t>Tablica z nazwą ulicy "ul. Białe Zagłębie"</t>
  </si>
  <si>
    <t>51.</t>
  </si>
  <si>
    <t>Tablica z nazwą ulicy "ul. Perłowa"</t>
  </si>
  <si>
    <t>52.</t>
  </si>
  <si>
    <t>Tablica z nazwą ulicy "ul. Przemysłowa nr 29-39"</t>
  </si>
  <si>
    <t>53.</t>
  </si>
  <si>
    <t>Tablica z nazwą ulicy "ul. Inwestycyjna 170m →"</t>
  </si>
  <si>
    <t>54.</t>
  </si>
  <si>
    <t>Tablica z nazwą ulicy "ul. Leszczynowa"</t>
  </si>
  <si>
    <t>55.</t>
  </si>
  <si>
    <t>Tablica z nazwą ulicy "ul. Borówkowa"</t>
  </si>
  <si>
    <t>56.</t>
  </si>
  <si>
    <t>Tablica z nazwą ulicy "ul. Poziomkowa"</t>
  </si>
  <si>
    <t>57.</t>
  </si>
  <si>
    <t>Tablica z nazwą ulicy "ul. Jagodowa"</t>
  </si>
  <si>
    <t>58.</t>
  </si>
  <si>
    <t>Tablica z nazwą ulicy "ul. Szmaragdowa"</t>
  </si>
  <si>
    <t>59.</t>
  </si>
  <si>
    <t>Tablica z nazwą ulicy "Zagrody pos. 50, 50A, 50B, 52, 52A, 54, 54A"</t>
  </si>
  <si>
    <t>60.</t>
  </si>
  <si>
    <t>Tablica z nazwą ulicy "ul. Malachitowa"</t>
  </si>
  <si>
    <t>61.</t>
  </si>
  <si>
    <t>Tablica z nazwą ulicy "ul. Granitowa"</t>
  </si>
  <si>
    <t>62.</t>
  </si>
  <si>
    <t>Tablica z nazwą ulicy "ul. Brylantowa"</t>
  </si>
  <si>
    <t>63.</t>
  </si>
  <si>
    <t>Tablica z nazwą ulicy "ul. Karbońska"</t>
  </si>
  <si>
    <t>64.</t>
  </si>
  <si>
    <t>Tablica z nazwą ulicy "ul. Triasowa"</t>
  </si>
  <si>
    <t>65.</t>
  </si>
  <si>
    <t>Tablica z nazwą ulicy "ul. Miodowa"</t>
  </si>
  <si>
    <t>66.</t>
  </si>
  <si>
    <t>Tablica z nazwą ulicy "ul. Tymiankowa"</t>
  </si>
  <si>
    <t>67.</t>
  </si>
  <si>
    <t>Tablica z nazwą ulicy "ul. Miętowa"</t>
  </si>
  <si>
    <t>68.</t>
  </si>
  <si>
    <t>Tablica z nazwą ulicy "ul. Rumiankowa"</t>
  </si>
  <si>
    <t>69.</t>
  </si>
  <si>
    <t>Tablica z nazwą ulicy "ul. Bazyliowa"</t>
  </si>
  <si>
    <t>70.</t>
  </si>
  <si>
    <t>Tablica z nazwą ulicy "ul. Imbirowa"</t>
  </si>
  <si>
    <t>71.</t>
  </si>
  <si>
    <t>Tablica z nazwą ulicy "ul. Przemysłowa"</t>
  </si>
  <si>
    <t>72.</t>
  </si>
  <si>
    <t>Tablica z nazwą ulicy "ul. Składowa"</t>
  </si>
  <si>
    <t>73.</t>
  </si>
  <si>
    <t>Tablica z nazwą ulicy "ul. Zakładowa"</t>
  </si>
  <si>
    <t>74.</t>
  </si>
  <si>
    <t>Znak "droga pożarowa" z uchwytami</t>
  </si>
  <si>
    <t>600x400 mm</t>
  </si>
  <si>
    <t>75.</t>
  </si>
  <si>
    <t>Słupek do znaków drogowych Ø 60 L-3,5 mb. Wyposażony w kapturek przeciwdeszczowy silikonowy oraz przyspawaną kotwę do zabetonowania.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</si>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</sst>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\ &quot;zł&quot;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7" fillId="0" borderId="0" xfId="0" applyFont="1"/>
    <xf numFmtId="0" fontId="8" fillId="3" borderId="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5" fontId="10" fillId="3" borderId="7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center" vertical="center"/>
    </xf>
    <xf numFmtId="49" fontId="8" fillId="5" borderId="12" xfId="0" applyNumberFormat="1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164" fontId="8" fillId="5" borderId="12" xfId="0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64" fontId="1" fillId="0" borderId="7" xfId="1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164" fontId="0" fillId="0" borderId="9" xfId="0" applyNumberFormat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6" borderId="13" xfId="0" applyFont="1" applyFill="1" applyBorder="1" applyAlignment="1">
      <alignment horizontal="center"/>
    </xf>
    <xf numFmtId="165" fontId="12" fillId="6" borderId="13" xfId="0" applyNumberFormat="1" applyFont="1" applyFill="1" applyBorder="1" applyAlignment="1">
      <alignment horizontal="center"/>
    </xf>
  </cellXfs>
  <cellStyles count="2">
    <cellStyle name="Normalny" xfId="0" builtinId="0"/>
    <cellStyle name="Normalny_FO 2.6-03 Porównanie Ofert_04.03.2010" xfId="1" xr:uid="{C3AAAADF-B381-43A4-82F8-07876F36277F}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8563-93A0-4C56-ABFE-90AD763895D4}">
  <sheetPr>
    <pageSetUpPr fitToPage="1"/>
  </sheetPr>
  <dimension ref="A1:I86"/>
  <sheetViews>
    <sheetView tabSelected="1" workbookViewId="0">
      <selection activeCell="I86" sqref="I86"/>
    </sheetView>
  </sheetViews>
  <sheetFormatPr defaultRowHeight="12.75" x14ac:dyDescent="0.2"/>
  <cols>
    <col min="2" max="2" width="88.7109375" customWidth="1"/>
    <col min="3" max="3" width="15.28515625" customWidth="1"/>
    <col min="4" max="4" width="22.140625" customWidth="1"/>
    <col min="5" max="5" width="22.7109375" customWidth="1"/>
    <col min="6" max="6" width="10.42578125" customWidth="1"/>
    <col min="7" max="7" width="9" style="47" customWidth="1"/>
    <col min="8" max="8" width="11.85546875" customWidth="1"/>
    <col min="9" max="9" width="11.42578125" customWidth="1"/>
  </cols>
  <sheetData>
    <row r="1" spans="1:9" s="1" customFormat="1" ht="25.5" customHeight="1" x14ac:dyDescent="0.2">
      <c r="B1" s="2"/>
      <c r="C1" s="3" t="s">
        <v>0</v>
      </c>
      <c r="D1" s="3"/>
      <c r="E1" s="3"/>
      <c r="F1" s="3"/>
      <c r="G1" s="3"/>
      <c r="H1" s="3"/>
      <c r="I1" s="3"/>
    </row>
    <row r="2" spans="1:9" s="9" customFormat="1" ht="58.9" customHeight="1" x14ac:dyDescent="0.2">
      <c r="A2" s="4"/>
      <c r="B2" s="5"/>
      <c r="C2" s="6" t="s">
        <v>1</v>
      </c>
      <c r="D2" s="7"/>
      <c r="E2" s="7"/>
      <c r="F2" s="7"/>
      <c r="G2" s="7"/>
      <c r="H2" s="7"/>
      <c r="I2" s="8"/>
    </row>
    <row r="3" spans="1:9" s="9" customFormat="1" ht="15" customHeight="1" x14ac:dyDescent="0.2">
      <c r="A3" s="10" t="s">
        <v>2</v>
      </c>
      <c r="B3" s="10"/>
      <c r="C3" s="11"/>
      <c r="D3" s="12"/>
      <c r="E3" s="12"/>
      <c r="F3" s="12"/>
      <c r="G3" s="12"/>
      <c r="H3" s="12"/>
      <c r="I3" s="13"/>
    </row>
    <row r="4" spans="1:9" s="9" customFormat="1" ht="15" customHeight="1" x14ac:dyDescent="0.2">
      <c r="A4" s="14" t="s">
        <v>3</v>
      </c>
      <c r="B4" s="15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</row>
    <row r="5" spans="1:9" s="18" customFormat="1" ht="30" customHeight="1" x14ac:dyDescent="0.2">
      <c r="A5" s="16"/>
      <c r="B5" s="17"/>
      <c r="C5" s="16"/>
      <c r="D5" s="16"/>
      <c r="E5" s="16"/>
      <c r="F5" s="16"/>
      <c r="G5" s="16"/>
      <c r="H5" s="16"/>
      <c r="I5" s="16"/>
    </row>
    <row r="6" spans="1:9" s="23" customFormat="1" ht="15.75" x14ac:dyDescent="0.25">
      <c r="A6" s="19" t="s">
        <v>12</v>
      </c>
      <c r="B6" s="20"/>
      <c r="C6" s="21"/>
      <c r="D6" s="21"/>
      <c r="E6" s="21"/>
      <c r="F6" s="21"/>
      <c r="G6" s="22"/>
      <c r="H6" s="21"/>
      <c r="I6" s="21"/>
    </row>
    <row r="7" spans="1:9" s="23" customFormat="1" ht="14.25" x14ac:dyDescent="0.2">
      <c r="A7" s="24" t="s">
        <v>13</v>
      </c>
      <c r="B7" s="25" t="s">
        <v>14</v>
      </c>
      <c r="C7" s="24" t="s">
        <v>15</v>
      </c>
      <c r="D7" s="24" t="s">
        <v>16</v>
      </c>
      <c r="E7" s="26" t="s">
        <v>17</v>
      </c>
      <c r="F7" s="24" t="s">
        <v>18</v>
      </c>
      <c r="G7" s="27">
        <f>1+1+2+1+1+1</f>
        <v>7</v>
      </c>
      <c r="H7" s="28"/>
      <c r="I7" s="29">
        <f>ROUND((G7*H7),2)</f>
        <v>0</v>
      </c>
    </row>
    <row r="8" spans="1:9" s="23" customFormat="1" ht="14.25" x14ac:dyDescent="0.2">
      <c r="A8" s="24" t="s">
        <v>19</v>
      </c>
      <c r="B8" s="30" t="s">
        <v>20</v>
      </c>
      <c r="C8" s="31" t="s">
        <v>21</v>
      </c>
      <c r="D8" s="31" t="s">
        <v>16</v>
      </c>
      <c r="E8" s="26" t="s">
        <v>17</v>
      </c>
      <c r="F8" s="31" t="s">
        <v>18</v>
      </c>
      <c r="G8" s="27">
        <v>1</v>
      </c>
      <c r="H8" s="28"/>
      <c r="I8" s="29">
        <f t="shared" ref="I8:I84" si="0">ROUND((G8*H8),2)</f>
        <v>0</v>
      </c>
    </row>
    <row r="9" spans="1:9" s="23" customFormat="1" ht="14.25" x14ac:dyDescent="0.2">
      <c r="A9" s="24" t="s">
        <v>22</v>
      </c>
      <c r="B9" s="30" t="s">
        <v>23</v>
      </c>
      <c r="C9" s="31" t="s">
        <v>21</v>
      </c>
      <c r="D9" s="31" t="s">
        <v>16</v>
      </c>
      <c r="E9" s="26" t="s">
        <v>17</v>
      </c>
      <c r="F9" s="31" t="s">
        <v>18</v>
      </c>
      <c r="G9" s="27">
        <f>1+1</f>
        <v>2</v>
      </c>
      <c r="H9" s="28"/>
      <c r="I9" s="29">
        <f t="shared" si="0"/>
        <v>0</v>
      </c>
    </row>
    <row r="10" spans="1:9" s="23" customFormat="1" ht="14.25" x14ac:dyDescent="0.2">
      <c r="A10" s="24" t="s">
        <v>24</v>
      </c>
      <c r="B10" s="30" t="s">
        <v>25</v>
      </c>
      <c r="C10" s="31" t="s">
        <v>15</v>
      </c>
      <c r="D10" s="31" t="s">
        <v>16</v>
      </c>
      <c r="E10" s="26" t="s">
        <v>17</v>
      </c>
      <c r="F10" s="31" t="s">
        <v>18</v>
      </c>
      <c r="G10" s="27">
        <f>2+1</f>
        <v>3</v>
      </c>
      <c r="H10" s="28"/>
      <c r="I10" s="29">
        <f t="shared" si="0"/>
        <v>0</v>
      </c>
    </row>
    <row r="11" spans="1:9" s="23" customFormat="1" ht="14.25" x14ac:dyDescent="0.2">
      <c r="A11" s="24" t="s">
        <v>26</v>
      </c>
      <c r="B11" s="30" t="s">
        <v>25</v>
      </c>
      <c r="C11" s="31" t="s">
        <v>21</v>
      </c>
      <c r="D11" s="31" t="s">
        <v>16</v>
      </c>
      <c r="E11" s="26" t="s">
        <v>17</v>
      </c>
      <c r="F11" s="31" t="s">
        <v>18</v>
      </c>
      <c r="G11" s="27">
        <f>2+2+1</f>
        <v>5</v>
      </c>
      <c r="H11" s="28"/>
      <c r="I11" s="29">
        <f t="shared" si="0"/>
        <v>0</v>
      </c>
    </row>
    <row r="12" spans="1:9" s="23" customFormat="1" ht="14.25" x14ac:dyDescent="0.2">
      <c r="A12" s="24" t="s">
        <v>27</v>
      </c>
      <c r="B12" s="30" t="s">
        <v>28</v>
      </c>
      <c r="C12" s="31" t="s">
        <v>21</v>
      </c>
      <c r="D12" s="31" t="s">
        <v>16</v>
      </c>
      <c r="E12" s="26" t="s">
        <v>17</v>
      </c>
      <c r="F12" s="31" t="s">
        <v>18</v>
      </c>
      <c r="G12" s="27">
        <f>2+1+1</f>
        <v>4</v>
      </c>
      <c r="H12" s="28"/>
      <c r="I12" s="29">
        <f t="shared" si="0"/>
        <v>0</v>
      </c>
    </row>
    <row r="13" spans="1:9" s="23" customFormat="1" ht="14.25" x14ac:dyDescent="0.2">
      <c r="A13" s="24" t="s">
        <v>29</v>
      </c>
      <c r="B13" s="30" t="s">
        <v>30</v>
      </c>
      <c r="C13" s="31" t="s">
        <v>21</v>
      </c>
      <c r="D13" s="31" t="s">
        <v>16</v>
      </c>
      <c r="E13" s="26" t="s">
        <v>17</v>
      </c>
      <c r="F13" s="31" t="s">
        <v>18</v>
      </c>
      <c r="G13" s="27">
        <v>1</v>
      </c>
      <c r="H13" s="28"/>
      <c r="I13" s="29">
        <f t="shared" si="0"/>
        <v>0</v>
      </c>
    </row>
    <row r="14" spans="1:9" s="23" customFormat="1" ht="14.25" x14ac:dyDescent="0.2">
      <c r="A14" s="24" t="s">
        <v>31</v>
      </c>
      <c r="B14" s="30" t="s">
        <v>32</v>
      </c>
      <c r="C14" s="31" t="s">
        <v>21</v>
      </c>
      <c r="D14" s="31" t="s">
        <v>16</v>
      </c>
      <c r="E14" s="26" t="s">
        <v>17</v>
      </c>
      <c r="F14" s="31" t="s">
        <v>18</v>
      </c>
      <c r="G14" s="27">
        <f>1+1</f>
        <v>2</v>
      </c>
      <c r="H14" s="28"/>
      <c r="I14" s="29">
        <f t="shared" si="0"/>
        <v>0</v>
      </c>
    </row>
    <row r="15" spans="1:9" s="23" customFormat="1" ht="14.25" x14ac:dyDescent="0.2">
      <c r="A15" s="24" t="s">
        <v>33</v>
      </c>
      <c r="B15" s="25" t="s">
        <v>34</v>
      </c>
      <c r="C15" s="24" t="s">
        <v>15</v>
      </c>
      <c r="D15" s="24" t="s">
        <v>16</v>
      </c>
      <c r="E15" s="26" t="s">
        <v>17</v>
      </c>
      <c r="F15" s="24" t="s">
        <v>18</v>
      </c>
      <c r="G15" s="27">
        <f>1</f>
        <v>1</v>
      </c>
      <c r="H15" s="28"/>
      <c r="I15" s="29">
        <f t="shared" si="0"/>
        <v>0</v>
      </c>
    </row>
    <row r="16" spans="1:9" s="23" customFormat="1" ht="14.25" x14ac:dyDescent="0.2">
      <c r="A16" s="32" t="s">
        <v>35</v>
      </c>
      <c r="B16" s="33" t="s">
        <v>36</v>
      </c>
      <c r="C16" s="34"/>
      <c r="D16" s="34"/>
      <c r="E16" s="35"/>
      <c r="F16" s="34"/>
      <c r="G16" s="36"/>
      <c r="H16" s="37"/>
      <c r="I16" s="36"/>
    </row>
    <row r="17" spans="1:9" s="23" customFormat="1" ht="14.25" x14ac:dyDescent="0.2">
      <c r="A17" s="26" t="s">
        <v>37</v>
      </c>
      <c r="B17" s="30" t="s">
        <v>38</v>
      </c>
      <c r="C17" s="31" t="s">
        <v>15</v>
      </c>
      <c r="D17" s="31" t="s">
        <v>16</v>
      </c>
      <c r="E17" s="26" t="s">
        <v>17</v>
      </c>
      <c r="F17" s="31" t="s">
        <v>18</v>
      </c>
      <c r="G17" s="27">
        <f>2+2+1</f>
        <v>5</v>
      </c>
      <c r="H17" s="28"/>
      <c r="I17" s="29">
        <f t="shared" si="0"/>
        <v>0</v>
      </c>
    </row>
    <row r="18" spans="1:9" s="23" customFormat="1" ht="14.25" x14ac:dyDescent="0.2">
      <c r="A18" s="26" t="s">
        <v>39</v>
      </c>
      <c r="B18" s="30" t="s">
        <v>38</v>
      </c>
      <c r="C18" s="31" t="s">
        <v>21</v>
      </c>
      <c r="D18" s="31" t="s">
        <v>16</v>
      </c>
      <c r="E18" s="26" t="s">
        <v>17</v>
      </c>
      <c r="F18" s="31" t="s">
        <v>18</v>
      </c>
      <c r="G18" s="27">
        <f>2+1</f>
        <v>3</v>
      </c>
      <c r="H18" s="28"/>
      <c r="I18" s="29">
        <f t="shared" si="0"/>
        <v>0</v>
      </c>
    </row>
    <row r="19" spans="1:9" s="23" customFormat="1" ht="14.25" x14ac:dyDescent="0.2">
      <c r="A19" s="26" t="s">
        <v>40</v>
      </c>
      <c r="B19" s="30" t="s">
        <v>41</v>
      </c>
      <c r="C19" s="31" t="s">
        <v>21</v>
      </c>
      <c r="D19" s="31" t="s">
        <v>16</v>
      </c>
      <c r="E19" s="26" t="s">
        <v>17</v>
      </c>
      <c r="F19" s="31" t="s">
        <v>18</v>
      </c>
      <c r="G19" s="27">
        <f>1</f>
        <v>1</v>
      </c>
      <c r="H19" s="28"/>
      <c r="I19" s="29">
        <f t="shared" si="0"/>
        <v>0</v>
      </c>
    </row>
    <row r="20" spans="1:9" s="23" customFormat="1" ht="14.25" x14ac:dyDescent="0.2">
      <c r="A20" s="32" t="s">
        <v>42</v>
      </c>
      <c r="B20" s="33" t="s">
        <v>43</v>
      </c>
      <c r="C20" s="34"/>
      <c r="D20" s="34"/>
      <c r="E20" s="35"/>
      <c r="F20" s="34"/>
      <c r="G20" s="36"/>
      <c r="H20" s="37"/>
      <c r="I20" s="36"/>
    </row>
    <row r="21" spans="1:9" s="23" customFormat="1" ht="14.25" x14ac:dyDescent="0.2">
      <c r="A21" s="26" t="s">
        <v>44</v>
      </c>
      <c r="B21" s="30" t="s">
        <v>41</v>
      </c>
      <c r="C21" s="31" t="s">
        <v>21</v>
      </c>
      <c r="D21" s="31" t="s">
        <v>16</v>
      </c>
      <c r="E21" s="26" t="s">
        <v>17</v>
      </c>
      <c r="F21" s="31" t="s">
        <v>18</v>
      </c>
      <c r="G21" s="27">
        <v>1</v>
      </c>
      <c r="H21" s="28"/>
      <c r="I21" s="29">
        <f t="shared" si="0"/>
        <v>0</v>
      </c>
    </row>
    <row r="22" spans="1:9" s="23" customFormat="1" ht="14.25" x14ac:dyDescent="0.2">
      <c r="A22" s="24" t="s">
        <v>45</v>
      </c>
      <c r="B22" s="30" t="s">
        <v>46</v>
      </c>
      <c r="C22" s="31" t="s">
        <v>21</v>
      </c>
      <c r="D22" s="31" t="s">
        <v>16</v>
      </c>
      <c r="E22" s="26" t="s">
        <v>17</v>
      </c>
      <c r="F22" s="31" t="s">
        <v>18</v>
      </c>
      <c r="G22" s="27">
        <v>1</v>
      </c>
      <c r="H22" s="28"/>
      <c r="I22" s="29">
        <f t="shared" si="0"/>
        <v>0</v>
      </c>
    </row>
    <row r="23" spans="1:9" s="23" customFormat="1" ht="14.25" x14ac:dyDescent="0.2">
      <c r="A23" s="24" t="s">
        <v>47</v>
      </c>
      <c r="B23" s="30" t="s">
        <v>48</v>
      </c>
      <c r="C23" s="31" t="s">
        <v>21</v>
      </c>
      <c r="D23" s="31" t="s">
        <v>16</v>
      </c>
      <c r="E23" s="26" t="s">
        <v>17</v>
      </c>
      <c r="F23" s="31" t="s">
        <v>18</v>
      </c>
      <c r="G23" s="27">
        <v>1</v>
      </c>
      <c r="H23" s="28"/>
      <c r="I23" s="29">
        <f t="shared" si="0"/>
        <v>0</v>
      </c>
    </row>
    <row r="24" spans="1:9" s="23" customFormat="1" ht="14.25" x14ac:dyDescent="0.2">
      <c r="A24" s="24" t="s">
        <v>49</v>
      </c>
      <c r="B24" s="30" t="s">
        <v>50</v>
      </c>
      <c r="C24" s="31" t="s">
        <v>21</v>
      </c>
      <c r="D24" s="31" t="s">
        <v>16</v>
      </c>
      <c r="E24" s="26" t="s">
        <v>17</v>
      </c>
      <c r="F24" s="31" t="s">
        <v>18</v>
      </c>
      <c r="G24" s="27">
        <v>1</v>
      </c>
      <c r="H24" s="28"/>
      <c r="I24" s="29">
        <f t="shared" si="0"/>
        <v>0</v>
      </c>
    </row>
    <row r="25" spans="1:9" s="23" customFormat="1" ht="14.25" x14ac:dyDescent="0.2">
      <c r="A25" s="24" t="s">
        <v>51</v>
      </c>
      <c r="B25" s="30" t="s">
        <v>52</v>
      </c>
      <c r="C25" s="31" t="s">
        <v>53</v>
      </c>
      <c r="D25" s="31" t="s">
        <v>16</v>
      </c>
      <c r="E25" s="26" t="s">
        <v>17</v>
      </c>
      <c r="F25" s="31" t="s">
        <v>18</v>
      </c>
      <c r="G25" s="27">
        <v>1</v>
      </c>
      <c r="H25" s="28"/>
      <c r="I25" s="29">
        <f t="shared" si="0"/>
        <v>0</v>
      </c>
    </row>
    <row r="26" spans="1:9" s="23" customFormat="1" ht="14.25" x14ac:dyDescent="0.2">
      <c r="A26" s="24" t="s">
        <v>54</v>
      </c>
      <c r="B26" s="30" t="s">
        <v>55</v>
      </c>
      <c r="C26" s="31" t="s">
        <v>56</v>
      </c>
      <c r="D26" s="31" t="s">
        <v>16</v>
      </c>
      <c r="E26" s="26" t="s">
        <v>17</v>
      </c>
      <c r="F26" s="31" t="s">
        <v>18</v>
      </c>
      <c r="G26" s="27">
        <f>1</f>
        <v>1</v>
      </c>
      <c r="H26" s="28"/>
      <c r="I26" s="29">
        <f t="shared" si="0"/>
        <v>0</v>
      </c>
    </row>
    <row r="27" spans="1:9" s="23" customFormat="1" ht="14.25" x14ac:dyDescent="0.2">
      <c r="A27" s="24" t="s">
        <v>57</v>
      </c>
      <c r="B27" s="30" t="s">
        <v>58</v>
      </c>
      <c r="C27" s="31"/>
      <c r="D27" s="31" t="s">
        <v>16</v>
      </c>
      <c r="E27" s="26" t="s">
        <v>17</v>
      </c>
      <c r="F27" s="31" t="s">
        <v>18</v>
      </c>
      <c r="G27" s="27">
        <f>1</f>
        <v>1</v>
      </c>
      <c r="H27" s="28"/>
      <c r="I27" s="29">
        <f t="shared" si="0"/>
        <v>0</v>
      </c>
    </row>
    <row r="28" spans="1:9" s="23" customFormat="1" ht="14.25" x14ac:dyDescent="0.2">
      <c r="A28" s="24" t="s">
        <v>59</v>
      </c>
      <c r="B28" s="30" t="s">
        <v>60</v>
      </c>
      <c r="C28" s="31"/>
      <c r="D28" s="31" t="s">
        <v>16</v>
      </c>
      <c r="E28" s="26" t="s">
        <v>17</v>
      </c>
      <c r="F28" s="31" t="s">
        <v>18</v>
      </c>
      <c r="G28" s="27">
        <f>1</f>
        <v>1</v>
      </c>
      <c r="H28" s="28"/>
      <c r="I28" s="29">
        <f t="shared" si="0"/>
        <v>0</v>
      </c>
    </row>
    <row r="29" spans="1:9" s="23" customFormat="1" ht="14.25" x14ac:dyDescent="0.2">
      <c r="A29" s="24" t="s">
        <v>61</v>
      </c>
      <c r="B29" s="30" t="s">
        <v>62</v>
      </c>
      <c r="C29" s="31"/>
      <c r="D29" s="31" t="s">
        <v>16</v>
      </c>
      <c r="E29" s="26" t="s">
        <v>17</v>
      </c>
      <c r="F29" s="31" t="s">
        <v>18</v>
      </c>
      <c r="G29" s="27">
        <f>1</f>
        <v>1</v>
      </c>
      <c r="H29" s="28"/>
      <c r="I29" s="29">
        <f t="shared" si="0"/>
        <v>0</v>
      </c>
    </row>
    <row r="30" spans="1:9" s="23" customFormat="1" ht="14.25" x14ac:dyDescent="0.2">
      <c r="A30" s="24" t="s">
        <v>63</v>
      </c>
      <c r="B30" s="30" t="s">
        <v>64</v>
      </c>
      <c r="C30" s="31" t="s">
        <v>65</v>
      </c>
      <c r="D30" s="31" t="s">
        <v>16</v>
      </c>
      <c r="E30" s="26" t="s">
        <v>17</v>
      </c>
      <c r="F30" s="31" t="s">
        <v>18</v>
      </c>
      <c r="G30" s="27">
        <f>1</f>
        <v>1</v>
      </c>
      <c r="H30" s="28"/>
      <c r="I30" s="29">
        <f t="shared" si="0"/>
        <v>0</v>
      </c>
    </row>
    <row r="31" spans="1:9" s="18" customFormat="1" ht="14.25" x14ac:dyDescent="0.2">
      <c r="A31" s="24" t="s">
        <v>66</v>
      </c>
      <c r="B31" s="30" t="s">
        <v>67</v>
      </c>
      <c r="C31" s="31" t="s">
        <v>68</v>
      </c>
      <c r="D31" s="31" t="s">
        <v>16</v>
      </c>
      <c r="E31" s="26" t="s">
        <v>17</v>
      </c>
      <c r="F31" s="31" t="s">
        <v>18</v>
      </c>
      <c r="G31" s="27">
        <f>2+2+1+1</f>
        <v>6</v>
      </c>
      <c r="H31" s="28"/>
      <c r="I31" s="29">
        <f t="shared" si="0"/>
        <v>0</v>
      </c>
    </row>
    <row r="32" spans="1:9" s="18" customFormat="1" ht="14.25" x14ac:dyDescent="0.2">
      <c r="A32" s="24" t="s">
        <v>69</v>
      </c>
      <c r="B32" s="30" t="s">
        <v>70</v>
      </c>
      <c r="C32" s="31" t="s">
        <v>68</v>
      </c>
      <c r="D32" s="31" t="s">
        <v>16</v>
      </c>
      <c r="E32" s="26" t="s">
        <v>17</v>
      </c>
      <c r="F32" s="31" t="s">
        <v>18</v>
      </c>
      <c r="G32" s="27">
        <f>1+1</f>
        <v>2</v>
      </c>
      <c r="H32" s="28"/>
      <c r="I32" s="29">
        <f t="shared" si="0"/>
        <v>0</v>
      </c>
    </row>
    <row r="33" spans="1:9" s="18" customFormat="1" ht="14.25" x14ac:dyDescent="0.2">
      <c r="A33" s="24" t="s">
        <v>71</v>
      </c>
      <c r="B33" s="30" t="s">
        <v>72</v>
      </c>
      <c r="C33" s="31" t="s">
        <v>68</v>
      </c>
      <c r="D33" s="31" t="s">
        <v>16</v>
      </c>
      <c r="E33" s="38" t="s">
        <v>73</v>
      </c>
      <c r="F33" s="31" t="s">
        <v>18</v>
      </c>
      <c r="G33" s="27">
        <v>2</v>
      </c>
      <c r="H33" s="39"/>
      <c r="I33" s="29">
        <f t="shared" si="0"/>
        <v>0</v>
      </c>
    </row>
    <row r="34" spans="1:9" s="18" customFormat="1" ht="14.25" x14ac:dyDescent="0.2">
      <c r="A34" s="24" t="s">
        <v>74</v>
      </c>
      <c r="B34" s="30" t="s">
        <v>75</v>
      </c>
      <c r="C34" s="31" t="s">
        <v>68</v>
      </c>
      <c r="D34" s="31" t="s">
        <v>16</v>
      </c>
      <c r="E34" s="38" t="s">
        <v>76</v>
      </c>
      <c r="F34" s="31" t="s">
        <v>18</v>
      </c>
      <c r="G34" s="27">
        <f>1</f>
        <v>1</v>
      </c>
      <c r="H34" s="39"/>
      <c r="I34" s="29">
        <f t="shared" si="0"/>
        <v>0</v>
      </c>
    </row>
    <row r="35" spans="1:9" s="18" customFormat="1" ht="14.25" x14ac:dyDescent="0.2">
      <c r="A35" s="24" t="s">
        <v>77</v>
      </c>
      <c r="B35" s="30" t="s">
        <v>78</v>
      </c>
      <c r="C35" s="31" t="s">
        <v>79</v>
      </c>
      <c r="D35" s="31" t="s">
        <v>16</v>
      </c>
      <c r="E35" s="26" t="s">
        <v>17</v>
      </c>
      <c r="F35" s="31" t="s">
        <v>18</v>
      </c>
      <c r="G35" s="27">
        <v>1</v>
      </c>
      <c r="H35" s="39"/>
      <c r="I35" s="29">
        <f t="shared" si="0"/>
        <v>0</v>
      </c>
    </row>
    <row r="36" spans="1:9" s="18" customFormat="1" ht="14.25" x14ac:dyDescent="0.2">
      <c r="A36" s="24" t="s">
        <v>80</v>
      </c>
      <c r="B36" s="30" t="s">
        <v>81</v>
      </c>
      <c r="C36" s="31" t="s">
        <v>79</v>
      </c>
      <c r="D36" s="31" t="s">
        <v>16</v>
      </c>
      <c r="E36" s="26" t="s">
        <v>17</v>
      </c>
      <c r="F36" s="31" t="s">
        <v>18</v>
      </c>
      <c r="G36" s="27">
        <v>1</v>
      </c>
      <c r="H36" s="39"/>
      <c r="I36" s="29">
        <f t="shared" si="0"/>
        <v>0</v>
      </c>
    </row>
    <row r="37" spans="1:9" s="18" customFormat="1" ht="14.25" x14ac:dyDescent="0.2">
      <c r="A37" s="24" t="s">
        <v>82</v>
      </c>
      <c r="B37" s="30" t="s">
        <v>83</v>
      </c>
      <c r="C37" s="31" t="s">
        <v>84</v>
      </c>
      <c r="D37" s="31" t="s">
        <v>16</v>
      </c>
      <c r="E37" s="26" t="s">
        <v>17</v>
      </c>
      <c r="F37" s="31" t="s">
        <v>18</v>
      </c>
      <c r="G37" s="27">
        <v>1</v>
      </c>
      <c r="H37" s="39"/>
      <c r="I37" s="29">
        <f t="shared" si="0"/>
        <v>0</v>
      </c>
    </row>
    <row r="38" spans="1:9" s="18" customFormat="1" ht="14.25" x14ac:dyDescent="0.2">
      <c r="A38" s="24" t="s">
        <v>85</v>
      </c>
      <c r="B38" s="30" t="s">
        <v>86</v>
      </c>
      <c r="C38" s="31" t="s">
        <v>68</v>
      </c>
      <c r="D38" s="31" t="s">
        <v>16</v>
      </c>
      <c r="E38" s="26" t="s">
        <v>17</v>
      </c>
      <c r="F38" s="31" t="s">
        <v>18</v>
      </c>
      <c r="G38" s="27">
        <v>1</v>
      </c>
      <c r="H38" s="39"/>
      <c r="I38" s="29">
        <f t="shared" si="0"/>
        <v>0</v>
      </c>
    </row>
    <row r="39" spans="1:9" s="18" customFormat="1" ht="14.25" x14ac:dyDescent="0.2">
      <c r="A39" s="24" t="s">
        <v>87</v>
      </c>
      <c r="B39" s="30" t="s">
        <v>88</v>
      </c>
      <c r="C39" s="31" t="s">
        <v>89</v>
      </c>
      <c r="D39" s="31"/>
      <c r="E39" s="26" t="s">
        <v>17</v>
      </c>
      <c r="F39" s="31" t="s">
        <v>18</v>
      </c>
      <c r="G39" s="27">
        <f>1+1</f>
        <v>2</v>
      </c>
      <c r="H39" s="39"/>
      <c r="I39" s="29">
        <f t="shared" si="0"/>
        <v>0</v>
      </c>
    </row>
    <row r="40" spans="1:9" ht="85.5" x14ac:dyDescent="0.2">
      <c r="A40" s="24" t="s">
        <v>90</v>
      </c>
      <c r="B40" s="25" t="s">
        <v>91</v>
      </c>
      <c r="C40" s="31" t="s">
        <v>92</v>
      </c>
      <c r="D40" s="40" t="s">
        <v>93</v>
      </c>
      <c r="E40" s="41" t="s">
        <v>94</v>
      </c>
      <c r="F40" s="31" t="s">
        <v>18</v>
      </c>
      <c r="G40" s="27">
        <v>1</v>
      </c>
      <c r="H40" s="42"/>
      <c r="I40" s="29">
        <f t="shared" si="0"/>
        <v>0</v>
      </c>
    </row>
    <row r="41" spans="1:9" ht="85.5" x14ac:dyDescent="0.2">
      <c r="A41" s="24" t="s">
        <v>95</v>
      </c>
      <c r="B41" s="25" t="s">
        <v>96</v>
      </c>
      <c r="C41" s="31" t="s">
        <v>92</v>
      </c>
      <c r="D41" s="40" t="s">
        <v>93</v>
      </c>
      <c r="E41" s="41" t="s">
        <v>94</v>
      </c>
      <c r="F41" s="31" t="s">
        <v>18</v>
      </c>
      <c r="G41" s="27">
        <v>1</v>
      </c>
      <c r="H41" s="42"/>
      <c r="I41" s="29">
        <f t="shared" si="0"/>
        <v>0</v>
      </c>
    </row>
    <row r="42" spans="1:9" ht="85.5" x14ac:dyDescent="0.2">
      <c r="A42" s="24" t="s">
        <v>97</v>
      </c>
      <c r="B42" s="25" t="s">
        <v>98</v>
      </c>
      <c r="C42" s="31" t="s">
        <v>92</v>
      </c>
      <c r="D42" s="40" t="s">
        <v>93</v>
      </c>
      <c r="E42" s="41" t="s">
        <v>99</v>
      </c>
      <c r="F42" s="31" t="s">
        <v>18</v>
      </c>
      <c r="G42" s="27">
        <v>1</v>
      </c>
      <c r="H42" s="42"/>
      <c r="I42" s="29">
        <f t="shared" si="0"/>
        <v>0</v>
      </c>
    </row>
    <row r="43" spans="1:9" ht="71.25" x14ac:dyDescent="0.2">
      <c r="A43" s="24" t="s">
        <v>100</v>
      </c>
      <c r="B43" s="25" t="s">
        <v>101</v>
      </c>
      <c r="C43" s="31" t="s">
        <v>92</v>
      </c>
      <c r="D43" s="40" t="s">
        <v>93</v>
      </c>
      <c r="E43" s="41" t="s">
        <v>102</v>
      </c>
      <c r="F43" s="31" t="s">
        <v>18</v>
      </c>
      <c r="G43" s="27">
        <v>2</v>
      </c>
      <c r="H43" s="42"/>
      <c r="I43" s="29">
        <f t="shared" si="0"/>
        <v>0</v>
      </c>
    </row>
    <row r="44" spans="1:9" ht="85.5" x14ac:dyDescent="0.2">
      <c r="A44" s="24" t="s">
        <v>103</v>
      </c>
      <c r="B44" s="25" t="s">
        <v>104</v>
      </c>
      <c r="C44" s="31" t="s">
        <v>92</v>
      </c>
      <c r="D44" s="40" t="s">
        <v>93</v>
      </c>
      <c r="E44" s="41" t="s">
        <v>94</v>
      </c>
      <c r="F44" s="31" t="s">
        <v>18</v>
      </c>
      <c r="G44" s="27">
        <v>1</v>
      </c>
      <c r="H44" s="42"/>
      <c r="I44" s="29">
        <f t="shared" si="0"/>
        <v>0</v>
      </c>
    </row>
    <row r="45" spans="1:9" ht="85.5" x14ac:dyDescent="0.2">
      <c r="A45" s="24" t="s">
        <v>105</v>
      </c>
      <c r="B45" s="25" t="s">
        <v>106</v>
      </c>
      <c r="C45" s="31" t="s">
        <v>92</v>
      </c>
      <c r="D45" s="40" t="s">
        <v>93</v>
      </c>
      <c r="E45" s="41" t="s">
        <v>94</v>
      </c>
      <c r="F45" s="31" t="s">
        <v>18</v>
      </c>
      <c r="G45" s="27">
        <v>1</v>
      </c>
      <c r="H45" s="42"/>
      <c r="I45" s="29">
        <f t="shared" si="0"/>
        <v>0</v>
      </c>
    </row>
    <row r="46" spans="1:9" ht="85.5" x14ac:dyDescent="0.2">
      <c r="A46" s="24" t="s">
        <v>107</v>
      </c>
      <c r="B46" s="25" t="s">
        <v>108</v>
      </c>
      <c r="C46" s="31" t="s">
        <v>92</v>
      </c>
      <c r="D46" s="40" t="s">
        <v>93</v>
      </c>
      <c r="E46" s="41" t="s">
        <v>94</v>
      </c>
      <c r="F46" s="31" t="s">
        <v>18</v>
      </c>
      <c r="G46" s="27">
        <v>2</v>
      </c>
      <c r="H46" s="42"/>
      <c r="I46" s="29">
        <f t="shared" si="0"/>
        <v>0</v>
      </c>
    </row>
    <row r="47" spans="1:9" ht="85.5" x14ac:dyDescent="0.2">
      <c r="A47" s="24" t="s">
        <v>109</v>
      </c>
      <c r="B47" s="25" t="s">
        <v>110</v>
      </c>
      <c r="C47" s="31" t="s">
        <v>92</v>
      </c>
      <c r="D47" s="40" t="s">
        <v>93</v>
      </c>
      <c r="E47" s="41" t="s">
        <v>94</v>
      </c>
      <c r="F47" s="31" t="s">
        <v>18</v>
      </c>
      <c r="G47" s="27">
        <f>1+1</f>
        <v>2</v>
      </c>
      <c r="H47" s="42"/>
      <c r="I47" s="29">
        <f t="shared" si="0"/>
        <v>0</v>
      </c>
    </row>
    <row r="48" spans="1:9" ht="85.5" x14ac:dyDescent="0.2">
      <c r="A48" s="24" t="s">
        <v>111</v>
      </c>
      <c r="B48" s="25" t="s">
        <v>112</v>
      </c>
      <c r="C48" s="31" t="s">
        <v>92</v>
      </c>
      <c r="D48" s="40" t="s">
        <v>93</v>
      </c>
      <c r="E48" s="41" t="s">
        <v>94</v>
      </c>
      <c r="F48" s="31" t="s">
        <v>18</v>
      </c>
      <c r="G48" s="27">
        <v>1</v>
      </c>
      <c r="H48" s="42"/>
      <c r="I48" s="29">
        <f t="shared" si="0"/>
        <v>0</v>
      </c>
    </row>
    <row r="49" spans="1:9" ht="85.5" x14ac:dyDescent="0.2">
      <c r="A49" s="24" t="s">
        <v>113</v>
      </c>
      <c r="B49" s="25" t="s">
        <v>114</v>
      </c>
      <c r="C49" s="31" t="s">
        <v>92</v>
      </c>
      <c r="D49" s="40" t="s">
        <v>93</v>
      </c>
      <c r="E49" s="41" t="s">
        <v>94</v>
      </c>
      <c r="F49" s="31" t="s">
        <v>18</v>
      </c>
      <c r="G49" s="27">
        <f>2+1</f>
        <v>3</v>
      </c>
      <c r="H49" s="42"/>
      <c r="I49" s="29">
        <f t="shared" si="0"/>
        <v>0</v>
      </c>
    </row>
    <row r="50" spans="1:9" ht="85.5" x14ac:dyDescent="0.2">
      <c r="A50" s="24" t="s">
        <v>115</v>
      </c>
      <c r="B50" s="25" t="s">
        <v>116</v>
      </c>
      <c r="C50" s="31" t="s">
        <v>92</v>
      </c>
      <c r="D50" s="40" t="s">
        <v>93</v>
      </c>
      <c r="E50" s="41" t="s">
        <v>94</v>
      </c>
      <c r="F50" s="31" t="s">
        <v>18</v>
      </c>
      <c r="G50" s="27">
        <f>1+1</f>
        <v>2</v>
      </c>
      <c r="H50" s="42"/>
      <c r="I50" s="29">
        <f t="shared" si="0"/>
        <v>0</v>
      </c>
    </row>
    <row r="51" spans="1:9" ht="85.5" x14ac:dyDescent="0.2">
      <c r="A51" s="24" t="s">
        <v>117</v>
      </c>
      <c r="B51" s="25" t="s">
        <v>118</v>
      </c>
      <c r="C51" s="31" t="s">
        <v>92</v>
      </c>
      <c r="D51" s="40" t="s">
        <v>93</v>
      </c>
      <c r="E51" s="41" t="s">
        <v>94</v>
      </c>
      <c r="F51" s="31" t="s">
        <v>18</v>
      </c>
      <c r="G51" s="27">
        <v>1</v>
      </c>
      <c r="H51" s="42"/>
      <c r="I51" s="29">
        <f t="shared" si="0"/>
        <v>0</v>
      </c>
    </row>
    <row r="52" spans="1:9" ht="85.5" x14ac:dyDescent="0.2">
      <c r="A52" s="24" t="s">
        <v>119</v>
      </c>
      <c r="B52" s="25" t="s">
        <v>120</v>
      </c>
      <c r="C52" s="31" t="s">
        <v>92</v>
      </c>
      <c r="D52" s="40" t="s">
        <v>93</v>
      </c>
      <c r="E52" s="41" t="s">
        <v>94</v>
      </c>
      <c r="F52" s="31" t="s">
        <v>18</v>
      </c>
      <c r="G52" s="27">
        <f>1</f>
        <v>1</v>
      </c>
      <c r="H52" s="42"/>
      <c r="I52" s="29">
        <f t="shared" si="0"/>
        <v>0</v>
      </c>
    </row>
    <row r="53" spans="1:9" ht="85.5" x14ac:dyDescent="0.2">
      <c r="A53" s="24" t="s">
        <v>121</v>
      </c>
      <c r="B53" s="25" t="s">
        <v>122</v>
      </c>
      <c r="C53" s="31" t="s">
        <v>92</v>
      </c>
      <c r="D53" s="40" t="s">
        <v>93</v>
      </c>
      <c r="E53" s="41" t="s">
        <v>94</v>
      </c>
      <c r="F53" s="31" t="s">
        <v>18</v>
      </c>
      <c r="G53" s="27">
        <f>1</f>
        <v>1</v>
      </c>
      <c r="H53" s="42"/>
      <c r="I53" s="29">
        <f t="shared" si="0"/>
        <v>0</v>
      </c>
    </row>
    <row r="54" spans="1:9" ht="85.5" x14ac:dyDescent="0.2">
      <c r="A54" s="24" t="s">
        <v>123</v>
      </c>
      <c r="B54" s="25" t="s">
        <v>124</v>
      </c>
      <c r="C54" s="31" t="s">
        <v>92</v>
      </c>
      <c r="D54" s="40" t="s">
        <v>93</v>
      </c>
      <c r="E54" s="41" t="s">
        <v>94</v>
      </c>
      <c r="F54" s="31" t="s">
        <v>18</v>
      </c>
      <c r="G54" s="27">
        <f>1</f>
        <v>1</v>
      </c>
      <c r="H54" s="42"/>
      <c r="I54" s="29">
        <f t="shared" si="0"/>
        <v>0</v>
      </c>
    </row>
    <row r="55" spans="1:9" ht="85.5" x14ac:dyDescent="0.2">
      <c r="A55" s="24" t="s">
        <v>125</v>
      </c>
      <c r="B55" s="25" t="s">
        <v>126</v>
      </c>
      <c r="C55" s="31" t="s">
        <v>92</v>
      </c>
      <c r="D55" s="40" t="s">
        <v>93</v>
      </c>
      <c r="E55" s="41" t="s">
        <v>94</v>
      </c>
      <c r="F55" s="31" t="s">
        <v>18</v>
      </c>
      <c r="G55" s="27">
        <f>2</f>
        <v>2</v>
      </c>
      <c r="H55" s="42"/>
      <c r="I55" s="29">
        <f t="shared" si="0"/>
        <v>0</v>
      </c>
    </row>
    <row r="56" spans="1:9" ht="85.5" x14ac:dyDescent="0.2">
      <c r="A56" s="24" t="s">
        <v>127</v>
      </c>
      <c r="B56" s="25" t="s">
        <v>128</v>
      </c>
      <c r="C56" s="31" t="s">
        <v>92</v>
      </c>
      <c r="D56" s="40" t="s">
        <v>93</v>
      </c>
      <c r="E56" s="41" t="s">
        <v>94</v>
      </c>
      <c r="F56" s="31" t="s">
        <v>18</v>
      </c>
      <c r="G56" s="27">
        <f>1</f>
        <v>1</v>
      </c>
      <c r="H56" s="42"/>
      <c r="I56" s="29">
        <f t="shared" si="0"/>
        <v>0</v>
      </c>
    </row>
    <row r="57" spans="1:9" ht="85.5" x14ac:dyDescent="0.2">
      <c r="A57" s="24" t="s">
        <v>129</v>
      </c>
      <c r="B57" s="25" t="s">
        <v>130</v>
      </c>
      <c r="C57" s="31" t="s">
        <v>92</v>
      </c>
      <c r="D57" s="40" t="s">
        <v>93</v>
      </c>
      <c r="E57" s="41" t="s">
        <v>94</v>
      </c>
      <c r="F57" s="31" t="s">
        <v>18</v>
      </c>
      <c r="G57" s="27">
        <f>1</f>
        <v>1</v>
      </c>
      <c r="H57" s="42"/>
      <c r="I57" s="29">
        <f t="shared" si="0"/>
        <v>0</v>
      </c>
    </row>
    <row r="58" spans="1:9" ht="85.5" x14ac:dyDescent="0.2">
      <c r="A58" s="24" t="s">
        <v>131</v>
      </c>
      <c r="B58" s="25" t="s">
        <v>132</v>
      </c>
      <c r="C58" s="31" t="s">
        <v>92</v>
      </c>
      <c r="D58" s="40" t="s">
        <v>93</v>
      </c>
      <c r="E58" s="41" t="s">
        <v>94</v>
      </c>
      <c r="F58" s="31" t="s">
        <v>18</v>
      </c>
      <c r="G58" s="27">
        <v>1</v>
      </c>
      <c r="H58" s="42"/>
      <c r="I58" s="29">
        <f t="shared" si="0"/>
        <v>0</v>
      </c>
    </row>
    <row r="59" spans="1:9" ht="85.5" x14ac:dyDescent="0.2">
      <c r="A59" s="24" t="s">
        <v>133</v>
      </c>
      <c r="B59" s="25" t="s">
        <v>134</v>
      </c>
      <c r="C59" s="31" t="s">
        <v>92</v>
      </c>
      <c r="D59" s="40" t="s">
        <v>93</v>
      </c>
      <c r="E59" s="41" t="s">
        <v>94</v>
      </c>
      <c r="F59" s="31" t="s">
        <v>18</v>
      </c>
      <c r="G59" s="27">
        <f>1</f>
        <v>1</v>
      </c>
      <c r="H59" s="42"/>
      <c r="I59" s="29">
        <f t="shared" si="0"/>
        <v>0</v>
      </c>
    </row>
    <row r="60" spans="1:9" ht="85.5" x14ac:dyDescent="0.2">
      <c r="A60" s="24" t="s">
        <v>135</v>
      </c>
      <c r="B60" s="25" t="s">
        <v>136</v>
      </c>
      <c r="C60" s="31" t="s">
        <v>92</v>
      </c>
      <c r="D60" s="40" t="s">
        <v>93</v>
      </c>
      <c r="E60" s="41" t="s">
        <v>94</v>
      </c>
      <c r="F60" s="31" t="s">
        <v>18</v>
      </c>
      <c r="G60" s="27">
        <v>1</v>
      </c>
      <c r="H60" s="42"/>
      <c r="I60" s="29">
        <f t="shared" si="0"/>
        <v>0</v>
      </c>
    </row>
    <row r="61" spans="1:9" ht="85.5" x14ac:dyDescent="0.2">
      <c r="A61" s="24" t="s">
        <v>137</v>
      </c>
      <c r="B61" s="25" t="s">
        <v>138</v>
      </c>
      <c r="C61" s="31" t="s">
        <v>92</v>
      </c>
      <c r="D61" s="40" t="s">
        <v>93</v>
      </c>
      <c r="E61" s="41" t="s">
        <v>94</v>
      </c>
      <c r="F61" s="31" t="s">
        <v>18</v>
      </c>
      <c r="G61" s="27">
        <f>1+1</f>
        <v>2</v>
      </c>
      <c r="H61" s="42"/>
      <c r="I61" s="29">
        <f t="shared" si="0"/>
        <v>0</v>
      </c>
    </row>
    <row r="62" spans="1:9" ht="85.5" x14ac:dyDescent="0.2">
      <c r="A62" s="24" t="s">
        <v>139</v>
      </c>
      <c r="B62" s="25" t="s">
        <v>140</v>
      </c>
      <c r="C62" s="31" t="s">
        <v>92</v>
      </c>
      <c r="D62" s="40" t="s">
        <v>93</v>
      </c>
      <c r="E62" s="41" t="s">
        <v>94</v>
      </c>
      <c r="F62" s="31" t="s">
        <v>18</v>
      </c>
      <c r="G62" s="27">
        <v>1</v>
      </c>
      <c r="H62" s="42"/>
      <c r="I62" s="29">
        <f t="shared" si="0"/>
        <v>0</v>
      </c>
    </row>
    <row r="63" spans="1:9" ht="85.5" x14ac:dyDescent="0.2">
      <c r="A63" s="24" t="s">
        <v>141</v>
      </c>
      <c r="B63" s="25" t="s">
        <v>142</v>
      </c>
      <c r="C63" s="31" t="s">
        <v>92</v>
      </c>
      <c r="D63" s="40" t="s">
        <v>93</v>
      </c>
      <c r="E63" s="41" t="s">
        <v>94</v>
      </c>
      <c r="F63" s="31" t="s">
        <v>18</v>
      </c>
      <c r="G63" s="27">
        <v>1</v>
      </c>
      <c r="H63" s="42"/>
      <c r="I63" s="29">
        <f t="shared" si="0"/>
        <v>0</v>
      </c>
    </row>
    <row r="64" spans="1:9" ht="85.5" x14ac:dyDescent="0.2">
      <c r="A64" s="24" t="s">
        <v>143</v>
      </c>
      <c r="B64" s="25" t="s">
        <v>144</v>
      </c>
      <c r="C64" s="31" t="s">
        <v>92</v>
      </c>
      <c r="D64" s="40" t="s">
        <v>93</v>
      </c>
      <c r="E64" s="41" t="s">
        <v>94</v>
      </c>
      <c r="F64" s="31" t="s">
        <v>18</v>
      </c>
      <c r="G64" s="27">
        <f>1+1</f>
        <v>2</v>
      </c>
      <c r="H64" s="42"/>
      <c r="I64" s="29">
        <f t="shared" si="0"/>
        <v>0</v>
      </c>
    </row>
    <row r="65" spans="1:9" ht="85.5" x14ac:dyDescent="0.2">
      <c r="A65" s="24" t="s">
        <v>145</v>
      </c>
      <c r="B65" s="25" t="s">
        <v>146</v>
      </c>
      <c r="C65" s="31" t="s">
        <v>92</v>
      </c>
      <c r="D65" s="40" t="s">
        <v>93</v>
      </c>
      <c r="E65" s="41" t="s">
        <v>94</v>
      </c>
      <c r="F65" s="31" t="s">
        <v>18</v>
      </c>
      <c r="G65" s="27">
        <v>1</v>
      </c>
      <c r="H65" s="42"/>
      <c r="I65" s="29">
        <f t="shared" si="0"/>
        <v>0</v>
      </c>
    </row>
    <row r="66" spans="1:9" ht="85.5" x14ac:dyDescent="0.2">
      <c r="A66" s="24" t="s">
        <v>147</v>
      </c>
      <c r="B66" s="25" t="s">
        <v>148</v>
      </c>
      <c r="C66" s="31" t="s">
        <v>92</v>
      </c>
      <c r="D66" s="40" t="s">
        <v>93</v>
      </c>
      <c r="E66" s="41" t="s">
        <v>94</v>
      </c>
      <c r="F66" s="31" t="s">
        <v>18</v>
      </c>
      <c r="G66" s="27">
        <f>1+1</f>
        <v>2</v>
      </c>
      <c r="H66" s="42"/>
      <c r="I66" s="29">
        <f t="shared" si="0"/>
        <v>0</v>
      </c>
    </row>
    <row r="67" spans="1:9" ht="85.5" x14ac:dyDescent="0.2">
      <c r="A67" s="24" t="s">
        <v>149</v>
      </c>
      <c r="B67" s="25" t="s">
        <v>150</v>
      </c>
      <c r="C67" s="31" t="s">
        <v>92</v>
      </c>
      <c r="D67" s="40" t="s">
        <v>93</v>
      </c>
      <c r="E67" s="41" t="s">
        <v>94</v>
      </c>
      <c r="F67" s="31" t="s">
        <v>18</v>
      </c>
      <c r="G67" s="27">
        <f>1+1</f>
        <v>2</v>
      </c>
      <c r="H67" s="42"/>
      <c r="I67" s="29">
        <f t="shared" si="0"/>
        <v>0</v>
      </c>
    </row>
    <row r="68" spans="1:9" ht="85.5" x14ac:dyDescent="0.2">
      <c r="A68" s="24" t="s">
        <v>151</v>
      </c>
      <c r="B68" s="25" t="s">
        <v>152</v>
      </c>
      <c r="C68" s="31" t="s">
        <v>92</v>
      </c>
      <c r="D68" s="40" t="s">
        <v>93</v>
      </c>
      <c r="E68" s="41" t="s">
        <v>94</v>
      </c>
      <c r="F68" s="31" t="s">
        <v>18</v>
      </c>
      <c r="G68" s="27">
        <v>2</v>
      </c>
      <c r="H68" s="42"/>
      <c r="I68" s="29">
        <f t="shared" si="0"/>
        <v>0</v>
      </c>
    </row>
    <row r="69" spans="1:9" ht="85.5" x14ac:dyDescent="0.2">
      <c r="A69" s="24" t="s">
        <v>153</v>
      </c>
      <c r="B69" s="25" t="s">
        <v>154</v>
      </c>
      <c r="C69" s="31" t="s">
        <v>92</v>
      </c>
      <c r="D69" s="40" t="s">
        <v>93</v>
      </c>
      <c r="E69" s="41" t="s">
        <v>94</v>
      </c>
      <c r="F69" s="31" t="s">
        <v>18</v>
      </c>
      <c r="G69" s="27">
        <v>1</v>
      </c>
      <c r="H69" s="42"/>
      <c r="I69" s="29">
        <f t="shared" si="0"/>
        <v>0</v>
      </c>
    </row>
    <row r="70" spans="1:9" ht="85.5" x14ac:dyDescent="0.2">
      <c r="A70" s="24" t="s">
        <v>155</v>
      </c>
      <c r="B70" s="25" t="s">
        <v>156</v>
      </c>
      <c r="C70" s="31" t="s">
        <v>92</v>
      </c>
      <c r="D70" s="40" t="s">
        <v>93</v>
      </c>
      <c r="E70" s="41" t="s">
        <v>94</v>
      </c>
      <c r="F70" s="31" t="s">
        <v>18</v>
      </c>
      <c r="G70" s="27">
        <v>1</v>
      </c>
      <c r="H70" s="42"/>
      <c r="I70" s="29">
        <f t="shared" si="0"/>
        <v>0</v>
      </c>
    </row>
    <row r="71" spans="1:9" ht="85.5" x14ac:dyDescent="0.2">
      <c r="A71" s="24" t="s">
        <v>157</v>
      </c>
      <c r="B71" s="25" t="s">
        <v>158</v>
      </c>
      <c r="C71" s="31" t="s">
        <v>92</v>
      </c>
      <c r="D71" s="40" t="s">
        <v>93</v>
      </c>
      <c r="E71" s="41" t="s">
        <v>94</v>
      </c>
      <c r="F71" s="31" t="s">
        <v>18</v>
      </c>
      <c r="G71" s="27">
        <v>1</v>
      </c>
      <c r="H71" s="42"/>
      <c r="I71" s="29">
        <f t="shared" si="0"/>
        <v>0</v>
      </c>
    </row>
    <row r="72" spans="1:9" ht="85.5" x14ac:dyDescent="0.2">
      <c r="A72" s="24" t="s">
        <v>159</v>
      </c>
      <c r="B72" s="25" t="s">
        <v>160</v>
      </c>
      <c r="C72" s="31" t="s">
        <v>92</v>
      </c>
      <c r="D72" s="40" t="s">
        <v>93</v>
      </c>
      <c r="E72" s="41" t="s">
        <v>94</v>
      </c>
      <c r="F72" s="31" t="s">
        <v>18</v>
      </c>
      <c r="G72" s="27">
        <v>1</v>
      </c>
      <c r="H72" s="42"/>
      <c r="I72" s="29">
        <f t="shared" si="0"/>
        <v>0</v>
      </c>
    </row>
    <row r="73" spans="1:9" ht="85.5" x14ac:dyDescent="0.2">
      <c r="A73" s="24" t="s">
        <v>161</v>
      </c>
      <c r="B73" s="25" t="s">
        <v>162</v>
      </c>
      <c r="C73" s="31" t="s">
        <v>92</v>
      </c>
      <c r="D73" s="40" t="s">
        <v>93</v>
      </c>
      <c r="E73" s="41" t="s">
        <v>94</v>
      </c>
      <c r="F73" s="31" t="s">
        <v>18</v>
      </c>
      <c r="G73" s="27">
        <v>1</v>
      </c>
      <c r="H73" s="42"/>
      <c r="I73" s="29">
        <f t="shared" si="0"/>
        <v>0</v>
      </c>
    </row>
    <row r="74" spans="1:9" ht="85.5" x14ac:dyDescent="0.2">
      <c r="A74" s="24" t="s">
        <v>163</v>
      </c>
      <c r="B74" s="25" t="s">
        <v>164</v>
      </c>
      <c r="C74" s="31" t="s">
        <v>92</v>
      </c>
      <c r="D74" s="40" t="s">
        <v>93</v>
      </c>
      <c r="E74" s="41" t="s">
        <v>94</v>
      </c>
      <c r="F74" s="31" t="s">
        <v>18</v>
      </c>
      <c r="G74" s="27">
        <v>1</v>
      </c>
      <c r="H74" s="42"/>
      <c r="I74" s="29">
        <f t="shared" si="0"/>
        <v>0</v>
      </c>
    </row>
    <row r="75" spans="1:9" ht="85.5" x14ac:dyDescent="0.2">
      <c r="A75" s="24" t="s">
        <v>165</v>
      </c>
      <c r="B75" s="25" t="s">
        <v>166</v>
      </c>
      <c r="C75" s="31" t="s">
        <v>92</v>
      </c>
      <c r="D75" s="40" t="s">
        <v>93</v>
      </c>
      <c r="E75" s="41" t="s">
        <v>94</v>
      </c>
      <c r="F75" s="31" t="s">
        <v>18</v>
      </c>
      <c r="G75" s="27">
        <v>1</v>
      </c>
      <c r="H75" s="42"/>
      <c r="I75" s="29">
        <f t="shared" si="0"/>
        <v>0</v>
      </c>
    </row>
    <row r="76" spans="1:9" ht="85.5" x14ac:dyDescent="0.2">
      <c r="A76" s="24" t="s">
        <v>167</v>
      </c>
      <c r="B76" s="25" t="s">
        <v>168</v>
      </c>
      <c r="C76" s="31" t="s">
        <v>92</v>
      </c>
      <c r="D76" s="40" t="s">
        <v>93</v>
      </c>
      <c r="E76" s="41" t="s">
        <v>94</v>
      </c>
      <c r="F76" s="31" t="s">
        <v>18</v>
      </c>
      <c r="G76" s="27">
        <v>1</v>
      </c>
      <c r="H76" s="42"/>
      <c r="I76" s="29">
        <f t="shared" si="0"/>
        <v>0</v>
      </c>
    </row>
    <row r="77" spans="1:9" ht="85.5" x14ac:dyDescent="0.2">
      <c r="A77" s="24" t="s">
        <v>169</v>
      </c>
      <c r="B77" s="25" t="s">
        <v>170</v>
      </c>
      <c r="C77" s="31" t="s">
        <v>92</v>
      </c>
      <c r="D77" s="40" t="s">
        <v>93</v>
      </c>
      <c r="E77" s="41" t="s">
        <v>94</v>
      </c>
      <c r="F77" s="31" t="s">
        <v>18</v>
      </c>
      <c r="G77" s="27">
        <v>1</v>
      </c>
      <c r="H77" s="42"/>
      <c r="I77" s="29">
        <f t="shared" si="0"/>
        <v>0</v>
      </c>
    </row>
    <row r="78" spans="1:9" ht="85.5" x14ac:dyDescent="0.2">
      <c r="A78" s="24" t="s">
        <v>171</v>
      </c>
      <c r="B78" s="25" t="s">
        <v>172</v>
      </c>
      <c r="C78" s="31" t="s">
        <v>92</v>
      </c>
      <c r="D78" s="40" t="s">
        <v>93</v>
      </c>
      <c r="E78" s="41" t="s">
        <v>94</v>
      </c>
      <c r="F78" s="31" t="s">
        <v>18</v>
      </c>
      <c r="G78" s="27">
        <v>1</v>
      </c>
      <c r="H78" s="42"/>
      <c r="I78" s="29">
        <f t="shared" si="0"/>
        <v>0</v>
      </c>
    </row>
    <row r="79" spans="1:9" ht="85.5" x14ac:dyDescent="0.2">
      <c r="A79" s="24" t="s">
        <v>173</v>
      </c>
      <c r="B79" s="25" t="s">
        <v>174</v>
      </c>
      <c r="C79" s="31" t="s">
        <v>92</v>
      </c>
      <c r="D79" s="40" t="s">
        <v>93</v>
      </c>
      <c r="E79" s="41" t="s">
        <v>94</v>
      </c>
      <c r="F79" s="31" t="s">
        <v>18</v>
      </c>
      <c r="G79" s="27">
        <v>1</v>
      </c>
      <c r="H79" s="42"/>
      <c r="I79" s="29">
        <f t="shared" si="0"/>
        <v>0</v>
      </c>
    </row>
    <row r="80" spans="1:9" ht="85.5" x14ac:dyDescent="0.2">
      <c r="A80" s="24" t="s">
        <v>175</v>
      </c>
      <c r="B80" s="25" t="s">
        <v>176</v>
      </c>
      <c r="C80" s="31" t="s">
        <v>92</v>
      </c>
      <c r="D80" s="40" t="s">
        <v>93</v>
      </c>
      <c r="E80" s="41" t="s">
        <v>94</v>
      </c>
      <c r="F80" s="31" t="s">
        <v>18</v>
      </c>
      <c r="G80" s="27">
        <v>1</v>
      </c>
      <c r="H80" s="42"/>
      <c r="I80" s="29">
        <f t="shared" si="0"/>
        <v>0</v>
      </c>
    </row>
    <row r="81" spans="1:9" ht="85.5" x14ac:dyDescent="0.2">
      <c r="A81" s="24" t="s">
        <v>177</v>
      </c>
      <c r="B81" s="25" t="s">
        <v>178</v>
      </c>
      <c r="C81" s="31" t="s">
        <v>92</v>
      </c>
      <c r="D81" s="40" t="s">
        <v>93</v>
      </c>
      <c r="E81" s="41" t="s">
        <v>94</v>
      </c>
      <c r="F81" s="31" t="s">
        <v>18</v>
      </c>
      <c r="G81" s="27">
        <f>1+2</f>
        <v>3</v>
      </c>
      <c r="H81" s="42"/>
      <c r="I81" s="29">
        <f t="shared" si="0"/>
        <v>0</v>
      </c>
    </row>
    <row r="82" spans="1:9" ht="85.5" x14ac:dyDescent="0.2">
      <c r="A82" s="24" t="s">
        <v>179</v>
      </c>
      <c r="B82" s="25" t="s">
        <v>180</v>
      </c>
      <c r="C82" s="31" t="s">
        <v>92</v>
      </c>
      <c r="D82" s="40" t="s">
        <v>93</v>
      </c>
      <c r="E82" s="41" t="s">
        <v>94</v>
      </c>
      <c r="F82" s="31" t="s">
        <v>18</v>
      </c>
      <c r="G82" s="27">
        <f>2</f>
        <v>2</v>
      </c>
      <c r="H82" s="42"/>
      <c r="I82" s="29">
        <f t="shared" si="0"/>
        <v>0</v>
      </c>
    </row>
    <row r="83" spans="1:9" ht="85.5" x14ac:dyDescent="0.2">
      <c r="A83" s="24" t="s">
        <v>181</v>
      </c>
      <c r="B83" s="25" t="s">
        <v>182</v>
      </c>
      <c r="C83" s="31" t="s">
        <v>92</v>
      </c>
      <c r="D83" s="40" t="s">
        <v>93</v>
      </c>
      <c r="E83" s="41" t="s">
        <v>94</v>
      </c>
      <c r="F83" s="31" t="s">
        <v>18</v>
      </c>
      <c r="G83" s="27">
        <f>1</f>
        <v>1</v>
      </c>
      <c r="H83" s="42"/>
      <c r="I83" s="29">
        <f t="shared" si="0"/>
        <v>0</v>
      </c>
    </row>
    <row r="84" spans="1:9" ht="14.25" x14ac:dyDescent="0.2">
      <c r="A84" s="24" t="s">
        <v>183</v>
      </c>
      <c r="B84" s="25" t="s">
        <v>184</v>
      </c>
      <c r="C84" s="31" t="s">
        <v>185</v>
      </c>
      <c r="D84" s="31" t="s">
        <v>16</v>
      </c>
      <c r="E84" s="41" t="s">
        <v>17</v>
      </c>
      <c r="F84" s="31" t="s">
        <v>18</v>
      </c>
      <c r="G84" s="27">
        <v>1</v>
      </c>
      <c r="H84" s="42"/>
      <c r="I84" s="29">
        <f t="shared" si="0"/>
        <v>0</v>
      </c>
    </row>
    <row r="85" spans="1:9" ht="29.25" thickBot="1" x14ac:dyDescent="0.25">
      <c r="A85" s="24" t="s">
        <v>186</v>
      </c>
      <c r="B85" s="43" t="s">
        <v>187</v>
      </c>
      <c r="C85" s="31" t="s">
        <v>92</v>
      </c>
      <c r="D85" s="31" t="s">
        <v>92</v>
      </c>
      <c r="E85" s="31"/>
      <c r="F85" s="31" t="s">
        <v>18</v>
      </c>
      <c r="G85" s="27">
        <f>2+2+1+2+1+1+1+2+2+1+1</f>
        <v>16</v>
      </c>
      <c r="H85" s="44"/>
      <c r="I85" s="45">
        <f t="shared" ref="I85" si="1">ROUND((G85*H85),2)</f>
        <v>0</v>
      </c>
    </row>
    <row r="86" spans="1:9" ht="15.75" thickBot="1" x14ac:dyDescent="0.3">
      <c r="B86" s="46"/>
      <c r="H86" s="48" t="s">
        <v>188</v>
      </c>
      <c r="I86" s="49">
        <f>SUM(I7:I85)</f>
        <v>0</v>
      </c>
    </row>
  </sheetData>
  <autoFilter ref="B1:B86" xr:uid="{959E9488-B4B5-47F9-A471-8EC0CE02186B}"/>
  <mergeCells count="14">
    <mergeCell ref="G4:G5"/>
    <mergeCell ref="H4:H5"/>
    <mergeCell ref="I4:I5"/>
    <mergeCell ref="A6:B6"/>
    <mergeCell ref="C1:I1"/>
    <mergeCell ref="A2:B2"/>
    <mergeCell ref="C2:I3"/>
    <mergeCell ref="A3:B3"/>
    <mergeCell ref="A4:A5"/>
    <mergeCell ref="B4:B5"/>
    <mergeCell ref="C4:C5"/>
    <mergeCell ref="D4:D5"/>
    <mergeCell ref="E4:E5"/>
    <mergeCell ref="F4:F5"/>
  </mergeCells>
  <conditionalFormatting sqref="I7:I15 I17:I19 I21:I85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ofertowy'!_Hlk58317486</vt:lpstr>
      <vt:lpstr>'Kosztorys ofertowy'!Tytuły_wydruku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Kasprzyk</dc:creator>
  <cp:lastModifiedBy>Wojciech Kasprzyk</cp:lastModifiedBy>
  <dcterms:created xsi:type="dcterms:W3CDTF">2024-10-17T05:32:48Z</dcterms:created>
  <dcterms:modified xsi:type="dcterms:W3CDTF">2024-10-17T05:33:03Z</dcterms:modified>
</cp:coreProperties>
</file>