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kochan\WKochan\ADATA UFD\CMUJ2024\"/>
    </mc:Choice>
  </mc:AlternateContent>
  <xr:revisionPtr revIDLastSave="0" documentId="8_{6EDF133A-8527-4360-AB56-01CE351E7C78}" xr6:coauthVersionLast="47" xr6:coauthVersionMax="47" xr10:uidLastSave="{00000000-0000-0000-0000-000000000000}"/>
  <bookViews>
    <workbookView xWindow="-120" yWindow="-120" windowWidth="29040" windowHeight="15720"/>
  </bookViews>
  <sheets>
    <sheet name="KALKULACJA CENY OFERTY" sheetId="7" r:id="rId1"/>
  </sheets>
  <definedNames>
    <definedName name="_xlnm.Print_Area" localSheetId="0">'KALKULACJA CENY OFERTY'!$A$1:$I$305</definedName>
    <definedName name="OLE_LINK3" localSheetId="0">'KALKULACJA CENY OFERTY'!$A$29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Single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5" i="7" l="1"/>
  <c r="D125" i="7"/>
  <c r="E125" i="7"/>
  <c r="H125" i="7"/>
  <c r="C224" i="7"/>
  <c r="C200" i="7"/>
  <c r="G200" i="7"/>
  <c r="C133" i="7"/>
  <c r="C118" i="7"/>
  <c r="G118" i="7"/>
  <c r="C12" i="7"/>
  <c r="C19" i="7"/>
  <c r="E19" i="7"/>
  <c r="H19" i="7"/>
  <c r="C26" i="7"/>
  <c r="G26" i="7"/>
  <c r="C46" i="7"/>
  <c r="E46" i="7"/>
  <c r="H46" i="7"/>
  <c r="C53" i="7"/>
  <c r="C69" i="7"/>
  <c r="G69" i="7"/>
  <c r="C76" i="7"/>
  <c r="C94" i="7"/>
  <c r="G94" i="7"/>
  <c r="C101" i="7"/>
  <c r="C151" i="7"/>
  <c r="G151" i="7"/>
  <c r="C158" i="7"/>
  <c r="C176" i="7"/>
  <c r="G176" i="7"/>
  <c r="C183" i="7"/>
  <c r="C207" i="7"/>
  <c r="G207" i="7"/>
  <c r="C232" i="7"/>
  <c r="C251" i="7"/>
  <c r="G251" i="7"/>
  <c r="C258" i="7"/>
  <c r="G258" i="7"/>
  <c r="C276" i="7"/>
  <c r="E276" i="7"/>
  <c r="C283" i="7"/>
  <c r="G283" i="7"/>
  <c r="E258" i="7"/>
  <c r="H258" i="7"/>
  <c r="E151" i="7"/>
  <c r="H151" i="7"/>
  <c r="E69" i="7"/>
  <c r="H69" i="7"/>
  <c r="G19" i="7"/>
  <c r="E207" i="7"/>
  <c r="H207" i="7"/>
  <c r="F258" i="7"/>
  <c r="I258" i="7"/>
  <c r="E118" i="7"/>
  <c r="F118" i="7"/>
  <c r="I118" i="7"/>
  <c r="E26" i="7"/>
  <c r="H26" i="7"/>
  <c r="G276" i="7"/>
  <c r="H287" i="7"/>
  <c r="G46" i="7"/>
  <c r="E200" i="7"/>
  <c r="H200" i="7"/>
  <c r="E176" i="7"/>
  <c r="H262" i="7"/>
  <c r="H276" i="7"/>
  <c r="F276" i="7"/>
  <c r="I276" i="7"/>
  <c r="G125" i="7"/>
  <c r="E94" i="7"/>
  <c r="H94" i="7"/>
  <c r="F46" i="7"/>
  <c r="I46" i="7"/>
  <c r="E251" i="7"/>
  <c r="H211" i="7"/>
  <c r="G53" i="7"/>
  <c r="H57" i="7"/>
  <c r="E53" i="7"/>
  <c r="H53" i="7"/>
  <c r="H58" i="7"/>
  <c r="G133" i="7"/>
  <c r="H137" i="7"/>
  <c r="E133" i="7"/>
  <c r="H133" i="7"/>
  <c r="G101" i="7"/>
  <c r="H105" i="7"/>
  <c r="E101" i="7"/>
  <c r="H101" i="7"/>
  <c r="H106" i="7"/>
  <c r="G12" i="7"/>
  <c r="H31" i="7"/>
  <c r="E12" i="7"/>
  <c r="H12" i="7"/>
  <c r="G183" i="7"/>
  <c r="H187" i="7"/>
  <c r="E183" i="7"/>
  <c r="H183" i="7"/>
  <c r="G224" i="7"/>
  <c r="E224" i="7"/>
  <c r="H224" i="7"/>
  <c r="E232" i="7"/>
  <c r="H232" i="7"/>
  <c r="G232" i="7"/>
  <c r="G76" i="7"/>
  <c r="H81" i="7"/>
  <c r="E76" i="7"/>
  <c r="H76" i="7"/>
  <c r="F151" i="7"/>
  <c r="I151" i="7"/>
  <c r="G158" i="7"/>
  <c r="H162" i="7"/>
  <c r="E158" i="7"/>
  <c r="E283" i="7"/>
  <c r="H283" i="7"/>
  <c r="F19" i="7"/>
  <c r="I19" i="7"/>
  <c r="F200" i="7"/>
  <c r="I200" i="7"/>
  <c r="H82" i="7"/>
  <c r="F69" i="7"/>
  <c r="I69" i="7"/>
  <c r="H32" i="7"/>
  <c r="F26" i="7"/>
  <c r="I26" i="7"/>
  <c r="F207" i="7"/>
  <c r="I207" i="7"/>
  <c r="F133" i="7"/>
  <c r="I133" i="7"/>
  <c r="H139" i="7"/>
  <c r="H212" i="7"/>
  <c r="H118" i="7"/>
  <c r="H138" i="7"/>
  <c r="F176" i="7"/>
  <c r="I176" i="7"/>
  <c r="H176" i="7"/>
  <c r="H188" i="7"/>
  <c r="F183" i="7"/>
  <c r="I183" i="7"/>
  <c r="H237" i="7"/>
  <c r="H288" i="7"/>
  <c r="F101" i="7"/>
  <c r="I101" i="7"/>
  <c r="F251" i="7"/>
  <c r="I251" i="7"/>
  <c r="H264" i="7"/>
  <c r="H251" i="7"/>
  <c r="H263" i="7"/>
  <c r="H213" i="7"/>
  <c r="H236" i="7"/>
  <c r="B293" i="7"/>
  <c r="F232" i="7"/>
  <c r="I232" i="7"/>
  <c r="F94" i="7"/>
  <c r="I94" i="7"/>
  <c r="F53" i="7"/>
  <c r="I53" i="7"/>
  <c r="H59" i="7"/>
  <c r="F283" i="7"/>
  <c r="I283" i="7"/>
  <c r="H289" i="7"/>
  <c r="F76" i="7"/>
  <c r="I76" i="7"/>
  <c r="H158" i="7"/>
  <c r="H163" i="7"/>
  <c r="F158" i="7"/>
  <c r="I158" i="7"/>
  <c r="H164" i="7"/>
  <c r="F224" i="7"/>
  <c r="I224" i="7"/>
  <c r="F12" i="7"/>
  <c r="I12" i="7"/>
  <c r="H107" i="7"/>
  <c r="H33" i="7"/>
  <c r="H83" i="7"/>
  <c r="H189" i="7"/>
  <c r="B295" i="7"/>
  <c r="H238" i="7"/>
  <c r="B294" i="7"/>
</calcChain>
</file>

<file path=xl/sharedStrings.xml><?xml version="1.0" encoding="utf-8"?>
<sst xmlns="http://schemas.openxmlformats.org/spreadsheetml/2006/main" count="653" uniqueCount="79">
  <si>
    <t xml:space="preserve">powierzchnia </t>
  </si>
  <si>
    <r>
      <t>w m</t>
    </r>
    <r>
      <rPr>
        <vertAlign val="superscript"/>
        <sz val="10"/>
        <rFont val="Times New Roman"/>
        <family val="1"/>
        <charset val="238"/>
      </rPr>
      <t xml:space="preserve">2 </t>
    </r>
    <r>
      <rPr>
        <sz val="10"/>
        <rFont val="Times New Roman"/>
        <family val="1"/>
        <charset val="238"/>
      </rPr>
      <t xml:space="preserve">  </t>
    </r>
  </si>
  <si>
    <t xml:space="preserve">stawka miesięczna </t>
  </si>
  <si>
    <r>
      <t>za 1 m</t>
    </r>
    <r>
      <rPr>
        <vertAlign val="superscript"/>
        <sz val="10"/>
        <rFont val="Times New Roman"/>
        <family val="1"/>
        <charset val="238"/>
      </rPr>
      <t>2</t>
    </r>
  </si>
  <si>
    <t>miesięczna cena usługi netto w zł</t>
  </si>
  <si>
    <t>stawka VAT</t>
  </si>
  <si>
    <t>w %</t>
  </si>
  <si>
    <t>miesięczna kwota VAT  w zł</t>
  </si>
  <si>
    <t>miesięczna cena usługi brutto w zł</t>
  </si>
  <si>
    <t>cena  usługi netto w zł</t>
  </si>
  <si>
    <t xml:space="preserve">kwota VAT w zł </t>
  </si>
  <si>
    <t xml:space="preserve">cena usługi brutto </t>
  </si>
  <si>
    <t>a</t>
  </si>
  <si>
    <t>b</t>
  </si>
  <si>
    <t>c = a x b</t>
  </si>
  <si>
    <t>d</t>
  </si>
  <si>
    <t>e = c x d</t>
  </si>
  <si>
    <t>f = c + e</t>
  </si>
  <si>
    <t>cena usługi brutto</t>
  </si>
  <si>
    <t xml:space="preserve">       </t>
  </si>
  <si>
    <t xml:space="preserve">netto </t>
  </si>
  <si>
    <t>A+B</t>
  </si>
  <si>
    <t xml:space="preserve">  </t>
  </si>
  <si>
    <t xml:space="preserve">A+B           </t>
  </si>
  <si>
    <r>
      <t xml:space="preserve">brutto </t>
    </r>
    <r>
      <rPr>
        <sz val="10"/>
        <rFont val="Times New Roman"/>
        <family val="1"/>
        <charset val="238"/>
      </rPr>
      <t xml:space="preserve"> </t>
    </r>
  </si>
  <si>
    <t>słownie: ........................................................................................................................................</t>
  </si>
  <si>
    <t>(suma brutto łącznie dla poszczególnych terenów)</t>
  </si>
  <si>
    <t>(suma VAT łącznie dla poszczególnych terenów)</t>
  </si>
  <si>
    <t xml:space="preserve">brutto zł </t>
  </si>
  <si>
    <t>VAT 8%</t>
  </si>
  <si>
    <t xml:space="preserve">VAT    8%    tj. </t>
  </si>
  <si>
    <t>VAT8%</t>
  </si>
  <si>
    <t>teren przy budynku "D" ul. Badurskiego 19</t>
  </si>
  <si>
    <t xml:space="preserve">1)   tereny zielone podlegające koszeniu, sprzątaniu oraz pielegnacji </t>
  </si>
  <si>
    <r>
      <t>powierzchnia w m</t>
    </r>
    <r>
      <rPr>
        <vertAlign val="superscript"/>
        <sz val="10"/>
        <rFont val="Times New Roman"/>
        <family val="1"/>
        <charset val="238"/>
      </rPr>
      <t xml:space="preserve">2 </t>
    </r>
    <r>
      <rPr>
        <sz val="10"/>
        <rFont val="Times New Roman"/>
        <family val="1"/>
        <charset val="238"/>
      </rPr>
      <t xml:space="preserve">  </t>
    </r>
  </si>
  <si>
    <t>cena jednostkowa usługi netto           w zł</t>
  </si>
  <si>
    <t xml:space="preserve">stawka VAT </t>
  </si>
  <si>
    <t>kwota VAT w zł</t>
  </si>
  <si>
    <t>cena jednostkowa usługi brutto           w zł</t>
  </si>
  <si>
    <t>c</t>
  </si>
  <si>
    <t>2) tereny utwardzone</t>
  </si>
  <si>
    <t>A1+A2+B</t>
  </si>
  <si>
    <t>A+B+C</t>
  </si>
  <si>
    <t xml:space="preserve">A+B+C           </t>
  </si>
  <si>
    <t>kwota netto zł</t>
  </si>
  <si>
    <t>(suma netto łącznie dla poszczególnych terenów)</t>
  </si>
  <si>
    <t>e=b+d</t>
  </si>
  <si>
    <t>d=b*c</t>
  </si>
  <si>
    <t>I. Teren przy Domach Studenckich A, B  ul. Badurskiego 15, 17 oraz</t>
  </si>
  <si>
    <t>II. Teren przy Obiekcie Wydziału Lekarskiego UJ CM, ul. Kopernika12</t>
  </si>
  <si>
    <t>III. Teren przy Obiektach Wydziału Lekarskiego UJ CM, ul. Kopernika 7</t>
  </si>
  <si>
    <t>IV. Teren przy Centrum Dydaktyczno-Kongresowym Wydziału Lekarskiego UJ CM  przy ul. Św. Łazarza 16</t>
  </si>
  <si>
    <t>V. Teren przy Obiekcie Dydaktyczno-Administracyjnym ul.Skawińska 8</t>
  </si>
  <si>
    <t>VI. Teren przy Obiekcie Dydaktycznym Wydziału Nauk o Zdrowiu ul. Michałowskiego 12</t>
  </si>
  <si>
    <t>VII. Teren przy Obiekcie Dydaktycznym Wydziału Nauk o Zdrowiu ul. Kopernika 25</t>
  </si>
  <si>
    <t>VIII. Teren przy Obiekcie Dydaktycznym Wydziału Farmaceutycznego ul. Medyczna 9</t>
  </si>
  <si>
    <t>IX. Teren przy Obiekcie Biblioteka Medyczna ul. Medyczna 7</t>
  </si>
  <si>
    <t>X. Teren przy Obiekcie Dydaktycznym Wydziału Lekarskiego UJ CM, ul. Grzegórzecka 16</t>
  </si>
  <si>
    <t>XI. Teren przy Obiekcie Dydaktycznym Wydziału Lekarskiego UJ CM, ul Kopernika 40</t>
  </si>
  <si>
    <t>g = c x 2</t>
  </si>
  <si>
    <t>h = e x 2</t>
  </si>
  <si>
    <t>i = f x 2</t>
  </si>
  <si>
    <t>cena usługi netto w zł wykonana dwukrotnie</t>
  </si>
  <si>
    <t>kwota VAT w zł wykonania usługi dwukrotnie</t>
  </si>
  <si>
    <t>cena usługi brutto w zł wykonana dwukrotnie</t>
  </si>
  <si>
    <t>f = b x 2</t>
  </si>
  <si>
    <t>g= d x 2</t>
  </si>
  <si>
    <t>g = c x 4,5</t>
  </si>
  <si>
    <t>i = f x 4,5</t>
  </si>
  <si>
    <t>h = e x 4,5</t>
  </si>
  <si>
    <r>
      <t>B)</t>
    </r>
    <r>
      <rPr>
        <b/>
        <sz val="7"/>
        <rFont val="Times New Roman"/>
        <family val="1"/>
        <charset val="238"/>
      </rPr>
      <t>    </t>
    </r>
    <r>
      <rPr>
        <b/>
        <sz val="10"/>
        <rFont val="Times New Roman"/>
        <family val="1"/>
        <charset val="238"/>
      </rPr>
      <t> powierzchnia terenu do utrzymania w okresie jesienno-zimowym tj. od 1 listopada do 31 grudnia</t>
    </r>
  </si>
  <si>
    <r>
      <t>C)</t>
    </r>
    <r>
      <rPr>
        <b/>
        <sz val="7"/>
        <rFont val="Times New Roman"/>
        <family val="1"/>
        <charset val="238"/>
      </rPr>
      <t>    </t>
    </r>
    <r>
      <rPr>
        <b/>
        <sz val="10"/>
        <rFont val="Times New Roman"/>
        <family val="1"/>
        <charset val="238"/>
      </rPr>
      <t> powierzchnia terenu do utrzymania w okresie jesienno-zimowym tj. od 1 listopada  do  31  grudnia</t>
    </r>
  </si>
  <si>
    <t xml:space="preserve">Łącznie koszt usługi </t>
  </si>
  <si>
    <t xml:space="preserve">Łącznie koszt usługi za </t>
  </si>
  <si>
    <r>
      <t xml:space="preserve">Sprawa znak:    141.272.26.2024                       KALKULACJA CENY OFERTY    </t>
    </r>
    <r>
      <rPr>
        <sz val="11"/>
        <rFont val="Tahoma"/>
        <family val="2"/>
        <charset val="238"/>
      </rPr>
      <t xml:space="preserve">Załącznik B do SWZ (Załącznik nr 2 do Umowy)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</si>
  <si>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A)   powierzchnia terenu do utrzymania w okresie wiosenno-letnim tj. od zawarcia umowy (uwzględniono termin od dnia 16 czerwca)  do  31  października</t>
  </si>
  <si>
    <t>A)   powierzchnia terenu do utrzymania w okresie wiosenno-letnim tj. od zawarcia umowy (uwzględniono termin od dnia 16 czerwca) do  31  października</t>
  </si>
  <si>
    <r>
      <rPr>
        <sz val="10"/>
        <rFont val="Times New Roman"/>
        <family val="1"/>
        <charset val="238"/>
      </rPr>
      <t>B</t>
    </r>
    <r>
      <rPr>
        <b/>
        <sz val="10"/>
        <rFont val="Times New Roman"/>
        <family val="1"/>
        <charset val="238"/>
      </rPr>
      <t>)   powierzchnia zielonego dachu do utrzymania w okresie wiosenno-letnim tj. od zawarcia umowy (uwzględniono termin od dnia 16 czerwca)  do  31  października (dwa razy)</t>
    </r>
  </si>
  <si>
    <t>A)   powierzchnia terenu do utrzymania w okresie wiosenno-letnim tj.od zawarcia umowy (uwzględniono termin od dnia 16 czerwca)  do  31  października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</si>
</sst>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7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12"/>
      <name val="Tahoma"/>
      <family val="2"/>
      <charset val="238"/>
    </font>
    <font>
      <sz val="11"/>
      <name val="Arial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Tahoma"/>
      <family val="2"/>
      <charset val="238"/>
    </font>
    <font>
      <sz val="1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0" fillId="0" borderId="0" xfId="0" applyFont="1" applyFill="1" applyAlignment="1"/>
    <xf numFmtId="0" fontId="8" fillId="0" borderId="0" xfId="0" applyFont="1" applyFill="1" applyAlignment="1"/>
    <xf numFmtId="4" fontId="11" fillId="0" borderId="1" xfId="0" applyNumberFormat="1" applyFont="1" applyFill="1" applyBorder="1" applyAlignment="1"/>
    <xf numFmtId="0" fontId="11" fillId="0" borderId="0" xfId="0" applyFont="1" applyFill="1" applyAlignment="1"/>
    <xf numFmtId="0" fontId="13" fillId="0" borderId="0" xfId="0" applyFont="1" applyFill="1" applyAlignment="1"/>
    <xf numFmtId="0" fontId="7" fillId="0" borderId="0" xfId="0" applyFont="1" applyFill="1" applyAlignment="1">
      <alignment horizontal="center"/>
    </xf>
    <xf numFmtId="0" fontId="0" fillId="0" borderId="0" xfId="0" applyFill="1"/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indent="4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vertical="top" wrapText="1"/>
    </xf>
    <xf numFmtId="0" fontId="1" fillId="0" borderId="7" xfId="0" applyFont="1" applyFill="1" applyBorder="1" applyAlignment="1">
      <alignment horizontal="center" vertical="top" wrapText="1"/>
    </xf>
    <xf numFmtId="0" fontId="0" fillId="0" borderId="7" xfId="0" applyFill="1" applyBorder="1" applyAlignment="1">
      <alignment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4" fontId="2" fillId="0" borderId="6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9" fontId="1" fillId="0" borderId="6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/>
    </xf>
    <xf numFmtId="0" fontId="2" fillId="0" borderId="0" xfId="0" applyFont="1" applyFill="1" applyAlignment="1"/>
    <xf numFmtId="0" fontId="1" fillId="0" borderId="6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0" fillId="0" borderId="0" xfId="0" applyFill="1" applyAlignment="1"/>
    <xf numFmtId="2" fontId="1" fillId="0" borderId="7" xfId="0" applyNumberFormat="1" applyFont="1" applyFill="1" applyBorder="1" applyAlignment="1">
      <alignment horizontal="center" vertical="center" wrapText="1"/>
    </xf>
    <xf numFmtId="9" fontId="1" fillId="0" borderId="7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 indent="1"/>
    </xf>
    <xf numFmtId="2" fontId="1" fillId="0" borderId="0" xfId="0" applyNumberFormat="1" applyFont="1" applyFill="1" applyAlignment="1">
      <alignment horizontal="left" indent="1"/>
    </xf>
    <xf numFmtId="0" fontId="2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15"/>
    </xf>
    <xf numFmtId="0" fontId="1" fillId="0" borderId="0" xfId="0" applyFont="1" applyFill="1" applyAlignment="1">
      <alignment horizontal="right"/>
    </xf>
    <xf numFmtId="4" fontId="1" fillId="0" borderId="6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9" fontId="0" fillId="0" borderId="0" xfId="0" applyNumberFormat="1" applyFill="1"/>
    <xf numFmtId="2" fontId="0" fillId="0" borderId="0" xfId="0" applyNumberFormat="1" applyFill="1"/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left" indent="1"/>
    </xf>
    <xf numFmtId="4" fontId="2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9" fontId="1" fillId="0" borderId="11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top" wrapText="1"/>
    </xf>
    <xf numFmtId="2" fontId="1" fillId="0" borderId="7" xfId="0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/>
    </xf>
    <xf numFmtId="9" fontId="1" fillId="0" borderId="3" xfId="0" applyNumberFormat="1" applyFont="1" applyFill="1" applyBorder="1" applyAlignment="1">
      <alignment horizontal="center" vertical="top" wrapText="1"/>
    </xf>
    <xf numFmtId="4" fontId="0" fillId="0" borderId="0" xfId="0" applyNumberFormat="1" applyFill="1"/>
    <xf numFmtId="0" fontId="8" fillId="0" borderId="0" xfId="0" applyFont="1" applyFill="1"/>
    <xf numFmtId="0" fontId="9" fillId="0" borderId="0" xfId="0" applyFont="1" applyFill="1" applyAlignment="1">
      <alignment horizontal="left" indent="1"/>
    </xf>
    <xf numFmtId="2" fontId="11" fillId="0" borderId="0" xfId="0" applyNumberFormat="1" applyFont="1" applyFill="1"/>
    <xf numFmtId="0" fontId="1" fillId="0" borderId="17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18" xfId="0" applyFill="1" applyBorder="1" applyAlignment="1">
      <alignment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2" fontId="1" fillId="0" borderId="2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/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2" fontId="0" fillId="0" borderId="0" xfId="0" applyNumberForma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/>
    <xf numFmtId="2" fontId="1" fillId="0" borderId="20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0" fillId="0" borderId="4" xfId="0" applyFill="1" applyBorder="1"/>
    <xf numFmtId="0" fontId="0" fillId="0" borderId="6" xfId="0" applyFill="1" applyBorder="1"/>
    <xf numFmtId="0" fontId="1" fillId="0" borderId="4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2" borderId="0" xfId="0" applyFont="1" applyFill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4" fontId="2" fillId="0" borderId="1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1"/>
  <sheetViews>
    <sheetView tabSelected="1" view="pageBreakPreview" topLeftCell="A274" zoomScaleNormal="100" zoomScaleSheetLayoutView="100" zoomScalePageLayoutView="40" workbookViewId="0">
      <selection activeCell="H109" sqref="H109"/>
    </sheetView>
  </sheetViews>
  <sheetFormatPr defaultRowHeight="12.75" x14ac:dyDescent="0.2"/>
  <cols>
    <col min="1" max="1" width="13.140625" style="7" customWidth="1"/>
    <col min="2" max="2" width="11.5703125" style="7" customWidth="1"/>
    <col min="3" max="3" width="14.28515625" style="7" customWidth="1"/>
    <col min="4" max="4" width="12.42578125" style="7" customWidth="1"/>
    <col min="5" max="5" width="14" style="7" customWidth="1"/>
    <col min="6" max="6" width="13.85546875" style="7" customWidth="1"/>
    <col min="7" max="7" width="14.42578125" style="7" customWidth="1"/>
    <col min="8" max="8" width="19.28515625" style="7" customWidth="1"/>
    <col min="9" max="9" width="15.28515625" style="71" customWidth="1"/>
    <col min="10" max="12" width="9.140625" style="71"/>
    <col min="13" max="16384" width="9.140625" style="7"/>
  </cols>
  <sheetData>
    <row r="1" spans="1:9" ht="34.5" customHeight="1" x14ac:dyDescent="0.2">
      <c r="A1" s="90" t="s">
        <v>74</v>
      </c>
      <c r="B1" s="90"/>
      <c r="C1" s="90"/>
      <c r="D1" s="90"/>
      <c r="E1" s="90"/>
      <c r="F1" s="90"/>
      <c r="G1" s="90"/>
      <c r="H1" s="90"/>
      <c r="I1" s="90"/>
    </row>
    <row r="2" spans="1:9" x14ac:dyDescent="0.2">
      <c r="A2" s="91"/>
      <c r="B2" s="91"/>
      <c r="C2" s="91"/>
      <c r="D2" s="91"/>
      <c r="E2" s="91"/>
      <c r="F2" s="91"/>
      <c r="G2" s="91"/>
      <c r="H2" s="91"/>
      <c r="I2" s="91"/>
    </row>
    <row r="3" spans="1:9" ht="15.75" x14ac:dyDescent="0.25">
      <c r="A3" s="86" t="s">
        <v>48</v>
      </c>
      <c r="B3" s="86"/>
      <c r="C3" s="86"/>
      <c r="D3" s="86"/>
      <c r="E3" s="86"/>
      <c r="F3" s="86"/>
      <c r="G3" s="86"/>
      <c r="H3" s="86"/>
      <c r="I3" s="86"/>
    </row>
    <row r="4" spans="1:9" ht="15.75" x14ac:dyDescent="0.25">
      <c r="A4" s="86" t="s">
        <v>32</v>
      </c>
      <c r="B4" s="86"/>
      <c r="C4" s="86"/>
      <c r="D4" s="86"/>
      <c r="E4" s="86"/>
      <c r="F4" s="86"/>
      <c r="G4" s="86"/>
      <c r="H4" s="86"/>
      <c r="I4" s="86"/>
    </row>
    <row r="5" spans="1:9" ht="15.75" x14ac:dyDescent="0.25">
      <c r="A5" s="8"/>
      <c r="B5" s="8"/>
      <c r="C5" s="8"/>
      <c r="D5" s="8"/>
      <c r="E5" s="8"/>
      <c r="F5" s="8"/>
      <c r="G5" s="8"/>
      <c r="H5" s="8"/>
      <c r="I5" s="73"/>
    </row>
    <row r="6" spans="1:9" x14ac:dyDescent="0.2">
      <c r="A6" s="92" t="s">
        <v>75</v>
      </c>
      <c r="B6" s="92"/>
      <c r="C6" s="92"/>
      <c r="D6" s="92"/>
      <c r="E6" s="92"/>
      <c r="F6" s="92"/>
      <c r="G6" s="92"/>
      <c r="H6" s="92"/>
      <c r="I6" s="92"/>
    </row>
    <row r="7" spans="1:9" ht="13.5" thickBot="1" x14ac:dyDescent="0.25">
      <c r="A7" s="9" t="s">
        <v>33</v>
      </c>
    </row>
    <row r="8" spans="1:9" ht="25.5" x14ac:dyDescent="0.2">
      <c r="A8" s="10" t="s">
        <v>0</v>
      </c>
      <c r="B8" s="11"/>
      <c r="C8" s="81" t="s">
        <v>4</v>
      </c>
      <c r="D8" s="11" t="s">
        <v>5</v>
      </c>
      <c r="E8" s="81" t="s">
        <v>7</v>
      </c>
      <c r="F8" s="81" t="s">
        <v>8</v>
      </c>
      <c r="G8" s="11" t="s">
        <v>9</v>
      </c>
      <c r="H8" s="11" t="s">
        <v>10</v>
      </c>
      <c r="I8" s="65" t="s">
        <v>11</v>
      </c>
    </row>
    <row r="9" spans="1:9" ht="25.5" x14ac:dyDescent="0.2">
      <c r="A9" s="12" t="s">
        <v>1</v>
      </c>
      <c r="B9" s="13" t="s">
        <v>2</v>
      </c>
      <c r="C9" s="82"/>
      <c r="D9" s="13" t="s">
        <v>6</v>
      </c>
      <c r="E9" s="82"/>
      <c r="F9" s="82"/>
      <c r="G9" s="13"/>
      <c r="H9" s="13"/>
      <c r="I9" s="66"/>
    </row>
    <row r="10" spans="1:9" ht="25.5" customHeight="1" thickBot="1" x14ac:dyDescent="0.25">
      <c r="A10" s="14"/>
      <c r="B10" s="15" t="s">
        <v>3</v>
      </c>
      <c r="C10" s="83"/>
      <c r="D10" s="16"/>
      <c r="E10" s="83"/>
      <c r="F10" s="83"/>
      <c r="G10" s="16"/>
      <c r="H10" s="16"/>
      <c r="I10" s="67"/>
    </row>
    <row r="11" spans="1:9" ht="13.5" thickBot="1" x14ac:dyDescent="0.25">
      <c r="A11" s="17" t="s">
        <v>12</v>
      </c>
      <c r="B11" s="18" t="s">
        <v>13</v>
      </c>
      <c r="C11" s="18" t="s">
        <v>14</v>
      </c>
      <c r="D11" s="18" t="s">
        <v>15</v>
      </c>
      <c r="E11" s="18" t="s">
        <v>16</v>
      </c>
      <c r="F11" s="18" t="s">
        <v>17</v>
      </c>
      <c r="G11" s="18" t="s">
        <v>67</v>
      </c>
      <c r="H11" s="18" t="s">
        <v>69</v>
      </c>
      <c r="I11" s="68" t="s">
        <v>68</v>
      </c>
    </row>
    <row r="12" spans="1:9" ht="13.5" thickBot="1" x14ac:dyDescent="0.25">
      <c r="A12" s="19">
        <v>17989.5</v>
      </c>
      <c r="B12" s="20"/>
      <c r="C12" s="20">
        <f>ROUND(A12*B12,2)</f>
        <v>0</v>
      </c>
      <c r="D12" s="21">
        <v>0.08</v>
      </c>
      <c r="E12" s="22">
        <f>ROUND(C12*D12,2)</f>
        <v>0</v>
      </c>
      <c r="F12" s="23">
        <f>C12+E12</f>
        <v>0</v>
      </c>
      <c r="G12" s="24">
        <f>ROUND(C12*4.5,2)</f>
        <v>0</v>
      </c>
      <c r="H12" s="24">
        <f>ROUND(E12*4.5,2)</f>
        <v>0</v>
      </c>
      <c r="I12" s="55">
        <f>ROUND(F12*4.5,2)</f>
        <v>0</v>
      </c>
    </row>
    <row r="13" spans="1:9" x14ac:dyDescent="0.2">
      <c r="A13" s="25"/>
      <c r="B13" s="26"/>
      <c r="C13" s="26"/>
      <c r="D13" s="27"/>
      <c r="E13" s="26"/>
      <c r="F13" s="26"/>
      <c r="G13" s="26"/>
      <c r="H13" s="26"/>
      <c r="I13" s="26"/>
    </row>
    <row r="14" spans="1:9" ht="26.25" customHeight="1" thickBot="1" x14ac:dyDescent="0.25">
      <c r="A14" s="93" t="s">
        <v>40</v>
      </c>
      <c r="B14" s="93"/>
      <c r="C14" s="26"/>
      <c r="D14" s="27"/>
      <c r="E14" s="26"/>
      <c r="F14" s="26"/>
      <c r="G14" s="26"/>
      <c r="H14" s="26"/>
      <c r="I14" s="26"/>
    </row>
    <row r="15" spans="1:9" ht="27" customHeight="1" x14ac:dyDescent="0.2">
      <c r="A15" s="10" t="s">
        <v>0</v>
      </c>
      <c r="B15" s="11"/>
      <c r="C15" s="81" t="s">
        <v>4</v>
      </c>
      <c r="D15" s="11" t="s">
        <v>5</v>
      </c>
      <c r="E15" s="81" t="s">
        <v>7</v>
      </c>
      <c r="F15" s="81" t="s">
        <v>8</v>
      </c>
      <c r="G15" s="11" t="s">
        <v>9</v>
      </c>
      <c r="H15" s="11" t="s">
        <v>10</v>
      </c>
      <c r="I15" s="65" t="s">
        <v>11</v>
      </c>
    </row>
    <row r="16" spans="1:9" ht="25.5" x14ac:dyDescent="0.2">
      <c r="A16" s="12" t="s">
        <v>1</v>
      </c>
      <c r="B16" s="13" t="s">
        <v>2</v>
      </c>
      <c r="C16" s="82"/>
      <c r="D16" s="13" t="s">
        <v>6</v>
      </c>
      <c r="E16" s="82"/>
      <c r="F16" s="82"/>
      <c r="G16" s="13"/>
      <c r="H16" s="13"/>
      <c r="I16" s="66"/>
    </row>
    <row r="17" spans="1:11" ht="16.5" thickBot="1" x14ac:dyDescent="0.25">
      <c r="A17" s="14"/>
      <c r="B17" s="15" t="s">
        <v>3</v>
      </c>
      <c r="C17" s="83"/>
      <c r="D17" s="16"/>
      <c r="E17" s="83"/>
      <c r="F17" s="83"/>
      <c r="G17" s="16"/>
      <c r="H17" s="16"/>
      <c r="I17" s="67"/>
    </row>
    <row r="18" spans="1:11" ht="13.5" thickBot="1" x14ac:dyDescent="0.25">
      <c r="A18" s="17" t="s">
        <v>12</v>
      </c>
      <c r="B18" s="18" t="s">
        <v>13</v>
      </c>
      <c r="C18" s="18" t="s">
        <v>14</v>
      </c>
      <c r="D18" s="18" t="s">
        <v>15</v>
      </c>
      <c r="E18" s="18" t="s">
        <v>16</v>
      </c>
      <c r="F18" s="18" t="s">
        <v>17</v>
      </c>
      <c r="G18" s="18" t="s">
        <v>67</v>
      </c>
      <c r="H18" s="18" t="s">
        <v>69</v>
      </c>
      <c r="I18" s="68" t="s">
        <v>68</v>
      </c>
    </row>
    <row r="19" spans="1:11" ht="13.5" thickBot="1" x14ac:dyDescent="0.25">
      <c r="A19" s="19">
        <v>13525.33</v>
      </c>
      <c r="B19" s="20"/>
      <c r="C19" s="20">
        <f>ROUND(A19*B19,2)</f>
        <v>0</v>
      </c>
      <c r="D19" s="21">
        <v>0.08</v>
      </c>
      <c r="E19" s="20">
        <f>ROUND(C19*D19,2)</f>
        <v>0</v>
      </c>
      <c r="F19" s="23">
        <f>C19+E19</f>
        <v>0</v>
      </c>
      <c r="G19" s="24">
        <f>ROUND(C19*4.5,2)</f>
        <v>0</v>
      </c>
      <c r="H19" s="24">
        <f>ROUND(E19*4.5,2)</f>
        <v>0</v>
      </c>
      <c r="I19" s="55">
        <f>ROUND(F19*4.5,2)</f>
        <v>0</v>
      </c>
    </row>
    <row r="20" spans="1:11" x14ac:dyDescent="0.2">
      <c r="A20" s="28"/>
    </row>
    <row r="21" spans="1:11" ht="13.5" thickBot="1" x14ac:dyDescent="0.25">
      <c r="A21" s="29" t="s">
        <v>70</v>
      </c>
    </row>
    <row r="22" spans="1:11" ht="25.5" x14ac:dyDescent="0.2">
      <c r="A22" s="10" t="s">
        <v>0</v>
      </c>
      <c r="B22" s="11"/>
      <c r="C22" s="81" t="s">
        <v>4</v>
      </c>
      <c r="D22" s="11" t="s">
        <v>5</v>
      </c>
      <c r="E22" s="81" t="s">
        <v>7</v>
      </c>
      <c r="F22" s="81" t="s">
        <v>8</v>
      </c>
      <c r="G22" s="11" t="s">
        <v>9</v>
      </c>
      <c r="H22" s="11" t="s">
        <v>10</v>
      </c>
      <c r="I22" s="65" t="s">
        <v>18</v>
      </c>
    </row>
    <row r="23" spans="1:11" ht="25.5" x14ac:dyDescent="0.2">
      <c r="A23" s="12" t="s">
        <v>1</v>
      </c>
      <c r="B23" s="13" t="s">
        <v>2</v>
      </c>
      <c r="C23" s="84"/>
      <c r="D23" s="13" t="s">
        <v>6</v>
      </c>
      <c r="E23" s="84"/>
      <c r="F23" s="84"/>
      <c r="G23" s="79"/>
      <c r="H23" s="79"/>
      <c r="I23" s="80"/>
    </row>
    <row r="24" spans="1:11" ht="16.5" thickBot="1" x14ac:dyDescent="0.25">
      <c r="A24" s="14"/>
      <c r="B24" s="15" t="s">
        <v>3</v>
      </c>
      <c r="C24" s="85"/>
      <c r="D24" s="16"/>
      <c r="E24" s="85"/>
      <c r="F24" s="85"/>
      <c r="G24" s="16"/>
      <c r="H24" s="16"/>
      <c r="I24" s="67"/>
    </row>
    <row r="25" spans="1:11" ht="13.5" thickBot="1" x14ac:dyDescent="0.25">
      <c r="A25" s="30" t="s">
        <v>12</v>
      </c>
      <c r="B25" s="15" t="s">
        <v>13</v>
      </c>
      <c r="C25" s="15" t="s">
        <v>14</v>
      </c>
      <c r="D25" s="15" t="s">
        <v>15</v>
      </c>
      <c r="E25" s="15" t="s">
        <v>16</v>
      </c>
      <c r="F25" s="15" t="s">
        <v>17</v>
      </c>
      <c r="G25" s="31" t="s">
        <v>59</v>
      </c>
      <c r="H25" s="31" t="s">
        <v>60</v>
      </c>
      <c r="I25" s="69" t="s">
        <v>61</v>
      </c>
      <c r="J25" s="72"/>
      <c r="K25" s="72"/>
    </row>
    <row r="26" spans="1:11" ht="13.5" thickBot="1" x14ac:dyDescent="0.25">
      <c r="A26" s="19">
        <v>9525.51</v>
      </c>
      <c r="B26" s="33"/>
      <c r="C26" s="33">
        <f>ROUND(A26*B26,2)</f>
        <v>0</v>
      </c>
      <c r="D26" s="34">
        <v>0.08</v>
      </c>
      <c r="E26" s="33">
        <f>ROUND(C26*D26,2)</f>
        <v>0</v>
      </c>
      <c r="F26" s="35">
        <f>C26+E26</f>
        <v>0</v>
      </c>
      <c r="G26" s="36">
        <f>ROUND(C26*2,2)</f>
        <v>0</v>
      </c>
      <c r="H26" s="36">
        <f>ROUND(E26*2,2)</f>
        <v>0</v>
      </c>
      <c r="I26" s="70">
        <f>ROUND(F26*2,2)</f>
        <v>0</v>
      </c>
      <c r="J26" s="72"/>
      <c r="K26" s="72"/>
    </row>
    <row r="27" spans="1:11" x14ac:dyDescent="0.2">
      <c r="A27" s="50"/>
      <c r="B27" s="26"/>
      <c r="C27" s="26"/>
      <c r="D27" s="27"/>
      <c r="E27" s="26"/>
      <c r="F27" s="26"/>
      <c r="G27" s="26"/>
      <c r="H27" s="26"/>
      <c r="I27" s="26"/>
      <c r="J27" s="72"/>
      <c r="K27" s="72"/>
    </row>
    <row r="28" spans="1:11" x14ac:dyDescent="0.2">
      <c r="A28" s="28" t="s">
        <v>19</v>
      </c>
      <c r="J28" s="72"/>
      <c r="K28" s="72"/>
    </row>
    <row r="29" spans="1:11" ht="12.75" customHeight="1" x14ac:dyDescent="0.2">
      <c r="A29" s="37" t="s">
        <v>72</v>
      </c>
    </row>
    <row r="30" spans="1:11" x14ac:dyDescent="0.2">
      <c r="A30" s="38"/>
    </row>
    <row r="31" spans="1:11" x14ac:dyDescent="0.2">
      <c r="A31" s="38" t="s">
        <v>20</v>
      </c>
      <c r="F31" s="38" t="s">
        <v>41</v>
      </c>
      <c r="G31" s="38" t="s">
        <v>22</v>
      </c>
      <c r="H31" s="39">
        <f>G12+G19+G26</f>
        <v>0</v>
      </c>
    </row>
    <row r="32" spans="1:11" x14ac:dyDescent="0.2">
      <c r="A32" s="38" t="s">
        <v>31</v>
      </c>
      <c r="F32" s="38" t="s">
        <v>41</v>
      </c>
      <c r="H32" s="39">
        <f>H12+H19+H26</f>
        <v>0</v>
      </c>
    </row>
    <row r="33" spans="1:9" x14ac:dyDescent="0.2">
      <c r="A33" s="40" t="s">
        <v>24</v>
      </c>
      <c r="F33" s="38" t="s">
        <v>41</v>
      </c>
      <c r="H33" s="39">
        <f>I12+I19+I26</f>
        <v>0</v>
      </c>
    </row>
    <row r="34" spans="1:9" x14ac:dyDescent="0.2">
      <c r="A34" s="38" t="s">
        <v>25</v>
      </c>
    </row>
    <row r="35" spans="1:9" x14ac:dyDescent="0.2">
      <c r="A35" s="41"/>
    </row>
    <row r="36" spans="1:9" x14ac:dyDescent="0.2">
      <c r="B36" s="32"/>
      <c r="C36" s="32"/>
      <c r="D36" s="32"/>
      <c r="E36" s="32"/>
      <c r="F36" s="32"/>
      <c r="G36" s="32"/>
      <c r="H36" s="32"/>
      <c r="I36" s="74"/>
    </row>
    <row r="37" spans="1:9" ht="27" customHeight="1" x14ac:dyDescent="0.25">
      <c r="A37" s="86" t="s">
        <v>49</v>
      </c>
      <c r="B37" s="86"/>
      <c r="C37" s="86"/>
      <c r="D37" s="86"/>
      <c r="E37" s="86"/>
      <c r="F37" s="86"/>
      <c r="G37" s="86"/>
      <c r="H37" s="86"/>
      <c r="I37" s="86"/>
    </row>
    <row r="41" spans="1:9" x14ac:dyDescent="0.2">
      <c r="A41" s="29" t="s">
        <v>75</v>
      </c>
    </row>
    <row r="42" spans="1:9" ht="27" customHeight="1" x14ac:dyDescent="0.2">
      <c r="A42" s="10" t="s">
        <v>0</v>
      </c>
      <c r="B42" s="11"/>
      <c r="C42" s="81" t="s">
        <v>4</v>
      </c>
      <c r="D42" s="11" t="s">
        <v>5</v>
      </c>
      <c r="E42" s="81" t="s">
        <v>7</v>
      </c>
      <c r="F42" s="81" t="s">
        <v>8</v>
      </c>
      <c r="G42" s="11" t="s">
        <v>9</v>
      </c>
      <c r="H42" s="11" t="s">
        <v>10</v>
      </c>
      <c r="I42" s="65" t="s">
        <v>11</v>
      </c>
    </row>
    <row r="43" spans="1:9" ht="25.5" x14ac:dyDescent="0.2">
      <c r="A43" s="12" t="s">
        <v>1</v>
      </c>
      <c r="B43" s="13" t="s">
        <v>2</v>
      </c>
      <c r="C43" s="82"/>
      <c r="D43" s="13" t="s">
        <v>6</v>
      </c>
      <c r="E43" s="82"/>
      <c r="F43" s="82"/>
      <c r="G43" s="13"/>
      <c r="H43" s="13"/>
      <c r="I43" s="66"/>
    </row>
    <row r="44" spans="1:9" ht="16.5" thickBot="1" x14ac:dyDescent="0.25">
      <c r="A44" s="14"/>
      <c r="B44" s="15" t="s">
        <v>3</v>
      </c>
      <c r="C44" s="83"/>
      <c r="D44" s="16"/>
      <c r="E44" s="83"/>
      <c r="F44" s="83"/>
      <c r="G44" s="16"/>
      <c r="H44" s="16"/>
      <c r="I44" s="67"/>
    </row>
    <row r="45" spans="1:9" ht="13.5" thickBot="1" x14ac:dyDescent="0.25">
      <c r="A45" s="17" t="s">
        <v>12</v>
      </c>
      <c r="B45" s="18" t="s">
        <v>13</v>
      </c>
      <c r="C45" s="18" t="s">
        <v>14</v>
      </c>
      <c r="D45" s="18" t="s">
        <v>15</v>
      </c>
      <c r="E45" s="18" t="s">
        <v>16</v>
      </c>
      <c r="F45" s="18" t="s">
        <v>17</v>
      </c>
      <c r="G45" s="18" t="s">
        <v>67</v>
      </c>
      <c r="H45" s="18" t="s">
        <v>69</v>
      </c>
      <c r="I45" s="68" t="s">
        <v>68</v>
      </c>
    </row>
    <row r="46" spans="1:9" ht="13.5" thickBot="1" x14ac:dyDescent="0.25">
      <c r="A46" s="19">
        <v>3836</v>
      </c>
      <c r="B46" s="43"/>
      <c r="C46" s="43">
        <f>ROUND(A46*B46,2)</f>
        <v>0</v>
      </c>
      <c r="D46" s="21">
        <v>0.08</v>
      </c>
      <c r="E46" s="20">
        <f>ROUND(C46*D46,2)</f>
        <v>0</v>
      </c>
      <c r="F46" s="23">
        <f>C46+E46</f>
        <v>0</v>
      </c>
      <c r="G46" s="24">
        <f>ROUND(C46*4.5,2)</f>
        <v>0</v>
      </c>
      <c r="H46" s="24">
        <f>ROUND(E46*4.5,2)</f>
        <v>0</v>
      </c>
      <c r="I46" s="55">
        <f>ROUND(F46*4.5,2)</f>
        <v>0</v>
      </c>
    </row>
    <row r="47" spans="1:9" x14ac:dyDescent="0.2">
      <c r="A47" s="28"/>
      <c r="D47" s="45"/>
      <c r="E47" s="46"/>
      <c r="F47" s="46"/>
      <c r="G47" s="46"/>
      <c r="H47" s="46"/>
      <c r="I47" s="75"/>
    </row>
    <row r="48" spans="1:9" ht="13.5" thickBot="1" x14ac:dyDescent="0.25">
      <c r="A48" s="29" t="s">
        <v>70</v>
      </c>
      <c r="D48" s="45"/>
      <c r="E48" s="45"/>
    </row>
    <row r="49" spans="1:11" ht="25.5" x14ac:dyDescent="0.2">
      <c r="A49" s="10" t="s">
        <v>0</v>
      </c>
      <c r="B49" s="11"/>
      <c r="C49" s="81" t="s">
        <v>4</v>
      </c>
      <c r="D49" s="11" t="s">
        <v>5</v>
      </c>
      <c r="E49" s="81" t="s">
        <v>7</v>
      </c>
      <c r="F49" s="81" t="s">
        <v>8</v>
      </c>
      <c r="G49" s="11" t="s">
        <v>9</v>
      </c>
      <c r="H49" s="11" t="s">
        <v>10</v>
      </c>
      <c r="I49" s="65" t="s">
        <v>11</v>
      </c>
    </row>
    <row r="50" spans="1:11" ht="25.5" x14ac:dyDescent="0.2">
      <c r="A50" s="12" t="s">
        <v>1</v>
      </c>
      <c r="B50" s="13" t="s">
        <v>2</v>
      </c>
      <c r="C50" s="84"/>
      <c r="D50" s="13" t="s">
        <v>6</v>
      </c>
      <c r="E50" s="84"/>
      <c r="F50" s="84"/>
      <c r="G50" s="13"/>
      <c r="H50" s="13"/>
      <c r="I50" s="66"/>
    </row>
    <row r="51" spans="1:11" ht="16.5" thickBot="1" x14ac:dyDescent="0.25">
      <c r="A51" s="14"/>
      <c r="B51" s="15" t="s">
        <v>3</v>
      </c>
      <c r="C51" s="85"/>
      <c r="D51" s="16"/>
      <c r="E51" s="85"/>
      <c r="F51" s="85"/>
      <c r="G51" s="16"/>
      <c r="H51" s="16"/>
      <c r="I51" s="67"/>
    </row>
    <row r="52" spans="1:11" ht="13.5" thickBot="1" x14ac:dyDescent="0.25">
      <c r="A52" s="30" t="s">
        <v>12</v>
      </c>
      <c r="B52" s="15" t="s">
        <v>13</v>
      </c>
      <c r="C52" s="15" t="s">
        <v>14</v>
      </c>
      <c r="D52" s="15" t="s">
        <v>15</v>
      </c>
      <c r="E52" s="15" t="s">
        <v>16</v>
      </c>
      <c r="F52" s="15" t="s">
        <v>17</v>
      </c>
      <c r="G52" s="31" t="s">
        <v>59</v>
      </c>
      <c r="H52" s="31" t="s">
        <v>60</v>
      </c>
      <c r="I52" s="69" t="s">
        <v>61</v>
      </c>
      <c r="J52" s="72"/>
      <c r="K52" s="72"/>
    </row>
    <row r="53" spans="1:11" ht="13.5" thickBot="1" x14ac:dyDescent="0.25">
      <c r="A53" s="19">
        <v>1736</v>
      </c>
      <c r="B53" s="44"/>
      <c r="C53" s="44">
        <f>ROUND(A53*B53,2)</f>
        <v>0</v>
      </c>
      <c r="D53" s="34">
        <v>0.08</v>
      </c>
      <c r="E53" s="33">
        <f>ROUND(C53*D53,2)</f>
        <v>0</v>
      </c>
      <c r="F53" s="35">
        <f>C53+E53</f>
        <v>0</v>
      </c>
      <c r="G53" s="36">
        <f>ROUND(C53*2,2)</f>
        <v>0</v>
      </c>
      <c r="H53" s="36">
        <f>ROUND(E53*2,2)</f>
        <v>0</v>
      </c>
      <c r="I53" s="70">
        <f>ROUND(F53*2,2)</f>
        <v>0</v>
      </c>
      <c r="J53" s="72"/>
      <c r="K53" s="72"/>
    </row>
    <row r="54" spans="1:11" ht="12.75" customHeight="1" x14ac:dyDescent="0.2">
      <c r="A54" s="28" t="s">
        <v>19</v>
      </c>
      <c r="D54" s="45"/>
      <c r="E54" s="46"/>
      <c r="F54" s="46"/>
      <c r="G54" s="46"/>
      <c r="H54" s="46"/>
      <c r="I54" s="75"/>
    </row>
    <row r="55" spans="1:11" x14ac:dyDescent="0.2">
      <c r="A55" s="37" t="s">
        <v>72</v>
      </c>
    </row>
    <row r="56" spans="1:11" x14ac:dyDescent="0.2">
      <c r="A56" s="38"/>
    </row>
    <row r="57" spans="1:11" x14ac:dyDescent="0.2">
      <c r="A57" s="38" t="s">
        <v>20</v>
      </c>
      <c r="F57" s="38" t="s">
        <v>21</v>
      </c>
      <c r="G57" s="38" t="s">
        <v>22</v>
      </c>
      <c r="H57" s="39">
        <f>G46+G53</f>
        <v>0</v>
      </c>
    </row>
    <row r="58" spans="1:11" x14ac:dyDescent="0.2">
      <c r="A58" s="38" t="s">
        <v>29</v>
      </c>
      <c r="F58" s="38" t="s">
        <v>23</v>
      </c>
      <c r="H58" s="39">
        <f>H46+H53</f>
        <v>0</v>
      </c>
    </row>
    <row r="59" spans="1:11" x14ac:dyDescent="0.2">
      <c r="A59" s="40" t="s">
        <v>24</v>
      </c>
      <c r="F59" s="38" t="s">
        <v>21</v>
      </c>
      <c r="H59" s="39">
        <f>I46+I53</f>
        <v>0</v>
      </c>
    </row>
    <row r="60" spans="1:11" x14ac:dyDescent="0.2">
      <c r="A60" s="38" t="s">
        <v>25</v>
      </c>
    </row>
    <row r="61" spans="1:11" x14ac:dyDescent="0.2">
      <c r="A61" s="41"/>
    </row>
    <row r="62" spans="1:11" ht="27" customHeight="1" x14ac:dyDescent="0.25">
      <c r="A62" s="86" t="s">
        <v>50</v>
      </c>
      <c r="B62" s="86"/>
      <c r="C62" s="86"/>
      <c r="D62" s="86"/>
      <c r="E62" s="86"/>
      <c r="F62" s="86"/>
      <c r="G62" s="86"/>
      <c r="H62" s="86"/>
      <c r="I62" s="86"/>
    </row>
    <row r="65" spans="1:11" ht="13.5" thickBot="1" x14ac:dyDescent="0.25">
      <c r="A65" s="29" t="s">
        <v>75</v>
      </c>
    </row>
    <row r="66" spans="1:11" ht="27" customHeight="1" x14ac:dyDescent="0.2">
      <c r="A66" s="10" t="s">
        <v>0</v>
      </c>
      <c r="B66" s="13" t="s">
        <v>2</v>
      </c>
      <c r="C66" s="81" t="s">
        <v>4</v>
      </c>
      <c r="D66" s="11" t="s">
        <v>5</v>
      </c>
      <c r="E66" s="81" t="s">
        <v>7</v>
      </c>
      <c r="F66" s="81" t="s">
        <v>8</v>
      </c>
      <c r="G66" s="11" t="s">
        <v>9</v>
      </c>
      <c r="H66" s="11" t="s">
        <v>10</v>
      </c>
      <c r="I66" s="65" t="s">
        <v>11</v>
      </c>
    </row>
    <row r="67" spans="1:11" ht="16.5" thickBot="1" x14ac:dyDescent="0.25">
      <c r="A67" s="12" t="s">
        <v>1</v>
      </c>
      <c r="B67" s="15" t="s">
        <v>3</v>
      </c>
      <c r="C67" s="82"/>
      <c r="D67" s="13" t="s">
        <v>6</v>
      </c>
      <c r="E67" s="82"/>
      <c r="F67" s="82"/>
      <c r="G67" s="13"/>
      <c r="H67" s="13"/>
      <c r="I67" s="66"/>
    </row>
    <row r="68" spans="1:11" ht="13.5" thickBot="1" x14ac:dyDescent="0.25">
      <c r="A68" s="17" t="s">
        <v>12</v>
      </c>
      <c r="B68" s="18" t="s">
        <v>13</v>
      </c>
      <c r="C68" s="18" t="s">
        <v>14</v>
      </c>
      <c r="D68" s="18" t="s">
        <v>15</v>
      </c>
      <c r="E68" s="18" t="s">
        <v>16</v>
      </c>
      <c r="F68" s="18" t="s">
        <v>17</v>
      </c>
      <c r="G68" s="18" t="s">
        <v>67</v>
      </c>
      <c r="H68" s="18" t="s">
        <v>69</v>
      </c>
      <c r="I68" s="68" t="s">
        <v>68</v>
      </c>
    </row>
    <row r="69" spans="1:11" ht="13.5" thickBot="1" x14ac:dyDescent="0.25">
      <c r="A69" s="19">
        <v>8221</v>
      </c>
      <c r="B69" s="43"/>
      <c r="C69" s="43">
        <f>ROUND(A69*B69,2)</f>
        <v>0</v>
      </c>
      <c r="D69" s="21">
        <v>0.08</v>
      </c>
      <c r="E69" s="20">
        <f>ROUND(C69*D69,2)</f>
        <v>0</v>
      </c>
      <c r="F69" s="23">
        <f>C69+E69</f>
        <v>0</v>
      </c>
      <c r="G69" s="24">
        <f>ROUND(C69*4.5,2)</f>
        <v>0</v>
      </c>
      <c r="H69" s="24">
        <f>ROUND(E69*4.5,2)</f>
        <v>0</v>
      </c>
      <c r="I69" s="55">
        <f>ROUND(F69*4.5,2)</f>
        <v>0</v>
      </c>
    </row>
    <row r="70" spans="1:11" x14ac:dyDescent="0.2">
      <c r="A70" s="28"/>
    </row>
    <row r="71" spans="1:11" ht="13.5" thickBot="1" x14ac:dyDescent="0.25">
      <c r="A71" s="29" t="s">
        <v>70</v>
      </c>
    </row>
    <row r="72" spans="1:11" ht="25.5" x14ac:dyDescent="0.2">
      <c r="A72" s="10" t="s">
        <v>0</v>
      </c>
      <c r="B72" s="11"/>
      <c r="C72" s="81" t="s">
        <v>4</v>
      </c>
      <c r="D72" s="11" t="s">
        <v>5</v>
      </c>
      <c r="E72" s="81" t="s">
        <v>7</v>
      </c>
      <c r="F72" s="81" t="s">
        <v>8</v>
      </c>
      <c r="G72" s="11" t="s">
        <v>9</v>
      </c>
      <c r="H72" s="11" t="s">
        <v>10</v>
      </c>
      <c r="I72" s="65" t="s">
        <v>11</v>
      </c>
    </row>
    <row r="73" spans="1:11" ht="25.5" x14ac:dyDescent="0.2">
      <c r="A73" s="12" t="s">
        <v>1</v>
      </c>
      <c r="B73" s="13" t="s">
        <v>2</v>
      </c>
      <c r="C73" s="84"/>
      <c r="D73" s="13" t="s">
        <v>6</v>
      </c>
      <c r="E73" s="84"/>
      <c r="F73" s="84"/>
      <c r="G73" s="13"/>
      <c r="H73" s="13"/>
      <c r="I73" s="80"/>
    </row>
    <row r="74" spans="1:11" ht="16.5" thickBot="1" x14ac:dyDescent="0.25">
      <c r="A74" s="14"/>
      <c r="B74" s="15" t="s">
        <v>3</v>
      </c>
      <c r="C74" s="85"/>
      <c r="D74" s="16"/>
      <c r="E74" s="85"/>
      <c r="F74" s="85"/>
      <c r="G74" s="16"/>
      <c r="H74" s="16"/>
      <c r="I74" s="67"/>
    </row>
    <row r="75" spans="1:11" ht="13.5" thickBot="1" x14ac:dyDescent="0.25">
      <c r="A75" s="30" t="s">
        <v>12</v>
      </c>
      <c r="B75" s="15" t="s">
        <v>13</v>
      </c>
      <c r="C75" s="15" t="s">
        <v>14</v>
      </c>
      <c r="D75" s="15" t="s">
        <v>15</v>
      </c>
      <c r="E75" s="15" t="s">
        <v>16</v>
      </c>
      <c r="F75" s="15" t="s">
        <v>17</v>
      </c>
      <c r="G75" s="31" t="s">
        <v>59</v>
      </c>
      <c r="H75" s="31" t="s">
        <v>60</v>
      </c>
      <c r="I75" s="69" t="s">
        <v>61</v>
      </c>
      <c r="J75" s="72"/>
      <c r="K75" s="72"/>
    </row>
    <row r="76" spans="1:11" ht="13.5" thickBot="1" x14ac:dyDescent="0.25">
      <c r="A76" s="19">
        <v>3524</v>
      </c>
      <c r="B76" s="44"/>
      <c r="C76" s="44">
        <f>ROUND(A76*B76,2)</f>
        <v>0</v>
      </c>
      <c r="D76" s="34">
        <v>0.08</v>
      </c>
      <c r="E76" s="33">
        <f>ROUND(C76*D76,2)</f>
        <v>0</v>
      </c>
      <c r="F76" s="35">
        <f>C76+E76</f>
        <v>0</v>
      </c>
      <c r="G76" s="36">
        <f>ROUND(C76*2,2)</f>
        <v>0</v>
      </c>
      <c r="H76" s="36">
        <f>ROUND(E76*2,2)</f>
        <v>0</v>
      </c>
      <c r="I76" s="70">
        <f>ROUND(F76*2,2)</f>
        <v>0</v>
      </c>
      <c r="J76" s="72"/>
      <c r="K76" s="72"/>
    </row>
    <row r="77" spans="1:11" ht="12.75" customHeight="1" x14ac:dyDescent="0.2">
      <c r="A77" s="28" t="s">
        <v>19</v>
      </c>
    </row>
    <row r="78" spans="1:11" x14ac:dyDescent="0.2">
      <c r="A78" s="37" t="s">
        <v>72</v>
      </c>
    </row>
    <row r="79" spans="1:11" x14ac:dyDescent="0.2">
      <c r="A79" s="37"/>
    </row>
    <row r="80" spans="1:11" x14ac:dyDescent="0.2">
      <c r="A80" s="38"/>
    </row>
    <row r="81" spans="1:9" x14ac:dyDescent="0.2">
      <c r="A81" s="38" t="s">
        <v>20</v>
      </c>
      <c r="F81" s="38" t="s">
        <v>21</v>
      </c>
      <c r="G81" s="38" t="s">
        <v>22</v>
      </c>
      <c r="H81" s="39">
        <f>G69+G76</f>
        <v>0</v>
      </c>
    </row>
    <row r="82" spans="1:9" x14ac:dyDescent="0.2">
      <c r="A82" s="38" t="s">
        <v>29</v>
      </c>
      <c r="F82" s="38" t="s">
        <v>23</v>
      </c>
      <c r="H82" s="39">
        <f>H69+H76</f>
        <v>0</v>
      </c>
    </row>
    <row r="83" spans="1:9" x14ac:dyDescent="0.2">
      <c r="A83" s="40" t="s">
        <v>24</v>
      </c>
      <c r="F83" s="38" t="s">
        <v>21</v>
      </c>
      <c r="H83" s="39">
        <f>I69+I76</f>
        <v>0</v>
      </c>
    </row>
    <row r="84" spans="1:9" x14ac:dyDescent="0.2">
      <c r="A84" s="38" t="s">
        <v>25</v>
      </c>
    </row>
    <row r="85" spans="1:9" x14ac:dyDescent="0.2">
      <c r="A85" s="41"/>
    </row>
    <row r="86" spans="1:9" ht="27" customHeight="1" x14ac:dyDescent="0.25">
      <c r="A86" s="86" t="s">
        <v>51</v>
      </c>
      <c r="B86" s="86"/>
      <c r="C86" s="86"/>
      <c r="D86" s="86"/>
      <c r="E86" s="86"/>
      <c r="F86" s="86"/>
      <c r="G86" s="86"/>
      <c r="H86" s="86"/>
      <c r="I86" s="86"/>
    </row>
    <row r="89" spans="1:9" ht="13.5" thickBot="1" x14ac:dyDescent="0.25">
      <c r="A89" s="29" t="s">
        <v>75</v>
      </c>
    </row>
    <row r="90" spans="1:9" ht="27" customHeight="1" x14ac:dyDescent="0.2">
      <c r="A90" s="10" t="s">
        <v>0</v>
      </c>
      <c r="B90" s="13" t="s">
        <v>2</v>
      </c>
      <c r="C90" s="81" t="s">
        <v>4</v>
      </c>
      <c r="D90" s="11" t="s">
        <v>5</v>
      </c>
      <c r="E90" s="81" t="s">
        <v>7</v>
      </c>
      <c r="F90" s="81" t="s">
        <v>8</v>
      </c>
      <c r="G90" s="11" t="s">
        <v>9</v>
      </c>
      <c r="H90" s="11" t="s">
        <v>10</v>
      </c>
      <c r="I90" s="65" t="s">
        <v>11</v>
      </c>
    </row>
    <row r="91" spans="1:9" ht="16.5" thickBot="1" x14ac:dyDescent="0.25">
      <c r="A91" s="12" t="s">
        <v>1</v>
      </c>
      <c r="B91" s="15" t="s">
        <v>3</v>
      </c>
      <c r="C91" s="82"/>
      <c r="D91" s="13" t="s">
        <v>6</v>
      </c>
      <c r="E91" s="82"/>
      <c r="F91" s="82"/>
      <c r="G91" s="13"/>
      <c r="H91" s="13"/>
      <c r="I91" s="66"/>
    </row>
    <row r="92" spans="1:9" ht="13.5" thickBot="1" x14ac:dyDescent="0.25">
      <c r="A92" s="14"/>
      <c r="B92" s="15"/>
      <c r="C92" s="83"/>
      <c r="D92" s="16"/>
      <c r="E92" s="83"/>
      <c r="F92" s="83"/>
      <c r="G92" s="16"/>
      <c r="H92" s="16"/>
      <c r="I92" s="67"/>
    </row>
    <row r="93" spans="1:9" ht="13.5" thickBot="1" x14ac:dyDescent="0.25">
      <c r="A93" s="17" t="s">
        <v>12</v>
      </c>
      <c r="B93" s="18" t="s">
        <v>13</v>
      </c>
      <c r="C93" s="18" t="s">
        <v>14</v>
      </c>
      <c r="D93" s="18" t="s">
        <v>15</v>
      </c>
      <c r="E93" s="18" t="s">
        <v>16</v>
      </c>
      <c r="F93" s="18" t="s">
        <v>17</v>
      </c>
      <c r="G93" s="18" t="s">
        <v>67</v>
      </c>
      <c r="H93" s="18" t="s">
        <v>69</v>
      </c>
      <c r="I93" s="68" t="s">
        <v>68</v>
      </c>
    </row>
    <row r="94" spans="1:9" ht="13.5" thickBot="1" x14ac:dyDescent="0.25">
      <c r="A94" s="19">
        <v>4555.4399999999996</v>
      </c>
      <c r="B94" s="43"/>
      <c r="C94" s="43">
        <f>ROUND(A94*B94,2)</f>
        <v>0</v>
      </c>
      <c r="D94" s="21">
        <v>0.08</v>
      </c>
      <c r="E94" s="43">
        <f>ROUND(C94*D94,2)</f>
        <v>0</v>
      </c>
      <c r="F94" s="47">
        <f>C94+E94</f>
        <v>0</v>
      </c>
      <c r="G94" s="24">
        <f>ROUND(C94*4.5,2)</f>
        <v>0</v>
      </c>
      <c r="H94" s="24">
        <f>ROUND(E94*4.5,2)</f>
        <v>0</v>
      </c>
      <c r="I94" s="55">
        <f>ROUND(F94*4.5,2)</f>
        <v>0</v>
      </c>
    </row>
    <row r="95" spans="1:9" x14ac:dyDescent="0.2">
      <c r="A95" s="28"/>
    </row>
    <row r="96" spans="1:9" ht="13.5" thickBot="1" x14ac:dyDescent="0.25">
      <c r="A96" s="29" t="s">
        <v>70</v>
      </c>
    </row>
    <row r="97" spans="1:11" ht="25.5" x14ac:dyDescent="0.2">
      <c r="A97" s="10" t="s">
        <v>0</v>
      </c>
      <c r="B97" s="11"/>
      <c r="C97" s="81" t="s">
        <v>4</v>
      </c>
      <c r="D97" s="11" t="s">
        <v>5</v>
      </c>
      <c r="E97" s="81" t="s">
        <v>7</v>
      </c>
      <c r="F97" s="81" t="s">
        <v>8</v>
      </c>
      <c r="G97" s="11" t="s">
        <v>9</v>
      </c>
      <c r="H97" s="11" t="s">
        <v>10</v>
      </c>
      <c r="I97" s="65" t="s">
        <v>11</v>
      </c>
    </row>
    <row r="98" spans="1:11" ht="25.5" x14ac:dyDescent="0.2">
      <c r="A98" s="12" t="s">
        <v>1</v>
      </c>
      <c r="B98" s="13" t="s">
        <v>2</v>
      </c>
      <c r="C98" s="84"/>
      <c r="D98" s="13" t="s">
        <v>6</v>
      </c>
      <c r="E98" s="84"/>
      <c r="F98" s="84"/>
      <c r="G98" s="13"/>
      <c r="H98" s="13"/>
      <c r="I98" s="66"/>
    </row>
    <row r="99" spans="1:11" ht="16.5" thickBot="1" x14ac:dyDescent="0.25">
      <c r="A99" s="14"/>
      <c r="B99" s="15" t="s">
        <v>3</v>
      </c>
      <c r="C99" s="85"/>
      <c r="D99" s="16"/>
      <c r="E99" s="85"/>
      <c r="F99" s="85"/>
      <c r="G99" s="16"/>
      <c r="H99" s="16"/>
      <c r="I99" s="67"/>
    </row>
    <row r="100" spans="1:11" ht="13.5" thickBot="1" x14ac:dyDescent="0.25">
      <c r="A100" s="30" t="s">
        <v>12</v>
      </c>
      <c r="B100" s="15" t="s">
        <v>13</v>
      </c>
      <c r="C100" s="15" t="s">
        <v>14</v>
      </c>
      <c r="D100" s="15" t="s">
        <v>15</v>
      </c>
      <c r="E100" s="15" t="s">
        <v>16</v>
      </c>
      <c r="F100" s="15" t="s">
        <v>17</v>
      </c>
      <c r="G100" s="31" t="s">
        <v>59</v>
      </c>
      <c r="H100" s="31" t="s">
        <v>60</v>
      </c>
      <c r="I100" s="69" t="s">
        <v>61</v>
      </c>
      <c r="J100" s="72"/>
      <c r="K100" s="72"/>
    </row>
    <row r="101" spans="1:11" ht="13.5" thickBot="1" x14ac:dyDescent="0.25">
      <c r="A101" s="19">
        <v>4555.4399999999996</v>
      </c>
      <c r="B101" s="44"/>
      <c r="C101" s="44">
        <f>ROUND(A101*B101,2)</f>
        <v>0</v>
      </c>
      <c r="D101" s="34">
        <v>0.08</v>
      </c>
      <c r="E101" s="44">
        <f>ROUND(C101*D101,2)</f>
        <v>0</v>
      </c>
      <c r="F101" s="48">
        <f>C101+E101</f>
        <v>0</v>
      </c>
      <c r="G101" s="36">
        <f>ROUND(C101*2,2)</f>
        <v>0</v>
      </c>
      <c r="H101" s="36">
        <f>ROUND(E101*2,2)</f>
        <v>0</v>
      </c>
      <c r="I101" s="70">
        <f>ROUND(F101*2,2)</f>
        <v>0</v>
      </c>
      <c r="J101" s="72"/>
      <c r="K101" s="72"/>
    </row>
    <row r="102" spans="1:11" ht="12.75" customHeight="1" x14ac:dyDescent="0.2">
      <c r="A102" s="28" t="s">
        <v>19</v>
      </c>
    </row>
    <row r="103" spans="1:11" x14ac:dyDescent="0.2">
      <c r="A103" s="37" t="s">
        <v>72</v>
      </c>
    </row>
    <row r="104" spans="1:11" x14ac:dyDescent="0.2">
      <c r="A104" s="38"/>
    </row>
    <row r="105" spans="1:11" x14ac:dyDescent="0.2">
      <c r="A105" s="38" t="s">
        <v>20</v>
      </c>
      <c r="F105" s="38" t="s">
        <v>21</v>
      </c>
      <c r="G105" s="38" t="s">
        <v>22</v>
      </c>
      <c r="H105" s="49">
        <f>G94+G101</f>
        <v>0</v>
      </c>
    </row>
    <row r="106" spans="1:11" x14ac:dyDescent="0.2">
      <c r="A106" s="38" t="s">
        <v>29</v>
      </c>
      <c r="F106" s="38" t="s">
        <v>23</v>
      </c>
      <c r="H106" s="49">
        <f>H94+H101</f>
        <v>0</v>
      </c>
    </row>
    <row r="107" spans="1:11" x14ac:dyDescent="0.2">
      <c r="A107" s="40" t="s">
        <v>24</v>
      </c>
      <c r="F107" s="38" t="s">
        <v>21</v>
      </c>
      <c r="H107" s="49">
        <f>I94+I101</f>
        <v>0</v>
      </c>
    </row>
    <row r="108" spans="1:11" x14ac:dyDescent="0.2">
      <c r="A108" s="38" t="s">
        <v>25</v>
      </c>
    </row>
    <row r="109" spans="1:11" x14ac:dyDescent="0.2">
      <c r="A109" s="41"/>
    </row>
    <row r="110" spans="1:11" ht="27" customHeight="1" x14ac:dyDescent="0.25">
      <c r="A110" s="86" t="s">
        <v>52</v>
      </c>
      <c r="B110" s="86"/>
      <c r="C110" s="86"/>
      <c r="D110" s="86"/>
      <c r="E110" s="86"/>
      <c r="F110" s="86"/>
      <c r="G110" s="86"/>
      <c r="H110" s="86"/>
      <c r="I110" s="86"/>
    </row>
    <row r="113" spans="1:9" ht="13.5" thickBot="1" x14ac:dyDescent="0.25">
      <c r="A113" s="29" t="s">
        <v>76</v>
      </c>
    </row>
    <row r="114" spans="1:9" ht="27" customHeight="1" x14ac:dyDescent="0.2">
      <c r="A114" s="10" t="s">
        <v>0</v>
      </c>
      <c r="B114" s="13" t="s">
        <v>2</v>
      </c>
      <c r="C114" s="81" t="s">
        <v>4</v>
      </c>
      <c r="D114" s="11" t="s">
        <v>5</v>
      </c>
      <c r="E114" s="81" t="s">
        <v>7</v>
      </c>
      <c r="F114" s="81" t="s">
        <v>8</v>
      </c>
      <c r="G114" s="11" t="s">
        <v>9</v>
      </c>
      <c r="H114" s="11" t="s">
        <v>10</v>
      </c>
      <c r="I114" s="65" t="s">
        <v>11</v>
      </c>
    </row>
    <row r="115" spans="1:9" ht="16.5" thickBot="1" x14ac:dyDescent="0.25">
      <c r="A115" s="12" t="s">
        <v>1</v>
      </c>
      <c r="B115" s="15" t="s">
        <v>3</v>
      </c>
      <c r="C115" s="82"/>
      <c r="D115" s="13" t="s">
        <v>6</v>
      </c>
      <c r="E115" s="82"/>
      <c r="F115" s="82"/>
      <c r="G115" s="13"/>
      <c r="H115" s="13"/>
      <c r="I115" s="66"/>
    </row>
    <row r="116" spans="1:9" ht="13.5" thickBot="1" x14ac:dyDescent="0.25">
      <c r="A116" s="14"/>
      <c r="B116" s="15"/>
      <c r="C116" s="83"/>
      <c r="D116" s="16"/>
      <c r="E116" s="83"/>
      <c r="F116" s="83"/>
      <c r="G116" s="16"/>
      <c r="H116" s="16"/>
      <c r="I116" s="67"/>
    </row>
    <row r="117" spans="1:9" ht="13.5" thickBot="1" x14ac:dyDescent="0.25">
      <c r="A117" s="17" t="s">
        <v>12</v>
      </c>
      <c r="B117" s="18" t="s">
        <v>13</v>
      </c>
      <c r="C117" s="18" t="s">
        <v>14</v>
      </c>
      <c r="D117" s="18" t="s">
        <v>15</v>
      </c>
      <c r="E117" s="18" t="s">
        <v>16</v>
      </c>
      <c r="F117" s="18" t="s">
        <v>17</v>
      </c>
      <c r="G117" s="18" t="s">
        <v>67</v>
      </c>
      <c r="H117" s="18" t="s">
        <v>69</v>
      </c>
      <c r="I117" s="68" t="s">
        <v>68</v>
      </c>
    </row>
    <row r="118" spans="1:9" ht="13.5" thickBot="1" x14ac:dyDescent="0.25">
      <c r="A118" s="19">
        <v>4000</v>
      </c>
      <c r="B118" s="43"/>
      <c r="C118" s="43">
        <f>ROUND(A118*B118,2)</f>
        <v>0</v>
      </c>
      <c r="D118" s="21">
        <v>0.08</v>
      </c>
      <c r="E118" s="43">
        <f>ROUND(C118*D118,2)</f>
        <v>0</v>
      </c>
      <c r="F118" s="47">
        <f>C118+E118</f>
        <v>0</v>
      </c>
      <c r="G118" s="24">
        <f>ROUND(C118*4.5,2)</f>
        <v>0</v>
      </c>
      <c r="H118" s="24">
        <f>ROUND(E118*4.5,2)</f>
        <v>0</v>
      </c>
      <c r="I118" s="55">
        <f>ROUND(F118*4.5,2)</f>
        <v>0</v>
      </c>
    </row>
    <row r="119" spans="1:9" x14ac:dyDescent="0.2">
      <c r="A119" s="50"/>
      <c r="B119" s="51"/>
      <c r="C119" s="51"/>
      <c r="D119" s="27"/>
      <c r="E119" s="51"/>
      <c r="F119" s="51"/>
      <c r="G119" s="26"/>
      <c r="H119" s="26"/>
      <c r="I119" s="26"/>
    </row>
    <row r="120" spans="1:9" x14ac:dyDescent="0.2">
      <c r="A120" s="50"/>
      <c r="B120" s="51"/>
      <c r="C120" s="51"/>
      <c r="D120" s="27"/>
      <c r="E120" s="51"/>
      <c r="F120" s="51"/>
      <c r="G120" s="26"/>
      <c r="H120" s="26"/>
      <c r="I120" s="26"/>
    </row>
    <row r="121" spans="1:9" x14ac:dyDescent="0.2">
      <c r="A121" s="88" t="s">
        <v>77</v>
      </c>
      <c r="B121" s="88"/>
      <c r="C121" s="88"/>
      <c r="D121" s="88"/>
      <c r="E121" s="88"/>
      <c r="F121" s="88"/>
      <c r="G121" s="88"/>
      <c r="H121" s="88"/>
      <c r="I121" s="26"/>
    </row>
    <row r="122" spans="1:9" ht="13.5" thickBot="1" x14ac:dyDescent="0.25">
      <c r="A122" s="89"/>
      <c r="B122" s="89"/>
      <c r="C122" s="89"/>
      <c r="D122" s="89"/>
      <c r="E122" s="89"/>
      <c r="F122" s="89"/>
      <c r="G122" s="89"/>
      <c r="H122" s="89"/>
      <c r="I122" s="26"/>
    </row>
    <row r="123" spans="1:9" ht="51.75" thickBot="1" x14ac:dyDescent="0.25">
      <c r="A123" s="52" t="s">
        <v>34</v>
      </c>
      <c r="B123" s="18" t="s">
        <v>35</v>
      </c>
      <c r="C123" s="53" t="s">
        <v>36</v>
      </c>
      <c r="D123" s="53" t="s">
        <v>37</v>
      </c>
      <c r="E123" s="17" t="s">
        <v>38</v>
      </c>
      <c r="F123" s="22" t="s">
        <v>62</v>
      </c>
      <c r="G123" s="22" t="s">
        <v>63</v>
      </c>
      <c r="H123" s="22" t="s">
        <v>64</v>
      </c>
      <c r="I123" s="26"/>
    </row>
    <row r="124" spans="1:9" ht="13.5" thickBot="1" x14ac:dyDescent="0.25">
      <c r="A124" s="17" t="s">
        <v>12</v>
      </c>
      <c r="B124" s="18" t="s">
        <v>13</v>
      </c>
      <c r="C124" s="18" t="s">
        <v>39</v>
      </c>
      <c r="D124" s="18" t="s">
        <v>47</v>
      </c>
      <c r="E124" s="18" t="s">
        <v>46</v>
      </c>
      <c r="F124" s="17" t="s">
        <v>65</v>
      </c>
      <c r="G124" s="18" t="s">
        <v>66</v>
      </c>
      <c r="H124" s="18" t="s">
        <v>60</v>
      </c>
      <c r="I124" s="26"/>
    </row>
    <row r="125" spans="1:9" x14ac:dyDescent="0.2">
      <c r="A125" s="19">
        <v>542</v>
      </c>
      <c r="B125" s="24"/>
      <c r="C125" s="54">
        <v>0.08</v>
      </c>
      <c r="D125" s="24">
        <f>B125*C125</f>
        <v>0</v>
      </c>
      <c r="E125" s="55">
        <f>B125+D125</f>
        <v>0</v>
      </c>
      <c r="F125" s="56">
        <f>ROUND(B125*2,2)</f>
        <v>0</v>
      </c>
      <c r="G125" s="56">
        <f>ROUND(D125*2,2)</f>
        <v>0</v>
      </c>
      <c r="H125" s="56">
        <f>ROUND(E125*2,2)</f>
        <v>0</v>
      </c>
      <c r="I125" s="26"/>
    </row>
    <row r="126" spans="1:9" x14ac:dyDescent="0.2">
      <c r="A126" s="50"/>
      <c r="B126" s="51"/>
      <c r="C126" s="51"/>
      <c r="D126" s="27"/>
      <c r="E126" s="51"/>
      <c r="F126" s="51"/>
      <c r="G126" s="26"/>
      <c r="H126" s="26"/>
      <c r="I126" s="26"/>
    </row>
    <row r="127" spans="1:9" x14ac:dyDescent="0.2">
      <c r="A127" s="28"/>
    </row>
    <row r="128" spans="1:9" ht="13.5" thickBot="1" x14ac:dyDescent="0.25">
      <c r="A128" s="29" t="s">
        <v>71</v>
      </c>
    </row>
    <row r="129" spans="1:11" ht="25.5" customHeight="1" x14ac:dyDescent="0.2">
      <c r="A129" s="10" t="s">
        <v>0</v>
      </c>
      <c r="B129" s="11"/>
      <c r="C129" s="81" t="s">
        <v>4</v>
      </c>
      <c r="D129" s="11" t="s">
        <v>5</v>
      </c>
      <c r="E129" s="81" t="s">
        <v>7</v>
      </c>
      <c r="F129" s="81" t="s">
        <v>8</v>
      </c>
      <c r="G129" s="11" t="s">
        <v>9</v>
      </c>
      <c r="H129" s="11" t="s">
        <v>10</v>
      </c>
      <c r="I129" s="65" t="s">
        <v>11</v>
      </c>
    </row>
    <row r="130" spans="1:11" ht="25.5" x14ac:dyDescent="0.2">
      <c r="A130" s="12" t="s">
        <v>1</v>
      </c>
      <c r="B130" s="13" t="s">
        <v>2</v>
      </c>
      <c r="C130" s="84"/>
      <c r="D130" s="13" t="s">
        <v>6</v>
      </c>
      <c r="E130" s="84"/>
      <c r="F130" s="84"/>
      <c r="G130" s="13"/>
      <c r="H130" s="13"/>
      <c r="I130" s="66"/>
    </row>
    <row r="131" spans="1:11" ht="16.5" thickBot="1" x14ac:dyDescent="0.25">
      <c r="A131" s="14"/>
      <c r="B131" s="15" t="s">
        <v>3</v>
      </c>
      <c r="C131" s="85"/>
      <c r="D131" s="16"/>
      <c r="E131" s="85"/>
      <c r="F131" s="85"/>
      <c r="G131" s="16"/>
      <c r="H131" s="16"/>
      <c r="I131" s="67"/>
    </row>
    <row r="132" spans="1:11" ht="13.5" thickBot="1" x14ac:dyDescent="0.25">
      <c r="A132" s="30" t="s">
        <v>12</v>
      </c>
      <c r="B132" s="15" t="s">
        <v>13</v>
      </c>
      <c r="C132" s="15" t="s">
        <v>14</v>
      </c>
      <c r="D132" s="15" t="s">
        <v>15</v>
      </c>
      <c r="E132" s="15" t="s">
        <v>16</v>
      </c>
      <c r="F132" s="15" t="s">
        <v>17</v>
      </c>
      <c r="G132" s="31" t="s">
        <v>59</v>
      </c>
      <c r="H132" s="31" t="s">
        <v>60</v>
      </c>
      <c r="I132" s="69" t="s">
        <v>61</v>
      </c>
      <c r="J132" s="72"/>
      <c r="K132" s="72"/>
    </row>
    <row r="133" spans="1:11" ht="13.5" thickBot="1" x14ac:dyDescent="0.25">
      <c r="A133" s="19">
        <v>2850</v>
      </c>
      <c r="B133" s="44"/>
      <c r="C133" s="44">
        <f>ROUND(A133*B133,2)</f>
        <v>0</v>
      </c>
      <c r="D133" s="34">
        <v>0.08</v>
      </c>
      <c r="E133" s="44">
        <f>ROUND(C133*D133,2)</f>
        <v>0</v>
      </c>
      <c r="F133" s="48">
        <f>C133+E133</f>
        <v>0</v>
      </c>
      <c r="G133" s="36">
        <f>ROUND(C133*2,2)</f>
        <v>0</v>
      </c>
      <c r="H133" s="36">
        <f>ROUND(E133*2,2)</f>
        <v>0</v>
      </c>
      <c r="I133" s="78">
        <f>ROUND(F133*2,2)</f>
        <v>0</v>
      </c>
      <c r="J133" s="72"/>
      <c r="K133" s="72"/>
    </row>
    <row r="134" spans="1:11" ht="12.75" customHeight="1" x14ac:dyDescent="0.2">
      <c r="A134" s="28" t="s">
        <v>19</v>
      </c>
    </row>
    <row r="135" spans="1:11" x14ac:dyDescent="0.2">
      <c r="A135" s="37" t="s">
        <v>73</v>
      </c>
    </row>
    <row r="136" spans="1:11" x14ac:dyDescent="0.2">
      <c r="A136" s="38"/>
    </row>
    <row r="137" spans="1:11" x14ac:dyDescent="0.2">
      <c r="A137" s="38" t="s">
        <v>20</v>
      </c>
      <c r="F137" s="38" t="s">
        <v>42</v>
      </c>
      <c r="G137" s="38" t="s">
        <v>22</v>
      </c>
      <c r="H137" s="49">
        <f>G118+F125+G133</f>
        <v>0</v>
      </c>
    </row>
    <row r="138" spans="1:11" x14ac:dyDescent="0.2">
      <c r="A138" s="38" t="s">
        <v>29</v>
      </c>
      <c r="F138" s="38" t="s">
        <v>43</v>
      </c>
      <c r="H138" s="49">
        <f>H118+G125+H133</f>
        <v>0</v>
      </c>
    </row>
    <row r="139" spans="1:11" x14ac:dyDescent="0.2">
      <c r="A139" s="40" t="s">
        <v>24</v>
      </c>
      <c r="F139" s="38" t="s">
        <v>42</v>
      </c>
      <c r="H139" s="49">
        <f>I118+H125+I133</f>
        <v>0</v>
      </c>
    </row>
    <row r="140" spans="1:11" x14ac:dyDescent="0.2">
      <c r="A140" s="38" t="s">
        <v>25</v>
      </c>
    </row>
    <row r="141" spans="1:11" x14ac:dyDescent="0.2">
      <c r="A141" s="41"/>
    </row>
    <row r="142" spans="1:11" ht="27" customHeight="1" x14ac:dyDescent="0.25">
      <c r="A142" s="86" t="s">
        <v>53</v>
      </c>
      <c r="B142" s="86"/>
      <c r="C142" s="86"/>
      <c r="D142" s="86"/>
      <c r="E142" s="86"/>
      <c r="F142" s="86"/>
      <c r="G142" s="86"/>
      <c r="H142" s="86"/>
      <c r="I142" s="86"/>
    </row>
    <row r="144" spans="1:11" x14ac:dyDescent="0.2">
      <c r="A144" s="87"/>
      <c r="B144" s="87"/>
      <c r="C144" s="87"/>
      <c r="D144" s="87"/>
      <c r="E144" s="87"/>
      <c r="F144" s="87"/>
      <c r="G144" s="87"/>
      <c r="H144" s="87"/>
      <c r="I144" s="87"/>
    </row>
    <row r="146" spans="1:11" ht="13.5" thickBot="1" x14ac:dyDescent="0.25">
      <c r="A146" s="29" t="s">
        <v>75</v>
      </c>
    </row>
    <row r="147" spans="1:11" ht="27" customHeight="1" x14ac:dyDescent="0.2">
      <c r="A147" s="10" t="s">
        <v>0</v>
      </c>
      <c r="B147" s="11"/>
      <c r="C147" s="81" t="s">
        <v>4</v>
      </c>
      <c r="D147" s="11" t="s">
        <v>5</v>
      </c>
      <c r="E147" s="81" t="s">
        <v>7</v>
      </c>
      <c r="F147" s="81" t="s">
        <v>8</v>
      </c>
      <c r="G147" s="11" t="s">
        <v>9</v>
      </c>
      <c r="H147" s="11" t="s">
        <v>10</v>
      </c>
      <c r="I147" s="65" t="s">
        <v>11</v>
      </c>
    </row>
    <row r="148" spans="1:11" ht="25.5" x14ac:dyDescent="0.2">
      <c r="A148" s="12" t="s">
        <v>1</v>
      </c>
      <c r="B148" s="13" t="s">
        <v>2</v>
      </c>
      <c r="C148" s="82"/>
      <c r="D148" s="13" t="s">
        <v>6</v>
      </c>
      <c r="E148" s="82"/>
      <c r="F148" s="82"/>
      <c r="G148" s="13"/>
      <c r="H148" s="13"/>
      <c r="I148" s="66"/>
    </row>
    <row r="149" spans="1:11" ht="16.5" thickBot="1" x14ac:dyDescent="0.25">
      <c r="A149" s="14"/>
      <c r="B149" s="15" t="s">
        <v>3</v>
      </c>
      <c r="C149" s="83"/>
      <c r="D149" s="16"/>
      <c r="E149" s="83"/>
      <c r="F149" s="83"/>
      <c r="G149" s="16"/>
      <c r="H149" s="16"/>
      <c r="I149" s="67"/>
    </row>
    <row r="150" spans="1:11" ht="13.5" thickBot="1" x14ac:dyDescent="0.25">
      <c r="A150" s="17" t="s">
        <v>12</v>
      </c>
      <c r="B150" s="18" t="s">
        <v>13</v>
      </c>
      <c r="C150" s="18" t="s">
        <v>14</v>
      </c>
      <c r="D150" s="18" t="s">
        <v>15</v>
      </c>
      <c r="E150" s="18" t="s">
        <v>16</v>
      </c>
      <c r="F150" s="18" t="s">
        <v>17</v>
      </c>
      <c r="G150" s="18" t="s">
        <v>67</v>
      </c>
      <c r="H150" s="18" t="s">
        <v>69</v>
      </c>
      <c r="I150" s="68" t="s">
        <v>68</v>
      </c>
    </row>
    <row r="151" spans="1:11" ht="13.5" thickBot="1" x14ac:dyDescent="0.25">
      <c r="A151" s="19">
        <v>2392</v>
      </c>
      <c r="B151" s="43"/>
      <c r="C151" s="43">
        <f>ROUND(A151*B151,2)</f>
        <v>0</v>
      </c>
      <c r="D151" s="21">
        <v>0.08</v>
      </c>
      <c r="E151" s="20">
        <f>ROUND(C151*D151,2)</f>
        <v>0</v>
      </c>
      <c r="F151" s="47">
        <f>C151+E151</f>
        <v>0</v>
      </c>
      <c r="G151" s="24">
        <f>ROUND(C151*4.5,2)</f>
        <v>0</v>
      </c>
      <c r="H151" s="24">
        <f>ROUND(E151*4.5,2)</f>
        <v>0</v>
      </c>
      <c r="I151" s="55">
        <f>ROUND(F151*4.5,2)</f>
        <v>0</v>
      </c>
    </row>
    <row r="152" spans="1:11" x14ac:dyDescent="0.2">
      <c r="A152" s="28"/>
      <c r="D152" s="45"/>
      <c r="E152" s="45"/>
    </row>
    <row r="153" spans="1:11" ht="13.5" thickBot="1" x14ac:dyDescent="0.25">
      <c r="A153" s="29" t="s">
        <v>70</v>
      </c>
    </row>
    <row r="154" spans="1:11" ht="25.5" x14ac:dyDescent="0.2">
      <c r="A154" s="10" t="s">
        <v>0</v>
      </c>
      <c r="B154" s="11"/>
      <c r="C154" s="81" t="s">
        <v>4</v>
      </c>
      <c r="D154" s="11" t="s">
        <v>5</v>
      </c>
      <c r="E154" s="81" t="s">
        <v>7</v>
      </c>
      <c r="F154" s="81" t="s">
        <v>8</v>
      </c>
      <c r="G154" s="11" t="s">
        <v>9</v>
      </c>
      <c r="H154" s="11" t="s">
        <v>10</v>
      </c>
      <c r="I154" s="65" t="s">
        <v>11</v>
      </c>
    </row>
    <row r="155" spans="1:11" ht="25.5" x14ac:dyDescent="0.2">
      <c r="A155" s="12" t="s">
        <v>1</v>
      </c>
      <c r="B155" s="13" t="s">
        <v>2</v>
      </c>
      <c r="C155" s="84"/>
      <c r="D155" s="13" t="s">
        <v>6</v>
      </c>
      <c r="E155" s="84"/>
      <c r="F155" s="84"/>
      <c r="G155" s="13"/>
      <c r="H155" s="13"/>
      <c r="I155" s="66"/>
    </row>
    <row r="156" spans="1:11" ht="15.75" x14ac:dyDescent="0.2">
      <c r="A156" s="14"/>
      <c r="B156" s="15" t="s">
        <v>3</v>
      </c>
      <c r="C156" s="85"/>
      <c r="D156" s="16"/>
      <c r="E156" s="85"/>
      <c r="F156" s="85"/>
      <c r="G156" s="16"/>
      <c r="H156" s="16"/>
      <c r="I156" s="67"/>
    </row>
    <row r="157" spans="1:11" ht="13.5" thickBot="1" x14ac:dyDescent="0.25">
      <c r="A157" s="30" t="s">
        <v>12</v>
      </c>
      <c r="B157" s="15" t="s">
        <v>13</v>
      </c>
      <c r="C157" s="15" t="s">
        <v>14</v>
      </c>
      <c r="D157" s="15" t="s">
        <v>15</v>
      </c>
      <c r="E157" s="15" t="s">
        <v>16</v>
      </c>
      <c r="F157" s="15" t="s">
        <v>17</v>
      </c>
      <c r="G157" s="31" t="s">
        <v>59</v>
      </c>
      <c r="H157" s="31" t="s">
        <v>60</v>
      </c>
      <c r="I157" s="69" t="s">
        <v>61</v>
      </c>
      <c r="J157" s="72"/>
      <c r="K157" s="72"/>
    </row>
    <row r="158" spans="1:11" ht="13.5" thickBot="1" x14ac:dyDescent="0.25">
      <c r="A158" s="19">
        <v>320</v>
      </c>
      <c r="B158" s="44"/>
      <c r="C158" s="44">
        <f>ROUND(A158*B158,2)</f>
        <v>0</v>
      </c>
      <c r="D158" s="34">
        <v>0.08</v>
      </c>
      <c r="E158" s="33">
        <f>ROUND(C158*D158,2)</f>
        <v>0</v>
      </c>
      <c r="F158" s="35">
        <f>C158+E158</f>
        <v>0</v>
      </c>
      <c r="G158" s="24">
        <f>ROUND(C158*2,2)</f>
        <v>0</v>
      </c>
      <c r="H158" s="24">
        <f>ROUND(E158*2,2)</f>
        <v>0</v>
      </c>
      <c r="I158" s="55">
        <f>ROUND(F158*2,2)</f>
        <v>0</v>
      </c>
      <c r="J158" s="72"/>
      <c r="K158" s="72"/>
    </row>
    <row r="159" spans="1:11" ht="12.75" customHeight="1" x14ac:dyDescent="0.2">
      <c r="A159" s="28" t="s">
        <v>19</v>
      </c>
    </row>
    <row r="160" spans="1:11" x14ac:dyDescent="0.2">
      <c r="A160" s="37" t="s">
        <v>72</v>
      </c>
    </row>
    <row r="161" spans="1:9" x14ac:dyDescent="0.2">
      <c r="A161" s="38"/>
    </row>
    <row r="162" spans="1:9" x14ac:dyDescent="0.2">
      <c r="A162" s="38" t="s">
        <v>20</v>
      </c>
      <c r="F162" s="38" t="s">
        <v>21</v>
      </c>
      <c r="G162" s="38" t="s">
        <v>22</v>
      </c>
      <c r="H162" s="49">
        <f>G151+G158</f>
        <v>0</v>
      </c>
    </row>
    <row r="163" spans="1:9" x14ac:dyDescent="0.2">
      <c r="A163" s="38" t="s">
        <v>29</v>
      </c>
      <c r="F163" s="38" t="s">
        <v>23</v>
      </c>
      <c r="H163" s="49">
        <f>H151+H158</f>
        <v>0</v>
      </c>
    </row>
    <row r="164" spans="1:9" x14ac:dyDescent="0.2">
      <c r="A164" s="40" t="s">
        <v>24</v>
      </c>
      <c r="F164" s="38" t="s">
        <v>21</v>
      </c>
      <c r="H164" s="49">
        <f>I151+I158</f>
        <v>0</v>
      </c>
    </row>
    <row r="165" spans="1:9" x14ac:dyDescent="0.2">
      <c r="A165" s="38" t="s">
        <v>25</v>
      </c>
    </row>
    <row r="166" spans="1:9" x14ac:dyDescent="0.2">
      <c r="A166" s="41"/>
    </row>
    <row r="167" spans="1:9" ht="27" customHeight="1" x14ac:dyDescent="0.25">
      <c r="A167" s="86" t="s">
        <v>54</v>
      </c>
      <c r="B167" s="86"/>
      <c r="C167" s="86"/>
      <c r="D167" s="86"/>
      <c r="E167" s="86"/>
      <c r="F167" s="86"/>
      <c r="G167" s="86"/>
      <c r="H167" s="86"/>
      <c r="I167" s="86"/>
    </row>
    <row r="169" spans="1:9" x14ac:dyDescent="0.2">
      <c r="A169" s="87"/>
      <c r="B169" s="87"/>
      <c r="C169" s="87"/>
      <c r="D169" s="87"/>
      <c r="E169" s="87"/>
      <c r="F169" s="87"/>
      <c r="G169" s="87"/>
      <c r="H169" s="87"/>
      <c r="I169" s="87"/>
    </row>
    <row r="170" spans="1:9" x14ac:dyDescent="0.2">
      <c r="A170" s="32"/>
    </row>
    <row r="171" spans="1:9" ht="13.5" thickBot="1" x14ac:dyDescent="0.25">
      <c r="A171" s="29" t="s">
        <v>75</v>
      </c>
    </row>
    <row r="172" spans="1:9" ht="27" customHeight="1" x14ac:dyDescent="0.2">
      <c r="A172" s="10" t="s">
        <v>0</v>
      </c>
      <c r="B172" s="11"/>
      <c r="C172" s="81" t="s">
        <v>4</v>
      </c>
      <c r="D172" s="11" t="s">
        <v>5</v>
      </c>
      <c r="E172" s="81" t="s">
        <v>7</v>
      </c>
      <c r="F172" s="81" t="s">
        <v>8</v>
      </c>
      <c r="G172" s="11" t="s">
        <v>9</v>
      </c>
      <c r="H172" s="11" t="s">
        <v>10</v>
      </c>
      <c r="I172" s="65" t="s">
        <v>11</v>
      </c>
    </row>
    <row r="173" spans="1:9" ht="25.5" x14ac:dyDescent="0.2">
      <c r="A173" s="12" t="s">
        <v>1</v>
      </c>
      <c r="B173" s="13" t="s">
        <v>2</v>
      </c>
      <c r="C173" s="82"/>
      <c r="D173" s="13" t="s">
        <v>6</v>
      </c>
      <c r="E173" s="82"/>
      <c r="F173" s="82"/>
      <c r="G173" s="13"/>
      <c r="H173" s="13"/>
      <c r="I173" s="66"/>
    </row>
    <row r="174" spans="1:9" ht="16.5" thickBot="1" x14ac:dyDescent="0.25">
      <c r="A174" s="14"/>
      <c r="B174" s="15" t="s">
        <v>3</v>
      </c>
      <c r="C174" s="83"/>
      <c r="D174" s="16"/>
      <c r="E174" s="83"/>
      <c r="F174" s="83"/>
      <c r="G174" s="16"/>
      <c r="H174" s="16"/>
      <c r="I174" s="67"/>
    </row>
    <row r="175" spans="1:9" ht="13.5" thickBot="1" x14ac:dyDescent="0.25">
      <c r="A175" s="17" t="s">
        <v>12</v>
      </c>
      <c r="B175" s="18" t="s">
        <v>13</v>
      </c>
      <c r="C175" s="18" t="s">
        <v>14</v>
      </c>
      <c r="D175" s="18" t="s">
        <v>15</v>
      </c>
      <c r="E175" s="18" t="s">
        <v>16</v>
      </c>
      <c r="F175" s="18" t="s">
        <v>17</v>
      </c>
      <c r="G175" s="18" t="s">
        <v>67</v>
      </c>
      <c r="H175" s="18" t="s">
        <v>69</v>
      </c>
      <c r="I175" s="68" t="s">
        <v>68</v>
      </c>
    </row>
    <row r="176" spans="1:9" x14ac:dyDescent="0.2">
      <c r="A176" s="19">
        <v>1261</v>
      </c>
      <c r="B176" s="43"/>
      <c r="C176" s="43">
        <f>ROUND(A176*B176,2)</f>
        <v>0</v>
      </c>
      <c r="D176" s="21">
        <v>0.08</v>
      </c>
      <c r="E176" s="20">
        <f>ROUND(C176*D176,2)</f>
        <v>0</v>
      </c>
      <c r="F176" s="47">
        <f>C176+E176</f>
        <v>0</v>
      </c>
      <c r="G176" s="24">
        <f>ROUND(C176*4.5,2)</f>
        <v>0</v>
      </c>
      <c r="H176" s="24">
        <f>ROUND(E176*4.5,2)</f>
        <v>0</v>
      </c>
      <c r="I176" s="55">
        <f>ROUND(F176*4.5,2)</f>
        <v>0</v>
      </c>
    </row>
    <row r="177" spans="1:11" x14ac:dyDescent="0.2">
      <c r="A177" s="28"/>
    </row>
    <row r="178" spans="1:11" x14ac:dyDescent="0.2">
      <c r="A178" s="29" t="s">
        <v>70</v>
      </c>
    </row>
    <row r="179" spans="1:11" ht="25.5" x14ac:dyDescent="0.2">
      <c r="A179" s="10" t="s">
        <v>0</v>
      </c>
      <c r="B179" s="11"/>
      <c r="C179" s="81" t="s">
        <v>4</v>
      </c>
      <c r="D179" s="11" t="s">
        <v>5</v>
      </c>
      <c r="E179" s="81" t="s">
        <v>7</v>
      </c>
      <c r="F179" s="81" t="s">
        <v>8</v>
      </c>
      <c r="G179" s="11" t="s">
        <v>9</v>
      </c>
      <c r="H179" s="11" t="s">
        <v>10</v>
      </c>
      <c r="I179" s="65" t="s">
        <v>11</v>
      </c>
    </row>
    <row r="180" spans="1:11" ht="25.5" x14ac:dyDescent="0.2">
      <c r="A180" s="12" t="s">
        <v>1</v>
      </c>
      <c r="B180" s="13" t="s">
        <v>2</v>
      </c>
      <c r="C180" s="84"/>
      <c r="D180" s="13" t="s">
        <v>6</v>
      </c>
      <c r="E180" s="84"/>
      <c r="F180" s="84"/>
      <c r="G180" s="13"/>
      <c r="H180" s="13"/>
      <c r="I180" s="66"/>
    </row>
    <row r="181" spans="1:11" ht="16.5" thickBot="1" x14ac:dyDescent="0.25">
      <c r="A181" s="14"/>
      <c r="B181" s="15" t="s">
        <v>3</v>
      </c>
      <c r="C181" s="85"/>
      <c r="D181" s="16"/>
      <c r="E181" s="85"/>
      <c r="F181" s="85"/>
      <c r="G181" s="16"/>
      <c r="H181" s="16"/>
      <c r="I181" s="67"/>
    </row>
    <row r="182" spans="1:11" ht="13.5" thickBot="1" x14ac:dyDescent="0.25">
      <c r="A182" s="30" t="s">
        <v>12</v>
      </c>
      <c r="B182" s="15" t="s">
        <v>13</v>
      </c>
      <c r="C182" s="15" t="s">
        <v>14</v>
      </c>
      <c r="D182" s="15" t="s">
        <v>15</v>
      </c>
      <c r="E182" s="15" t="s">
        <v>16</v>
      </c>
      <c r="F182" s="15" t="s">
        <v>17</v>
      </c>
      <c r="G182" s="31" t="s">
        <v>59</v>
      </c>
      <c r="H182" s="31" t="s">
        <v>60</v>
      </c>
      <c r="I182" s="69" t="s">
        <v>61</v>
      </c>
      <c r="J182" s="72"/>
      <c r="K182" s="72"/>
    </row>
    <row r="183" spans="1:11" ht="13.5" thickBot="1" x14ac:dyDescent="0.25">
      <c r="A183" s="19">
        <v>317</v>
      </c>
      <c r="B183" s="44"/>
      <c r="C183" s="44">
        <f>ROUND(A183*B183,2)</f>
        <v>0</v>
      </c>
      <c r="D183" s="34">
        <v>0.08</v>
      </c>
      <c r="E183" s="33">
        <f>ROUND(C183*D183,2)</f>
        <v>0</v>
      </c>
      <c r="F183" s="35">
        <f>C183+E183</f>
        <v>0</v>
      </c>
      <c r="G183" s="24">
        <f>ROUND(C183*2,2)</f>
        <v>0</v>
      </c>
      <c r="H183" s="24">
        <f>ROUND(E183*2,2)</f>
        <v>0</v>
      </c>
      <c r="I183" s="55">
        <f>ROUND(F183*2,2)</f>
        <v>0</v>
      </c>
      <c r="J183" s="72"/>
      <c r="K183" s="72"/>
    </row>
    <row r="184" spans="1:11" ht="12.75" customHeight="1" x14ac:dyDescent="0.2">
      <c r="A184" s="28" t="s">
        <v>19</v>
      </c>
    </row>
    <row r="185" spans="1:11" x14ac:dyDescent="0.2">
      <c r="A185" s="37" t="s">
        <v>72</v>
      </c>
    </row>
    <row r="186" spans="1:11" x14ac:dyDescent="0.2">
      <c r="A186" s="38"/>
    </row>
    <row r="187" spans="1:11" x14ac:dyDescent="0.2">
      <c r="A187" s="38" t="s">
        <v>20</v>
      </c>
      <c r="F187" s="38" t="s">
        <v>21</v>
      </c>
      <c r="G187" s="38" t="s">
        <v>22</v>
      </c>
      <c r="H187" s="49">
        <f>G176+G183</f>
        <v>0</v>
      </c>
    </row>
    <row r="188" spans="1:11" x14ac:dyDescent="0.2">
      <c r="A188" s="38" t="s">
        <v>29</v>
      </c>
      <c r="F188" s="38" t="s">
        <v>23</v>
      </c>
      <c r="H188" s="49">
        <f>H176+H183</f>
        <v>0</v>
      </c>
    </row>
    <row r="189" spans="1:11" x14ac:dyDescent="0.2">
      <c r="A189" s="40" t="s">
        <v>24</v>
      </c>
      <c r="F189" s="38" t="s">
        <v>21</v>
      </c>
      <c r="H189" s="49">
        <f>I176+I183</f>
        <v>0</v>
      </c>
    </row>
    <row r="190" spans="1:11" x14ac:dyDescent="0.2">
      <c r="A190" s="38" t="s">
        <v>25</v>
      </c>
    </row>
    <row r="191" spans="1:11" x14ac:dyDescent="0.2">
      <c r="A191" s="41"/>
    </row>
    <row r="192" spans="1:11" ht="27" customHeight="1" x14ac:dyDescent="0.25">
      <c r="A192" s="86" t="s">
        <v>55</v>
      </c>
      <c r="B192" s="86"/>
      <c r="C192" s="86"/>
      <c r="D192" s="86"/>
      <c r="E192" s="86"/>
      <c r="F192" s="86"/>
      <c r="G192" s="86"/>
      <c r="H192" s="86"/>
      <c r="I192" s="86"/>
    </row>
    <row r="195" spans="1:11" ht="13.5" thickBot="1" x14ac:dyDescent="0.25">
      <c r="A195" s="29" t="s">
        <v>76</v>
      </c>
    </row>
    <row r="196" spans="1:11" ht="27" customHeight="1" x14ac:dyDescent="0.2">
      <c r="A196" s="10" t="s">
        <v>0</v>
      </c>
      <c r="B196" s="11"/>
      <c r="C196" s="81" t="s">
        <v>4</v>
      </c>
      <c r="D196" s="11" t="s">
        <v>5</v>
      </c>
      <c r="E196" s="81" t="s">
        <v>7</v>
      </c>
      <c r="F196" s="81" t="s">
        <v>8</v>
      </c>
      <c r="G196" s="11" t="s">
        <v>9</v>
      </c>
      <c r="H196" s="11" t="s">
        <v>10</v>
      </c>
      <c r="I196" s="65" t="s">
        <v>11</v>
      </c>
    </row>
    <row r="197" spans="1:11" ht="25.5" x14ac:dyDescent="0.2">
      <c r="A197" s="12" t="s">
        <v>1</v>
      </c>
      <c r="B197" s="13" t="s">
        <v>2</v>
      </c>
      <c r="C197" s="84"/>
      <c r="D197" s="13" t="s">
        <v>6</v>
      </c>
      <c r="E197" s="84"/>
      <c r="F197" s="84"/>
      <c r="G197" s="13"/>
      <c r="H197" s="13"/>
      <c r="I197" s="66"/>
    </row>
    <row r="198" spans="1:11" ht="16.5" thickBot="1" x14ac:dyDescent="0.25">
      <c r="A198" s="14"/>
      <c r="B198" s="15" t="s">
        <v>3</v>
      </c>
      <c r="C198" s="85"/>
      <c r="D198" s="16"/>
      <c r="E198" s="85"/>
      <c r="F198" s="85"/>
      <c r="G198" s="16"/>
      <c r="H198" s="16"/>
      <c r="I198" s="67"/>
    </row>
    <row r="199" spans="1:11" ht="13.5" thickBot="1" x14ac:dyDescent="0.25">
      <c r="A199" s="17" t="s">
        <v>12</v>
      </c>
      <c r="B199" s="18" t="s">
        <v>13</v>
      </c>
      <c r="C199" s="18" t="s">
        <v>14</v>
      </c>
      <c r="D199" s="18" t="s">
        <v>15</v>
      </c>
      <c r="E199" s="18" t="s">
        <v>16</v>
      </c>
      <c r="F199" s="18" t="s">
        <v>17</v>
      </c>
      <c r="G199" s="18" t="s">
        <v>67</v>
      </c>
      <c r="H199" s="18" t="s">
        <v>69</v>
      </c>
      <c r="I199" s="68" t="s">
        <v>68</v>
      </c>
    </row>
    <row r="200" spans="1:11" ht="13.5" thickBot="1" x14ac:dyDescent="0.25">
      <c r="A200" s="57">
        <v>25121</v>
      </c>
      <c r="B200" s="58"/>
      <c r="C200" s="43">
        <f>ROUND(A200*B200,2)</f>
        <v>0</v>
      </c>
      <c r="D200" s="21">
        <v>0.08</v>
      </c>
      <c r="E200" s="43">
        <f>ROUND(C200*D200,2)</f>
        <v>0</v>
      </c>
      <c r="F200" s="47">
        <f>C200+E200</f>
        <v>0</v>
      </c>
      <c r="G200" s="24">
        <f>ROUND(C200*4.5,2)</f>
        <v>0</v>
      </c>
      <c r="H200" s="24">
        <f>ROUND(E200*4.5,2)</f>
        <v>0</v>
      </c>
      <c r="I200" s="55">
        <f>ROUND(F200*4.5,2)</f>
        <v>0</v>
      </c>
    </row>
    <row r="201" spans="1:11" x14ac:dyDescent="0.2">
      <c r="A201" s="28"/>
      <c r="D201" s="45"/>
      <c r="F201" s="59"/>
    </row>
    <row r="202" spans="1:11" x14ac:dyDescent="0.2">
      <c r="A202" s="29" t="s">
        <v>70</v>
      </c>
      <c r="D202" s="45"/>
    </row>
    <row r="203" spans="1:11" ht="38.25" x14ac:dyDescent="0.2">
      <c r="A203" s="10" t="s">
        <v>0</v>
      </c>
      <c r="B203" s="11"/>
      <c r="C203" s="10" t="s">
        <v>4</v>
      </c>
      <c r="D203" s="60" t="s">
        <v>5</v>
      </c>
      <c r="E203" s="10" t="s">
        <v>7</v>
      </c>
      <c r="F203" s="10" t="s">
        <v>8</v>
      </c>
      <c r="G203" s="11" t="s">
        <v>9</v>
      </c>
      <c r="H203" s="11" t="s">
        <v>10</v>
      </c>
      <c r="I203" s="65" t="s">
        <v>11</v>
      </c>
    </row>
    <row r="204" spans="1:11" ht="25.5" x14ac:dyDescent="0.2">
      <c r="A204" s="12" t="s">
        <v>1</v>
      </c>
      <c r="B204" s="13" t="s">
        <v>2</v>
      </c>
      <c r="C204" s="12"/>
      <c r="D204" s="13" t="s">
        <v>6</v>
      </c>
      <c r="E204" s="12"/>
      <c r="F204" s="12"/>
      <c r="G204" s="13"/>
      <c r="H204" s="13"/>
      <c r="I204" s="66"/>
    </row>
    <row r="205" spans="1:11" ht="16.5" thickBot="1" x14ac:dyDescent="0.25">
      <c r="A205" s="14"/>
      <c r="B205" s="15" t="s">
        <v>3</v>
      </c>
      <c r="C205" s="30"/>
      <c r="D205" s="16"/>
      <c r="E205" s="30"/>
      <c r="F205" s="30"/>
      <c r="G205" s="16"/>
      <c r="H205" s="16"/>
      <c r="I205" s="67"/>
    </row>
    <row r="206" spans="1:11" ht="13.5" thickBot="1" x14ac:dyDescent="0.25">
      <c r="A206" s="30" t="s">
        <v>12</v>
      </c>
      <c r="B206" s="15" t="s">
        <v>13</v>
      </c>
      <c r="C206" s="15" t="s">
        <v>14</v>
      </c>
      <c r="D206" s="15" t="s">
        <v>15</v>
      </c>
      <c r="E206" s="15" t="s">
        <v>16</v>
      </c>
      <c r="F206" s="15" t="s">
        <v>17</v>
      </c>
      <c r="G206" s="31" t="s">
        <v>59</v>
      </c>
      <c r="H206" s="31" t="s">
        <v>60</v>
      </c>
      <c r="I206" s="69" t="s">
        <v>61</v>
      </c>
      <c r="J206" s="72"/>
      <c r="K206" s="72"/>
    </row>
    <row r="207" spans="1:11" ht="13.5" thickBot="1" x14ac:dyDescent="0.25">
      <c r="A207" s="19">
        <v>7695</v>
      </c>
      <c r="B207" s="44"/>
      <c r="C207" s="44">
        <f>ROUND(A207*B207,2)</f>
        <v>0</v>
      </c>
      <c r="D207" s="34">
        <v>0.08</v>
      </c>
      <c r="E207" s="44">
        <f>ROUND(C207*D207,2)</f>
        <v>0</v>
      </c>
      <c r="F207" s="48">
        <f>C207+E207</f>
        <v>0</v>
      </c>
      <c r="G207" s="24">
        <f>ROUND(C207*2,2)</f>
        <v>0</v>
      </c>
      <c r="H207" s="24">
        <f>ROUND(E207*2,2)</f>
        <v>0</v>
      </c>
      <c r="I207" s="55">
        <f>ROUND(F207*2,2)</f>
        <v>0</v>
      </c>
      <c r="J207" s="72"/>
      <c r="K207" s="72"/>
    </row>
    <row r="208" spans="1:11" x14ac:dyDescent="0.2">
      <c r="A208" s="28" t="s">
        <v>19</v>
      </c>
      <c r="D208" s="45"/>
      <c r="E208" s="61"/>
      <c r="F208" s="61"/>
    </row>
    <row r="209" spans="1:9" x14ac:dyDescent="0.2">
      <c r="A209" s="37" t="s">
        <v>72</v>
      </c>
      <c r="D209" s="45"/>
      <c r="E209" s="61"/>
      <c r="F209" s="61"/>
    </row>
    <row r="210" spans="1:9" x14ac:dyDescent="0.2">
      <c r="A210" s="38"/>
      <c r="D210" s="45"/>
      <c r="E210" s="61"/>
      <c r="F210" s="61"/>
    </row>
    <row r="211" spans="1:9" x14ac:dyDescent="0.2">
      <c r="A211" s="38" t="s">
        <v>20</v>
      </c>
      <c r="D211" s="45"/>
      <c r="E211" s="61"/>
      <c r="F211" s="49" t="s">
        <v>21</v>
      </c>
      <c r="G211" s="38" t="s">
        <v>22</v>
      </c>
      <c r="H211" s="49">
        <f>G200+G207</f>
        <v>0</v>
      </c>
    </row>
    <row r="212" spans="1:9" x14ac:dyDescent="0.2">
      <c r="A212" s="38" t="s">
        <v>29</v>
      </c>
      <c r="F212" s="38" t="s">
        <v>23</v>
      </c>
      <c r="H212" s="49">
        <f>H200+H207</f>
        <v>0</v>
      </c>
    </row>
    <row r="213" spans="1:9" x14ac:dyDescent="0.2">
      <c r="A213" s="40" t="s">
        <v>24</v>
      </c>
      <c r="F213" s="38" t="s">
        <v>21</v>
      </c>
      <c r="H213" s="49">
        <f>I200+I207</f>
        <v>0</v>
      </c>
    </row>
    <row r="214" spans="1:9" x14ac:dyDescent="0.2">
      <c r="A214" s="38" t="s">
        <v>25</v>
      </c>
    </row>
    <row r="215" spans="1:9" x14ac:dyDescent="0.2">
      <c r="A215" s="38"/>
    </row>
    <row r="216" spans="1:9" ht="27" customHeight="1" x14ac:dyDescent="0.25">
      <c r="A216" s="86" t="s">
        <v>56</v>
      </c>
      <c r="B216" s="86"/>
      <c r="C216" s="86"/>
      <c r="D216" s="86"/>
      <c r="E216" s="86"/>
      <c r="F216" s="86"/>
      <c r="G216" s="86"/>
      <c r="H216" s="86"/>
      <c r="I216" s="86"/>
    </row>
    <row r="219" spans="1:9" ht="13.5" thickBot="1" x14ac:dyDescent="0.25">
      <c r="A219" s="29" t="s">
        <v>78</v>
      </c>
    </row>
    <row r="220" spans="1:9" ht="25.5" customHeight="1" x14ac:dyDescent="0.2">
      <c r="A220" s="10" t="s">
        <v>0</v>
      </c>
      <c r="B220" s="11"/>
      <c r="C220" s="81" t="s">
        <v>4</v>
      </c>
      <c r="D220" s="11" t="s">
        <v>5</v>
      </c>
      <c r="E220" s="81" t="s">
        <v>7</v>
      </c>
      <c r="F220" s="81" t="s">
        <v>8</v>
      </c>
      <c r="G220" s="11" t="s">
        <v>9</v>
      </c>
      <c r="H220" s="11" t="s">
        <v>10</v>
      </c>
      <c r="I220" s="65" t="s">
        <v>11</v>
      </c>
    </row>
    <row r="221" spans="1:9" ht="25.5" x14ac:dyDescent="0.2">
      <c r="A221" s="12" t="s">
        <v>1</v>
      </c>
      <c r="B221" s="13" t="s">
        <v>2</v>
      </c>
      <c r="C221" s="82"/>
      <c r="D221" s="13" t="s">
        <v>6</v>
      </c>
      <c r="E221" s="82"/>
      <c r="F221" s="82"/>
      <c r="G221" s="13"/>
      <c r="H221" s="13"/>
      <c r="I221" s="66"/>
    </row>
    <row r="222" spans="1:9" ht="16.5" thickBot="1" x14ac:dyDescent="0.25">
      <c r="A222" s="14"/>
      <c r="B222" s="15" t="s">
        <v>3</v>
      </c>
      <c r="C222" s="83"/>
      <c r="D222" s="16"/>
      <c r="E222" s="83"/>
      <c r="F222" s="83"/>
      <c r="G222" s="16"/>
      <c r="H222" s="16"/>
      <c r="I222" s="67"/>
    </row>
    <row r="223" spans="1:9" ht="13.5" thickBot="1" x14ac:dyDescent="0.25">
      <c r="A223" s="17" t="s">
        <v>12</v>
      </c>
      <c r="B223" s="18" t="s">
        <v>13</v>
      </c>
      <c r="C223" s="18" t="s">
        <v>14</v>
      </c>
      <c r="D223" s="18" t="s">
        <v>15</v>
      </c>
      <c r="E223" s="18" t="s">
        <v>16</v>
      </c>
      <c r="F223" s="18" t="s">
        <v>17</v>
      </c>
      <c r="G223" s="18" t="s">
        <v>67</v>
      </c>
      <c r="H223" s="18" t="s">
        <v>69</v>
      </c>
      <c r="I223" s="68" t="s">
        <v>68</v>
      </c>
    </row>
    <row r="224" spans="1:9" ht="13.5" thickBot="1" x14ac:dyDescent="0.25">
      <c r="A224" s="19">
        <v>4764</v>
      </c>
      <c r="B224" s="43"/>
      <c r="C224" s="43">
        <f>ROUND(A224*B224,2)</f>
        <v>0</v>
      </c>
      <c r="D224" s="21">
        <v>0.08</v>
      </c>
      <c r="E224" s="20">
        <f>ROUND(C224*D224,2)</f>
        <v>0</v>
      </c>
      <c r="F224" s="47">
        <f>C224+E224</f>
        <v>0</v>
      </c>
      <c r="G224" s="24">
        <f>ROUND(C224*4.5,2)</f>
        <v>0</v>
      </c>
      <c r="H224" s="24">
        <f>ROUND(E224*4.5,2)</f>
        <v>0</v>
      </c>
      <c r="I224" s="55">
        <f>ROUND(F224*4.5,2)</f>
        <v>0</v>
      </c>
    </row>
    <row r="225" spans="1:11" x14ac:dyDescent="0.2">
      <c r="A225" s="9"/>
    </row>
    <row r="226" spans="1:11" x14ac:dyDescent="0.2">
      <c r="A226" s="28"/>
      <c r="D226" s="45"/>
      <c r="F226" s="59"/>
      <c r="J226" s="72"/>
      <c r="K226" s="72"/>
    </row>
    <row r="227" spans="1:11" ht="13.5" thickBot="1" x14ac:dyDescent="0.25">
      <c r="A227" s="29" t="s">
        <v>70</v>
      </c>
      <c r="D227" s="45"/>
      <c r="J227" s="72"/>
      <c r="K227" s="72"/>
    </row>
    <row r="228" spans="1:11" ht="38.25" x14ac:dyDescent="0.2">
      <c r="A228" s="10" t="s">
        <v>0</v>
      </c>
      <c r="B228" s="11"/>
      <c r="C228" s="10" t="s">
        <v>4</v>
      </c>
      <c r="D228" s="60" t="s">
        <v>5</v>
      </c>
      <c r="E228" s="10" t="s">
        <v>7</v>
      </c>
      <c r="F228" s="10" t="s">
        <v>8</v>
      </c>
      <c r="G228" s="11" t="s">
        <v>9</v>
      </c>
      <c r="H228" s="11" t="s">
        <v>10</v>
      </c>
      <c r="I228" s="65" t="s">
        <v>11</v>
      </c>
    </row>
    <row r="229" spans="1:11" ht="25.5" x14ac:dyDescent="0.2">
      <c r="A229" s="12" t="s">
        <v>1</v>
      </c>
      <c r="B229" s="13" t="s">
        <v>2</v>
      </c>
      <c r="C229" s="12"/>
      <c r="D229" s="13" t="s">
        <v>6</v>
      </c>
      <c r="E229" s="12"/>
      <c r="F229" s="12"/>
      <c r="G229" s="13"/>
      <c r="H229" s="13"/>
      <c r="I229" s="66"/>
    </row>
    <row r="230" spans="1:11" ht="16.5" thickBot="1" x14ac:dyDescent="0.25">
      <c r="A230" s="14"/>
      <c r="B230" s="15" t="s">
        <v>3</v>
      </c>
      <c r="C230" s="30"/>
      <c r="D230" s="16"/>
      <c r="E230" s="30"/>
      <c r="F230" s="30"/>
      <c r="G230" s="16"/>
      <c r="H230" s="16"/>
      <c r="I230" s="67"/>
    </row>
    <row r="231" spans="1:11" ht="13.5" thickBot="1" x14ac:dyDescent="0.25">
      <c r="A231" s="30" t="s">
        <v>12</v>
      </c>
      <c r="B231" s="15" t="s">
        <v>13</v>
      </c>
      <c r="C231" s="15" t="s">
        <v>14</v>
      </c>
      <c r="D231" s="15" t="s">
        <v>15</v>
      </c>
      <c r="E231" s="15" t="s">
        <v>16</v>
      </c>
      <c r="F231" s="15" t="s">
        <v>17</v>
      </c>
      <c r="G231" s="31" t="s">
        <v>59</v>
      </c>
      <c r="H231" s="31" t="s">
        <v>60</v>
      </c>
      <c r="I231" s="69" t="s">
        <v>61</v>
      </c>
    </row>
    <row r="232" spans="1:11" ht="13.5" thickBot="1" x14ac:dyDescent="0.25">
      <c r="A232" s="19">
        <v>3692</v>
      </c>
      <c r="B232" s="44"/>
      <c r="C232" s="44">
        <f>ROUND(A232*B232,2)</f>
        <v>0</v>
      </c>
      <c r="D232" s="34">
        <v>0.08</v>
      </c>
      <c r="E232" s="44">
        <f>ROUND(C232*D232,2)</f>
        <v>0</v>
      </c>
      <c r="F232" s="48">
        <f>C232+E232</f>
        <v>0</v>
      </c>
      <c r="G232" s="24">
        <f>ROUND(C232*2,2)</f>
        <v>0</v>
      </c>
      <c r="H232" s="24">
        <f>ROUND(E232*2,2)</f>
        <v>0</v>
      </c>
      <c r="I232" s="55">
        <f>ROUND(F232*2,2)</f>
        <v>0</v>
      </c>
    </row>
    <row r="233" spans="1:11" x14ac:dyDescent="0.2">
      <c r="A233" s="28" t="s">
        <v>19</v>
      </c>
      <c r="D233" s="45"/>
      <c r="E233" s="61"/>
      <c r="F233" s="61"/>
    </row>
    <row r="234" spans="1:11" x14ac:dyDescent="0.2">
      <c r="A234" s="37" t="s">
        <v>72</v>
      </c>
      <c r="D234" s="45"/>
      <c r="E234" s="61"/>
      <c r="F234" s="61"/>
    </row>
    <row r="235" spans="1:11" x14ac:dyDescent="0.2">
      <c r="A235" s="38"/>
      <c r="D235" s="45"/>
      <c r="E235" s="61"/>
      <c r="F235" s="61"/>
    </row>
    <row r="236" spans="1:11" x14ac:dyDescent="0.2">
      <c r="A236" s="38" t="s">
        <v>20</v>
      </c>
      <c r="D236" s="45"/>
      <c r="E236" s="61"/>
      <c r="F236" s="49" t="s">
        <v>21</v>
      </c>
      <c r="G236" s="38" t="s">
        <v>22</v>
      </c>
      <c r="H236" s="49">
        <f>G224+G232</f>
        <v>0</v>
      </c>
    </row>
    <row r="237" spans="1:11" x14ac:dyDescent="0.2">
      <c r="A237" s="38" t="s">
        <v>29</v>
      </c>
      <c r="F237" s="38" t="s">
        <v>23</v>
      </c>
      <c r="H237" s="49">
        <f>H224+H232</f>
        <v>0</v>
      </c>
    </row>
    <row r="238" spans="1:11" x14ac:dyDescent="0.2">
      <c r="A238" s="40" t="s">
        <v>24</v>
      </c>
      <c r="F238" s="38" t="s">
        <v>21</v>
      </c>
      <c r="H238" s="49">
        <f>I224+I232</f>
        <v>0</v>
      </c>
    </row>
    <row r="239" spans="1:11" x14ac:dyDescent="0.2">
      <c r="A239" s="38" t="s">
        <v>25</v>
      </c>
    </row>
    <row r="240" spans="1:11" x14ac:dyDescent="0.2">
      <c r="A240" s="41"/>
    </row>
    <row r="241" spans="1:9" x14ac:dyDescent="0.2">
      <c r="B241" s="32"/>
      <c r="C241" s="32"/>
      <c r="D241" s="32"/>
      <c r="E241" s="32"/>
      <c r="F241" s="32"/>
      <c r="G241" s="32"/>
      <c r="H241" s="32"/>
      <c r="I241" s="74"/>
    </row>
    <row r="242" spans="1:9" ht="15" x14ac:dyDescent="0.2">
      <c r="A242" s="6"/>
      <c r="B242" s="6"/>
      <c r="C242" s="6"/>
      <c r="D242" s="6"/>
      <c r="E242" s="6"/>
      <c r="F242" s="6"/>
      <c r="G242" s="6"/>
      <c r="H242" s="6"/>
      <c r="I242" s="76"/>
    </row>
    <row r="243" spans="1:9" ht="15.75" x14ac:dyDescent="0.25">
      <c r="A243" s="86" t="s">
        <v>57</v>
      </c>
      <c r="B243" s="86"/>
      <c r="C243" s="86"/>
      <c r="D243" s="86"/>
      <c r="E243" s="86"/>
      <c r="F243" s="86"/>
      <c r="G243" s="86"/>
      <c r="H243" s="86"/>
      <c r="I243" s="86"/>
    </row>
    <row r="246" spans="1:9" ht="13.5" thickBot="1" x14ac:dyDescent="0.25">
      <c r="A246" s="29" t="s">
        <v>75</v>
      </c>
    </row>
    <row r="247" spans="1:9" ht="25.5" x14ac:dyDescent="0.2">
      <c r="A247" s="10" t="s">
        <v>0</v>
      </c>
      <c r="B247" s="11"/>
      <c r="C247" s="81" t="s">
        <v>4</v>
      </c>
      <c r="D247" s="11" t="s">
        <v>5</v>
      </c>
      <c r="E247" s="81" t="s">
        <v>7</v>
      </c>
      <c r="F247" s="81" t="s">
        <v>8</v>
      </c>
      <c r="G247" s="11" t="s">
        <v>9</v>
      </c>
      <c r="H247" s="11" t="s">
        <v>10</v>
      </c>
      <c r="I247" s="65" t="s">
        <v>11</v>
      </c>
    </row>
    <row r="248" spans="1:9" ht="25.5" x14ac:dyDescent="0.2">
      <c r="A248" s="12" t="s">
        <v>1</v>
      </c>
      <c r="B248" s="13" t="s">
        <v>2</v>
      </c>
      <c r="C248" s="82"/>
      <c r="D248" s="13" t="s">
        <v>6</v>
      </c>
      <c r="E248" s="82"/>
      <c r="F248" s="82"/>
      <c r="G248" s="13"/>
      <c r="H248" s="13"/>
      <c r="I248" s="66"/>
    </row>
    <row r="249" spans="1:9" ht="16.5" thickBot="1" x14ac:dyDescent="0.25">
      <c r="A249" s="14"/>
      <c r="B249" s="15" t="s">
        <v>3</v>
      </c>
      <c r="C249" s="83"/>
      <c r="D249" s="16"/>
      <c r="E249" s="83"/>
      <c r="F249" s="83"/>
      <c r="G249" s="16"/>
      <c r="H249" s="16"/>
      <c r="I249" s="67"/>
    </row>
    <row r="250" spans="1:9" ht="13.5" thickBot="1" x14ac:dyDescent="0.25">
      <c r="A250" s="17" t="s">
        <v>12</v>
      </c>
      <c r="B250" s="18" t="s">
        <v>13</v>
      </c>
      <c r="C250" s="18" t="s">
        <v>14</v>
      </c>
      <c r="D250" s="18" t="s">
        <v>15</v>
      </c>
      <c r="E250" s="18" t="s">
        <v>16</v>
      </c>
      <c r="F250" s="18" t="s">
        <v>17</v>
      </c>
      <c r="G250" s="18" t="s">
        <v>67</v>
      </c>
      <c r="H250" s="18" t="s">
        <v>69</v>
      </c>
      <c r="I250" s="68" t="s">
        <v>68</v>
      </c>
    </row>
    <row r="251" spans="1:9" ht="13.5" thickBot="1" x14ac:dyDescent="0.25">
      <c r="A251" s="19">
        <v>5053</v>
      </c>
      <c r="B251" s="43"/>
      <c r="C251" s="43">
        <f>ROUND(A251*B251,2)</f>
        <v>0</v>
      </c>
      <c r="D251" s="21">
        <v>0.08</v>
      </c>
      <c r="E251" s="20">
        <f>ROUND(C251*D251,2)</f>
        <v>0</v>
      </c>
      <c r="F251" s="47">
        <f>C251+E251</f>
        <v>0</v>
      </c>
      <c r="G251" s="24">
        <f>ROUND(C251*4.5,2)</f>
        <v>0</v>
      </c>
      <c r="H251" s="24">
        <f>ROUND(E251*4.5,2)</f>
        <v>0</v>
      </c>
      <c r="I251" s="55">
        <f>ROUND(F251*4.5,2)</f>
        <v>0</v>
      </c>
    </row>
    <row r="252" spans="1:9" x14ac:dyDescent="0.2">
      <c r="A252" s="28"/>
    </row>
    <row r="253" spans="1:9" ht="13.5" thickBot="1" x14ac:dyDescent="0.25">
      <c r="A253" s="29" t="s">
        <v>70</v>
      </c>
    </row>
    <row r="254" spans="1:9" ht="25.5" x14ac:dyDescent="0.2">
      <c r="A254" s="10" t="s">
        <v>0</v>
      </c>
      <c r="B254" s="11"/>
      <c r="C254" s="81" t="s">
        <v>4</v>
      </c>
      <c r="D254" s="11" t="s">
        <v>5</v>
      </c>
      <c r="E254" s="81" t="s">
        <v>7</v>
      </c>
      <c r="F254" s="81" t="s">
        <v>8</v>
      </c>
      <c r="G254" s="11" t="s">
        <v>9</v>
      </c>
      <c r="H254" s="11" t="s">
        <v>10</v>
      </c>
      <c r="I254" s="65" t="s">
        <v>11</v>
      </c>
    </row>
    <row r="255" spans="1:9" ht="25.5" x14ac:dyDescent="0.2">
      <c r="A255" s="12" t="s">
        <v>1</v>
      </c>
      <c r="B255" s="13" t="s">
        <v>2</v>
      </c>
      <c r="C255" s="84"/>
      <c r="D255" s="13" t="s">
        <v>6</v>
      </c>
      <c r="E255" s="84"/>
      <c r="F255" s="84"/>
      <c r="G255" s="13"/>
      <c r="H255" s="13"/>
      <c r="I255" s="66"/>
    </row>
    <row r="256" spans="1:9" ht="16.5" thickBot="1" x14ac:dyDescent="0.25">
      <c r="A256" s="14"/>
      <c r="B256" s="15" t="s">
        <v>3</v>
      </c>
      <c r="C256" s="85"/>
      <c r="D256" s="16"/>
      <c r="E256" s="85"/>
      <c r="F256" s="85"/>
      <c r="G256" s="16"/>
      <c r="H256" s="16"/>
      <c r="I256" s="67"/>
    </row>
    <row r="257" spans="1:9" ht="13.5" thickBot="1" x14ac:dyDescent="0.25">
      <c r="A257" s="30" t="s">
        <v>12</v>
      </c>
      <c r="B257" s="15" t="s">
        <v>13</v>
      </c>
      <c r="C257" s="15" t="s">
        <v>14</v>
      </c>
      <c r="D257" s="15" t="s">
        <v>15</v>
      </c>
      <c r="E257" s="15" t="s">
        <v>16</v>
      </c>
      <c r="F257" s="15" t="s">
        <v>17</v>
      </c>
      <c r="G257" s="31" t="s">
        <v>59</v>
      </c>
      <c r="H257" s="31" t="s">
        <v>60</v>
      </c>
      <c r="I257" s="69" t="s">
        <v>61</v>
      </c>
    </row>
    <row r="258" spans="1:9" x14ac:dyDescent="0.2">
      <c r="A258" s="19">
        <v>3381</v>
      </c>
      <c r="B258" s="44"/>
      <c r="C258" s="44">
        <f>ROUND(A258*B258,2)</f>
        <v>0</v>
      </c>
      <c r="D258" s="34">
        <v>0.08</v>
      </c>
      <c r="E258" s="33">
        <f>ROUND(C258*D258,2)</f>
        <v>0</v>
      </c>
      <c r="F258" s="35">
        <f>C258+E258</f>
        <v>0</v>
      </c>
      <c r="G258" s="24">
        <f>ROUND(C258*2,2)</f>
        <v>0</v>
      </c>
      <c r="H258" s="24">
        <f>ROUND(E258*2,2)</f>
        <v>0</v>
      </c>
      <c r="I258" s="55">
        <f>ROUND(F258*2,2)</f>
        <v>0</v>
      </c>
    </row>
    <row r="259" spans="1:9" x14ac:dyDescent="0.2">
      <c r="A259" s="28" t="s">
        <v>19</v>
      </c>
    </row>
    <row r="260" spans="1:9" x14ac:dyDescent="0.2">
      <c r="A260" s="37" t="s">
        <v>72</v>
      </c>
    </row>
    <row r="261" spans="1:9" x14ac:dyDescent="0.2">
      <c r="A261" s="38"/>
    </row>
    <row r="262" spans="1:9" x14ac:dyDescent="0.2">
      <c r="A262" s="38" t="s">
        <v>20</v>
      </c>
      <c r="F262" s="38" t="s">
        <v>21</v>
      </c>
      <c r="G262" s="38" t="s">
        <v>22</v>
      </c>
      <c r="H262" s="49">
        <f>G251+G258</f>
        <v>0</v>
      </c>
    </row>
    <row r="263" spans="1:9" x14ac:dyDescent="0.2">
      <c r="A263" s="38" t="s">
        <v>29</v>
      </c>
      <c r="F263" s="38" t="s">
        <v>23</v>
      </c>
      <c r="H263" s="49">
        <f>H251+H258</f>
        <v>0</v>
      </c>
    </row>
    <row r="264" spans="1:9" x14ac:dyDescent="0.2">
      <c r="A264" s="40" t="s">
        <v>24</v>
      </c>
      <c r="F264" s="38" t="s">
        <v>21</v>
      </c>
      <c r="H264" s="49">
        <f>I251+I258</f>
        <v>0</v>
      </c>
    </row>
    <row r="265" spans="1:9" x14ac:dyDescent="0.2">
      <c r="A265" s="38" t="s">
        <v>25</v>
      </c>
    </row>
    <row r="266" spans="1:9" x14ac:dyDescent="0.2">
      <c r="A266" s="41"/>
    </row>
    <row r="267" spans="1:9" ht="13.5" customHeight="1" x14ac:dyDescent="0.2"/>
    <row r="268" spans="1:9" ht="13.5" customHeight="1" x14ac:dyDescent="0.25">
      <c r="A268" s="86" t="s">
        <v>58</v>
      </c>
      <c r="B268" s="86"/>
      <c r="C268" s="86"/>
      <c r="D268" s="86"/>
      <c r="E268" s="86"/>
      <c r="F268" s="86"/>
      <c r="G268" s="86"/>
      <c r="H268" s="86"/>
      <c r="I268" s="86"/>
    </row>
    <row r="269" spans="1:9" ht="13.5" customHeight="1" x14ac:dyDescent="0.2"/>
    <row r="271" spans="1:9" ht="13.5" thickBot="1" x14ac:dyDescent="0.25">
      <c r="A271" s="29" t="s">
        <v>76</v>
      </c>
    </row>
    <row r="272" spans="1:9" ht="25.5" x14ac:dyDescent="0.2">
      <c r="A272" s="10" t="s">
        <v>0</v>
      </c>
      <c r="B272" s="11"/>
      <c r="C272" s="81" t="s">
        <v>4</v>
      </c>
      <c r="D272" s="11" t="s">
        <v>5</v>
      </c>
      <c r="E272" s="81" t="s">
        <v>7</v>
      </c>
      <c r="F272" s="81" t="s">
        <v>8</v>
      </c>
      <c r="G272" s="11" t="s">
        <v>9</v>
      </c>
      <c r="H272" s="11" t="s">
        <v>10</v>
      </c>
      <c r="I272" s="65" t="s">
        <v>11</v>
      </c>
    </row>
    <row r="273" spans="1:11" ht="25.5" x14ac:dyDescent="0.2">
      <c r="A273" s="12" t="s">
        <v>1</v>
      </c>
      <c r="B273" s="13" t="s">
        <v>2</v>
      </c>
      <c r="C273" s="82"/>
      <c r="D273" s="13" t="s">
        <v>6</v>
      </c>
      <c r="E273" s="82"/>
      <c r="F273" s="82"/>
      <c r="G273" s="13"/>
      <c r="H273" s="13"/>
      <c r="I273" s="66"/>
    </row>
    <row r="274" spans="1:11" ht="25.5" customHeight="1" thickBot="1" x14ac:dyDescent="0.25">
      <c r="A274" s="14"/>
      <c r="B274" s="15" t="s">
        <v>3</v>
      </c>
      <c r="C274" s="83"/>
      <c r="D274" s="16"/>
      <c r="E274" s="83"/>
      <c r="F274" s="83"/>
      <c r="G274" s="16"/>
      <c r="H274" s="16"/>
      <c r="I274" s="67"/>
    </row>
    <row r="275" spans="1:11" ht="13.5" thickBot="1" x14ac:dyDescent="0.25">
      <c r="A275" s="17" t="s">
        <v>12</v>
      </c>
      <c r="B275" s="18" t="s">
        <v>13</v>
      </c>
      <c r="C275" s="18" t="s">
        <v>14</v>
      </c>
      <c r="D275" s="18" t="s">
        <v>15</v>
      </c>
      <c r="E275" s="18" t="s">
        <v>16</v>
      </c>
      <c r="F275" s="18" t="s">
        <v>17</v>
      </c>
      <c r="G275" s="18" t="s">
        <v>67</v>
      </c>
      <c r="H275" s="18" t="s">
        <v>69</v>
      </c>
      <c r="I275" s="68" t="s">
        <v>68</v>
      </c>
    </row>
    <row r="276" spans="1:11" ht="13.5" thickBot="1" x14ac:dyDescent="0.25">
      <c r="A276" s="19">
        <v>2043</v>
      </c>
      <c r="B276" s="43"/>
      <c r="C276" s="43">
        <f>ROUND(A276*B276,2)</f>
        <v>0</v>
      </c>
      <c r="D276" s="21">
        <v>0.08</v>
      </c>
      <c r="E276" s="20">
        <f>ROUND(C276*D276,2)</f>
        <v>0</v>
      </c>
      <c r="F276" s="47">
        <f>C276+E276</f>
        <v>0</v>
      </c>
      <c r="G276" s="24">
        <f>ROUND(C276*4.5,2)</f>
        <v>0</v>
      </c>
      <c r="H276" s="24">
        <f>ROUND(E276*4.5,2)</f>
        <v>0</v>
      </c>
      <c r="I276" s="55">
        <f>ROUND(F276*4.5,2)</f>
        <v>0</v>
      </c>
    </row>
    <row r="277" spans="1:11" x14ac:dyDescent="0.2">
      <c r="A277" s="28"/>
    </row>
    <row r="278" spans="1:11" ht="13.5" thickBot="1" x14ac:dyDescent="0.25">
      <c r="A278" s="29" t="s">
        <v>70</v>
      </c>
    </row>
    <row r="279" spans="1:11" ht="15" customHeight="1" x14ac:dyDescent="0.2">
      <c r="A279" s="10" t="s">
        <v>0</v>
      </c>
      <c r="B279" s="11"/>
      <c r="C279" s="81" t="s">
        <v>4</v>
      </c>
      <c r="D279" s="11" t="s">
        <v>5</v>
      </c>
      <c r="E279" s="81" t="s">
        <v>7</v>
      </c>
      <c r="F279" s="81" t="s">
        <v>8</v>
      </c>
      <c r="G279" s="11" t="s">
        <v>9</v>
      </c>
      <c r="H279" s="11" t="s">
        <v>10</v>
      </c>
      <c r="I279" s="65" t="s">
        <v>11</v>
      </c>
    </row>
    <row r="280" spans="1:11" ht="25.5" x14ac:dyDescent="0.2">
      <c r="A280" s="12" t="s">
        <v>1</v>
      </c>
      <c r="B280" s="13" t="s">
        <v>2</v>
      </c>
      <c r="C280" s="84"/>
      <c r="D280" s="13" t="s">
        <v>6</v>
      </c>
      <c r="E280" s="84"/>
      <c r="F280" s="84"/>
      <c r="G280" s="13"/>
      <c r="H280" s="13"/>
      <c r="I280" s="66"/>
    </row>
    <row r="281" spans="1:11" ht="16.5" thickBot="1" x14ac:dyDescent="0.25">
      <c r="A281" s="14"/>
      <c r="B281" s="15" t="s">
        <v>3</v>
      </c>
      <c r="C281" s="85"/>
      <c r="D281" s="16"/>
      <c r="E281" s="85"/>
      <c r="F281" s="85"/>
      <c r="G281" s="16"/>
      <c r="H281" s="16"/>
      <c r="I281" s="67"/>
    </row>
    <row r="282" spans="1:11" ht="13.5" thickBot="1" x14ac:dyDescent="0.25">
      <c r="A282" s="30" t="s">
        <v>12</v>
      </c>
      <c r="B282" s="15" t="s">
        <v>13</v>
      </c>
      <c r="C282" s="15" t="s">
        <v>14</v>
      </c>
      <c r="D282" s="15" t="s">
        <v>15</v>
      </c>
      <c r="E282" s="15" t="s">
        <v>16</v>
      </c>
      <c r="F282" s="15" t="s">
        <v>17</v>
      </c>
      <c r="G282" s="31" t="s">
        <v>59</v>
      </c>
      <c r="H282" s="31" t="s">
        <v>60</v>
      </c>
      <c r="I282" s="69" t="s">
        <v>61</v>
      </c>
    </row>
    <row r="283" spans="1:11" ht="13.5" thickBot="1" x14ac:dyDescent="0.25">
      <c r="A283" s="19">
        <v>975</v>
      </c>
      <c r="B283" s="44"/>
      <c r="C283" s="44">
        <f>ROUND(A283*B283,2)</f>
        <v>0</v>
      </c>
      <c r="D283" s="34">
        <v>0.08</v>
      </c>
      <c r="E283" s="33">
        <f>ROUND(C283*D283,2)</f>
        <v>0</v>
      </c>
      <c r="F283" s="35">
        <f>C283+E283</f>
        <v>0</v>
      </c>
      <c r="G283" s="24">
        <f>ROUND(C283*2,2)</f>
        <v>0</v>
      </c>
      <c r="H283" s="24">
        <f>ROUND(E283*2,2)</f>
        <v>0</v>
      </c>
      <c r="I283" s="55">
        <f>ROUND(F283*2,2)</f>
        <v>0</v>
      </c>
      <c r="J283" s="26"/>
      <c r="K283" s="26"/>
    </row>
    <row r="284" spans="1:11" x14ac:dyDescent="0.2">
      <c r="A284" s="28" t="s">
        <v>19</v>
      </c>
    </row>
    <row r="285" spans="1:11" x14ac:dyDescent="0.2">
      <c r="A285" s="37" t="s">
        <v>72</v>
      </c>
    </row>
    <row r="286" spans="1:11" x14ac:dyDescent="0.2">
      <c r="A286" s="38"/>
    </row>
    <row r="287" spans="1:11" x14ac:dyDescent="0.2">
      <c r="A287" s="38" t="s">
        <v>20</v>
      </c>
      <c r="F287" s="38" t="s">
        <v>21</v>
      </c>
      <c r="G287" s="38" t="s">
        <v>22</v>
      </c>
      <c r="H287" s="49">
        <f>G276+G283</f>
        <v>0</v>
      </c>
    </row>
    <row r="288" spans="1:11" x14ac:dyDescent="0.2">
      <c r="A288" s="38" t="s">
        <v>29</v>
      </c>
      <c r="F288" s="38" t="s">
        <v>23</v>
      </c>
      <c r="H288" s="49">
        <f>H276+H283</f>
        <v>0</v>
      </c>
    </row>
    <row r="289" spans="1:9" x14ac:dyDescent="0.2">
      <c r="A289" s="40" t="s">
        <v>24</v>
      </c>
      <c r="F289" s="38" t="s">
        <v>21</v>
      </c>
      <c r="H289" s="49">
        <f>I276+I283</f>
        <v>0</v>
      </c>
    </row>
    <row r="290" spans="1:9" x14ac:dyDescent="0.2">
      <c r="A290" s="38" t="s">
        <v>25</v>
      </c>
    </row>
    <row r="291" spans="1:9" x14ac:dyDescent="0.2">
      <c r="A291" s="41"/>
    </row>
    <row r="293" spans="1:9" x14ac:dyDescent="0.2">
      <c r="A293" s="7" t="s">
        <v>44</v>
      </c>
      <c r="B293" s="64">
        <f>H31++H57+H81+H105+H137+H162+H187+H211+H236+H262+H287</f>
        <v>0</v>
      </c>
      <c r="C293" s="4" t="s">
        <v>45</v>
      </c>
    </row>
    <row r="294" spans="1:9" ht="15" x14ac:dyDescent="0.25">
      <c r="A294" s="1" t="s">
        <v>30</v>
      </c>
      <c r="B294" s="3">
        <f>H32+H58+H82+H106+H138+H163+H188+H212+H237+H263+H288</f>
        <v>0</v>
      </c>
      <c r="C294" s="4" t="s">
        <v>27</v>
      </c>
      <c r="D294" s="4"/>
      <c r="E294" s="2"/>
      <c r="F294" s="2"/>
      <c r="G294" s="2"/>
      <c r="H294" s="62"/>
      <c r="I294" s="77"/>
    </row>
    <row r="295" spans="1:9" ht="15" x14ac:dyDescent="0.25">
      <c r="A295" s="1" t="s">
        <v>28</v>
      </c>
      <c r="B295" s="3">
        <f>H33+H59+H83+H107+H139+H164+H189+H213+H238+H264+H289</f>
        <v>0</v>
      </c>
      <c r="C295" s="4" t="s">
        <v>26</v>
      </c>
      <c r="D295" s="5"/>
      <c r="E295" s="5"/>
      <c r="F295" s="2"/>
      <c r="G295" s="2"/>
      <c r="H295" s="62"/>
      <c r="I295" s="77"/>
    </row>
    <row r="296" spans="1:9" ht="14.25" x14ac:dyDescent="0.2">
      <c r="A296" s="63"/>
      <c r="B296" s="62"/>
      <c r="C296" s="62"/>
      <c r="D296" s="62"/>
      <c r="E296" s="62"/>
      <c r="F296" s="62"/>
      <c r="G296" s="62"/>
      <c r="H296" s="62"/>
      <c r="I296" s="77"/>
    </row>
    <row r="302" spans="1:9" x14ac:dyDescent="0.2">
      <c r="E302" s="32"/>
      <c r="F302" s="32"/>
      <c r="G302" s="42"/>
    </row>
    <row r="303" spans="1:9" x14ac:dyDescent="0.2">
      <c r="E303" s="32"/>
      <c r="F303" s="32"/>
      <c r="G303" s="42"/>
    </row>
    <row r="309" spans="3:3" x14ac:dyDescent="0.2">
      <c r="C309" s="46"/>
    </row>
    <row r="311" spans="3:3" x14ac:dyDescent="0.2">
      <c r="C311" s="46"/>
    </row>
  </sheetData>
  <mergeCells count="82">
    <mergeCell ref="C15:C17"/>
    <mergeCell ref="E15:E17"/>
    <mergeCell ref="F15:F17"/>
    <mergeCell ref="C114:C116"/>
    <mergeCell ref="C22:C24"/>
    <mergeCell ref="E22:E24"/>
    <mergeCell ref="F22:F24"/>
    <mergeCell ref="C49:C51"/>
    <mergeCell ref="E49:E51"/>
    <mergeCell ref="A37:I37"/>
    <mergeCell ref="F272:F274"/>
    <mergeCell ref="C279:C281"/>
    <mergeCell ref="E279:E281"/>
    <mergeCell ref="F279:F281"/>
    <mergeCell ref="E254:E256"/>
    <mergeCell ref="F254:F256"/>
    <mergeCell ref="C272:C274"/>
    <mergeCell ref="E272:E274"/>
    <mergeCell ref="A268:I268"/>
    <mergeCell ref="C254:C256"/>
    <mergeCell ref="A1:I1"/>
    <mergeCell ref="A2:I2"/>
    <mergeCell ref="A3:I3"/>
    <mergeCell ref="A4:I4"/>
    <mergeCell ref="A6:I6"/>
    <mergeCell ref="A14:B14"/>
    <mergeCell ref="C8:C10"/>
    <mergeCell ref="E8:E10"/>
    <mergeCell ref="F8:F10"/>
    <mergeCell ref="E220:E222"/>
    <mergeCell ref="F220:F222"/>
    <mergeCell ref="A142:I142"/>
    <mergeCell ref="A144:I144"/>
    <mergeCell ref="C154:C156"/>
    <mergeCell ref="E154:E156"/>
    <mergeCell ref="F154:F156"/>
    <mergeCell ref="C147:C149"/>
    <mergeCell ref="C42:C44"/>
    <mergeCell ref="E42:E44"/>
    <mergeCell ref="F42:F44"/>
    <mergeCell ref="F49:F51"/>
    <mergeCell ref="C72:C74"/>
    <mergeCell ref="E72:E74"/>
    <mergeCell ref="F72:F74"/>
    <mergeCell ref="A62:I62"/>
    <mergeCell ref="C66:C67"/>
    <mergeCell ref="E66:E67"/>
    <mergeCell ref="F66:F67"/>
    <mergeCell ref="C97:C99"/>
    <mergeCell ref="E97:E99"/>
    <mergeCell ref="F97:F99"/>
    <mergeCell ref="A110:I110"/>
    <mergeCell ref="A86:I86"/>
    <mergeCell ref="C90:C92"/>
    <mergeCell ref="E90:E92"/>
    <mergeCell ref="F90:F92"/>
    <mergeCell ref="C129:C131"/>
    <mergeCell ref="E129:E131"/>
    <mergeCell ref="F129:F131"/>
    <mergeCell ref="A121:H122"/>
    <mergeCell ref="F114:F116"/>
    <mergeCell ref="E114:E116"/>
    <mergeCell ref="E147:E149"/>
    <mergeCell ref="F147:F149"/>
    <mergeCell ref="E196:E198"/>
    <mergeCell ref="F196:F198"/>
    <mergeCell ref="C179:C181"/>
    <mergeCell ref="E179:E181"/>
    <mergeCell ref="F179:F181"/>
    <mergeCell ref="A192:I192"/>
    <mergeCell ref="A167:I167"/>
    <mergeCell ref="A169:I169"/>
    <mergeCell ref="C172:C174"/>
    <mergeCell ref="E172:E174"/>
    <mergeCell ref="F172:F174"/>
    <mergeCell ref="C196:C198"/>
    <mergeCell ref="C247:C249"/>
    <mergeCell ref="E247:E249"/>
    <mergeCell ref="F247:F249"/>
    <mergeCell ref="A243:I243"/>
    <mergeCell ref="A216:I216"/>
    <mergeCell ref="C220:C222"/>
  </mergeCells>
  <printOptions horizontalCentered="1" verticalCentered="1"/>
  <pageMargins left="0.59055118110236227" right="0.59055118110236227" top="0.78740157480314965" bottom="0.59055118110236227" header="0.59055118110236227" footer="0"/>
  <pageSetup paperSize="9" scale="79" fitToHeight="0" orientation="landscape" r:id="rId1"/>
  <headerFooter alignWithMargins="0">
    <oddFooter>&amp;L&amp;KFF0000UWAGA! W celu ułatwienia sporządzenia kalkulacji ceny ofert Zamawiający zastosował formułę matematyczną, która wymaga jedynie wypełnienia kolumny "b" we wszystkich tabelach.&amp;CStrona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KALKULACJA CENY OFERTY</vt:lpstr>
      <vt:lpstr>'KALKULACJA CENY OFERTY'!Obszar_wydruku</vt:lpstr>
      <vt:lpstr>'KALKULACJA CENY OFERTY'!OLE_LINK3</vt:lpstr>
    </vt:vector>
  </TitlesOfParts>
  <Company>ujcm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stypinskab</dc:creator>
  <cp:lastModifiedBy>Wojciech Kochan</cp:lastModifiedBy>
  <cp:lastPrinted>2024-05-17T10:51:41Z</cp:lastPrinted>
  <dcterms:created xsi:type="dcterms:W3CDTF">2013-06-07T08:37:03Z</dcterms:created>
  <dcterms:modified xsi:type="dcterms:W3CDTF">2024-05-29T11:04:11Z</dcterms:modified>
</cp:coreProperties>
</file>