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firstSheet="1" activeTab="5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  <sheet name="część_(9)" sheetId="10" r:id="rId10"/>
    <sheet name="część_(10)" sheetId="11" r:id="rId11"/>
    <sheet name="część_(11)" sheetId="12" r:id="rId12"/>
  </sheets>
  <definedNames>
    <definedName name="_xlnm.Print_Area" localSheetId="1">'część_(1)'!$A$1:$H$10</definedName>
    <definedName name="_xlnm.Print_Area" localSheetId="11">'część_(11)'!$A$1:$H$17</definedName>
    <definedName name="_xlnm.Print_Area" localSheetId="2">'część_(2)'!$A$1:$H$19</definedName>
    <definedName name="_xlnm.Print_Area" localSheetId="4">'część_(4)'!$A$1:$H$13</definedName>
    <definedName name="_xlnm.Print_Area" localSheetId="5">'część_(5)'!$A$1:$H$12</definedName>
    <definedName name="_xlnm.Print_Area" localSheetId="8">'część_(8)'!$A$1:$H$13</definedName>
    <definedName name="_xlnm.Print_Area" localSheetId="0">'formularz_oferty'!$A$1:$D$62</definedName>
  </definedNames>
  <calcPr fullCalcOnLoad="1"/>
</workbook>
</file>

<file path=xl/sharedStrings.xml><?xml version="1.0" encoding="utf-8"?>
<sst xmlns="http://schemas.openxmlformats.org/spreadsheetml/2006/main" count="284" uniqueCount="107">
  <si>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</si>
  <si>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</si>
  <si>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</si>
  <si>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</si>
  <si>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</si>
  <si>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</si>
  <si>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</si>
  <si>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</si>
  <si>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</si>
  <si>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</si>
  <si>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</si>
  <si>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</si>
  <si>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</si>
  <si>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</si>
  <si>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</si>
  <si>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</si>
  <si>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</si>
  <si>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</si>
  <si>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</si>
  <si>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</si>
  <si>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</si>
  <si>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</si>
  <si>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</si>
  <si>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</si>
  <si>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</si>
  <si>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</si>
  <si>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</si>
  <si>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</si>
  <si>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</si>
  <si>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</si>
  <si>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</si>
  <si>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</si>
  <si>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</si>
  <si>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</si>
  <si>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</si>
  <si>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</si>
  <si>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</si>
  <si>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</si>
  <si>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</si>
  <si>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</si>
  <si>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</si>
  <si>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</si>
  <si>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</si>
  <si>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</si>
  <si>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</si>
  <si>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</si>
  <si>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</si>
  <si>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</si>
  <si>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</si>
  <si>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</si>
  <si>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</si>
  <si>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</si>
  <si>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</si>
  <si>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</si>
  <si>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</si>
  <si>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</si>
  <si>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</si>
  <si>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</si>
  <si>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</si>
  <si>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Cena jednostkowa brutto*</t>
  </si>
  <si>
    <t>Wartość brutto pozycji*</t>
  </si>
  <si>
    <t xml:space="preserve">Cena jednostkowa brutto* 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</si>
  <si>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</si>
  <si>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</si>
  <si>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</si>
  <si>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</si>
  <si>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</si>
  <si>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</si>
  <si>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</si>
  <si>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</si>
  <si>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 xml:space="preserve">8. </t>
  </si>
  <si>
    <t xml:space="preserve">9. </t>
  </si>
  <si>
    <t>DFP.271.41.2022.BM</t>
  </si>
  <si>
    <t>Dostawa różnych materiałów medycznych.</t>
  </si>
  <si>
    <t xml:space="preserve">Oświadczamy, że zamówienie będziemy wykonywać do czasu wyczerpania kwoty wynagrodzenia umownego jednak nie dłużej niż przez: 
24 miesiące (dot. części 1-10) od daty zawarcia umowy;
36 miesięcy (dot. części 11) od daty zawarcia umowy.
</t>
  </si>
  <si>
    <r>
      <t>S</t>
    </r>
    <r>
      <rPr>
        <b/>
        <sz val="10"/>
        <color indexed="8"/>
        <rFont val="Garamond"/>
        <family val="1"/>
      </rPr>
      <t>ymulator resynchronizujący CRT-P do zaawansowanej stymulacji pęczka Hisa</t>
    </r>
    <r>
      <rPr>
        <sz val="10"/>
        <color indexed="8"/>
        <rFont val="Garamond"/>
        <family val="1"/>
      </rPr>
      <t xml:space="preserve"> 
1.  Żywotność baterii co najmniej 9,5 lat dla symulacji 100%RV/LV;10%RA i amplituda impulsu 2,5V impedancja 500 Ohm.                                                                          2.  Automatyczny tryb MRI z sensorem, który wyczuwa wysokie pola magnetyczne i przełącza urządzenie w tryb MRI w momencie wyczucia pola magnetycznego oraz powraca automatycznie do trybu permanentnego, gdy ustanie działanie pola MRI na implant.                                                                                                                                                3.  Cewnik wprowadzający do zatoki wieńcowej (co najmniej 6 krzywizn dostępnych).                                                                                                                                            4.  Zestaw akcesoriów z nożykiem do rozcinania cewnika z poz.3.                                      5.  Balon do onkluzji i kontrastowania wstecznego zatoki wieńcowej.                          6.  Komunikacja bezprzewodowa (bez przykładania głowicy programatora) podczas implantacji.                                                                                                                                              7.  Elektroda przedsionkowa przechodząca przez koszulki 6F lub cieńsze, z aktywną fiksacją, do wyboru conajmniej 2 różne długości elektrody.                                                8.  Dostępne cewniki (min.3 krzywizny w dwóch długościach) dedykowane do implantacji elektrod w okolicę pęczka Hisa.                                                                                 9.  Obecność 2 sensorów w tym akcelerometru.</t>
    </r>
  </si>
  <si>
    <t xml:space="preserve">Łącznik do elektrod mapujących wielopolowych </t>
  </si>
  <si>
    <t>Elektrody ablacyjne chłodzone, współpracujące z systemem 3D Rhythmia, z sensorem magnetycznym oraz pomiarem siły nacisku; co najmniej 3 krzywizny dostępne</t>
  </si>
  <si>
    <t>Elektrody ablacyjne chłodzone, współpracujące z systemem 3D, z sensorem magnetycznym oraz wyposażona minielektordy na końcówce; co najmniej 3 krzywizny dostępne</t>
  </si>
  <si>
    <t xml:space="preserve">Elektrody ablacyjne chłodzone wyposażone w minielektordy na końcówce, bez sensora magnetycznego, współpracujące z  różnymi systemami 3D; co najmniej 2 krzywizny dostępne </t>
  </si>
  <si>
    <t xml:space="preserve">Łącznik do elektrod ablacyjnych. </t>
  </si>
  <si>
    <t xml:space="preserve">Patch lokalizacyjny do zabiegów 3D </t>
  </si>
  <si>
    <t xml:space="preserve">Elektroda dyspersyjna do generatora RF </t>
  </si>
  <si>
    <t>szt</t>
  </si>
  <si>
    <t>Rozrusznik DDD z koszulką do zaawansowanej stymulacji pęczka Hisa; 
• Dostępne co najmniej 9 różnych (krzywizna i/lub długość itp.) modeli koszulek do stymulacji pęczka Hisa.
• Czułość w kanale komorowym co najmniej 0.5 mV
• Możliwość wykonania badania MRI bez stref wykluczenia
• Automatyczny tryb MRI z sensorem, który wyczuwa wysokie pole magnetyczne i przełącza rozrusznik w trym MRI
• Komplet elektrod 6F IS-1 z aktywnym mechanizmem fiksacji</t>
  </si>
  <si>
    <t xml:space="preserve">Kabel połączeniowy do posiadanego aparatu przez Zamawiającego TACTICATH-GENERATOR </t>
  </si>
  <si>
    <t>Cewnik do echokardiografii wewnątrzsercowej;  
cewnik ultrasonograficzny przeznaczony do celów wizualizacji struktur serca, przepływu krwi oraz innych urządzeń w obrębie serca. Długość użytkowa cewnika 90 cm obejmująca trzon 9F.  Końcówka cewnika z czterokierunkowym  odchyleniem, odginanie cewnika pod kątem co najmniej 120 stopni w każdym z kierunków. Kompaltybilny z posiadanym przez Zamawiającego aparatem ECHO Philips CX50.</t>
  </si>
  <si>
    <t xml:space="preserve">Elektrody bierne Valleylab dla dorosłych, bez kabla komaptybilne z PLASMABLADE posiadanym przez zamawiającego </t>
  </si>
  <si>
    <t>Jednorazowy, monopolarny nóż plazmowy do precyzyjnego cięcia tkanek miękkich. Umożliwiający 10 trybów cięcia monopolarnego w tym 5 trybów cięcia skóry; 10 trybów koagulacji monopolarnej, dotykowej; zakres pracy temperatury 40°C-170°C; posiadający izolację termiczną ostrza TPS; plazma cięcia generowana  na zewnętrznej krawędzi ostrza (0,05% powierzchni), grubość krawędzi tnącej 12,5 μm. Kompatybilny z generatorem Plasmablade AEX posiadanym przez Zamawiającego.</t>
  </si>
  <si>
    <t>Koszulki z zastawkami hemostatycznymi o krzywiznach dedykowanych do mapowania pierścienia mitralnego i trójdzielnego oraz nakłucia transseptalnego (typu SR 0-4, SL 0-4):
Średnica 8 i 8.5 F do wyboru przez Zamawiającego; Długość 63 cm; Co najmniej 9 krzywizn do wyboru</t>
  </si>
  <si>
    <t>Koszulki z zastawkami hemostatcznymi 8 F długość 40 - 90 cm do wyboru na etapie zamówienia</t>
  </si>
  <si>
    <t>Koszulki z zastawkami hemostatycznymi o krzywiznach dedykowanych do mapowania prawego przedsionka (typu RAMP i RAMP-1): średnica 8 i 8.5 F do wyboru przez Zamawiającego; - długość 60 cm;  </t>
  </si>
  <si>
    <t>Zestaw z filtrem 1,2µm do posiadanych przez Zamawiającego pomp Alaris VP. Przyrząd do podawania żywienia pozajelitowego z filtrem 1.2µm, z zaworem bezigłowym, długość zestawu 270cm;  zawierający zacisk zatrzaskowy; zacisk rolkowy; wstępna objętość wypełnienia 26ml; średnica wewn. drenu 3mm; segment silikonowy do pompy; zacisk zabezpieczający, tarcza z czujnikiem ciśnienia; filtr 15µm w komorze kroplowej. Hydrofobowa nasadka zapobiegająca wyciekowi płynu; złącze typu luer. Nie zawierający DEHP, lateksu, sterylny</t>
  </si>
  <si>
    <t>Zestaw do przetoczeń krwi do posiadanych przez Zamawiającego pomp Alaris VP, przeźroczysty, długość 300, tarcza z czujnikiem ciśnienia, zacisk zabezpieczający, wstępna objętość wypełnienia drenu 29ml, średnica wewn. drenu 3 mm, segment silikonowy do pompy, filtr 200µm w komorze kroplowej, zacisk rolkowy, złącze męskie luer lock, nie zawierający DEHP, lateksu, sterylny.</t>
  </si>
  <si>
    <t>Zestaw do wlewów dożylnych do posiadanych przez Zamawiającego pomp Alaris VP, przeźroczysty, długość 300 cm, igła typu spike, dysk z czujnikiem ciśnienia zitegrowany w linii, rolkowy regulator przepływu, męskie złącze luer lock, zacisk zabezpieczający, wstępna objętość wypełnienia drenu 27 ml, średnica wewn. drenu 3 mm, segment silikonowy do pompy, filtr 15µm w komorze kroplowej, nie zawierający DEHP, lateksu, sterylny.</t>
  </si>
  <si>
    <t>Zestaw do wlewów dożylnych do posiadanych przez Zamawiającego pomp Alaris VP, światłoczuły, długość 300 cm, igła typu spike, dysk z czujnikiem ciśnienia zitegrowany w linii, rolkowy regulator przepływu, męskie złącze luer lock, zacisk zabezpieczający, wstępna objętość wypełnienia drenu 27 ml, średnica wewn. drenu 3 mm, segment silikonowy do pompy, filtr 15µm w komorze kroplowej, nie zawierający DEHP, lateksu, sterylny.</t>
  </si>
  <si>
    <t>Elektrody diagnostyczne mapujące, irygowane, nawigowane magnetycznie, w pełni współpracujące z posiadanym systemem nawigacji 3D Rhythmia:  elektrody wielopolowe v (min. 64-polowe) typu koszyk o zmiennej średnicy</t>
  </si>
  <si>
    <t>poz.1-9 Zestaw elektrod kompatybilnych z posiadanym systemem mapowania 3D Rhythmia</t>
  </si>
  <si>
    <t>Rozdzielacze sygnału typu Y IS-1 bipolarny do 2 x IS -1 unipolarny, do wyboru na etapie zamówienia.</t>
  </si>
  <si>
    <t>Homeostatyczny rozrywalny adapter uszczelniający z portem bocznym do infuzji z systemem wprowadzania cewników do lewej komory serca. Kompatybilny z posiadanymi przez zamawiającego cewnikami C304 HIS.</t>
  </si>
  <si>
    <t>Cewnik/prowadnik umożliwiający pomiar śródkomorowo dp/dt, Tau, oraz rzutu serca metoda termodilucji,  wymagania:   Współpraca bezprzewodowa ze stacją analizującą / laptopem przenośnym; Kompatybilny z posiadanym oprogramowaniem / sprzętem Coroventis ; Wraz z cewnikami wymagane jest udostępnienie w cenie oferty na czas trwania umowy modułu do transmisji bezprzewodowej. Maksymalna średnica cewnika &lt; 1.5 F</t>
  </si>
  <si>
    <t xml:space="preserve">dren kompatybilny z posiadaną pompą metriQ Boston Scientific </t>
  </si>
  <si>
    <t>Wstrzykiwalne rejestratory EKG  
• Objętość &lt; 1.5 cm3
• Waga  &lt;3.5 g
• Żywotność - min 2 lata
• Komunikacja – Bluetooth
• Epizody aktywowane manualnie przez pacjenta i po przez co najmniej 4 różne typy zdarzeń arytmicznych automatycznie
• Czas IEGM dla epizodów aktywowanych przez pacjenta min 60 minut
• Możliwość zdalnego monitoringu za pomocą aplikacji na smartfonie
• W zestawie zestaw do implantacji podskórnej - wstrzykiwalnej.</t>
  </si>
  <si>
    <t xml:space="preserve">*Jeżeli wykonawca nie poda tych informacji to Zamawiający przyjmie, że wykonawca nie zamierza powierzać żadnej części zamówienia podwykonawcy
</t>
  </si>
  <si>
    <t xml:space="preserve">Wkłucie tętnicze
• średnice wewnętrzne 5F, 6F, 7F, 8F, 9F, 10F, 11F;
• długość 11 cm i 23 cm;
• zastawka hemostatyczna dająca optymalną hemostazę i niskie opory;
• ramię boczne z kranikiem;
• wysoka odporność na zagięcia i załamania;
• zachowuje niezmienne światło na całej swojej długości;
• teleskopowy układ rozszerzający;
• gładkie, atraumatyczne przejście pomiędzy prowadnikiem, a rozszerzaczem, oraz pomiędzy rozszerzaczem, a koszulką;
• atraumatyczna końcówka;
• możliwość ułożenia pacjenta w pozycji półsiedzącej 60°;
• w zestawie znajduje się: koszulka, rozszerzacz, krótki prowadnik (w introducerach krótkich również igła na specjalne zamówienie w cenie kompletu), w introducerach długich dodatkowo obturator śr. 3mm.
Zamawiający dopuszcza koszulki bez obturatora, spełniające wszystkie pozostałe wymagania swz. </t>
  </si>
  <si>
    <t>Zestaw do przetoczeń do posiadanych przez Zamawiającego pomp Alaris CC, przeźroczysty, długość 200cm, czujnik ciśnienia, objętość wypełnienia 1,5ml, średnica wewn. drenu 0,9mm, z PVC, bez DEHP, złącze męskie luer oraz załącze żeńskie luer sterylne</t>
  </si>
  <si>
    <t>Zestaw do przetoczeń do posiadanych przez Zamawiającego pomp Alaris CC, światłoczuły, długość 200cm, czujnik ciśnienia, objętość wypełnienia 1,5ml, średnica wewn. drenu 0,9mm, z PVC, bez DEHP, złącze męskie luer oraz załącze żeńskie luer sterylne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</si>
</sst>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9"/>
      <name val="Times New Roman"/>
      <family val="1"/>
    </font>
    <font>
      <b/>
      <sz val="10"/>
      <color indexed="8"/>
      <name val="Garamond"/>
      <family val="1"/>
    </font>
    <font>
      <sz val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sz val="9"/>
      <color indexed="8"/>
      <name val="Garamond"/>
      <family val="1"/>
    </font>
    <font>
      <sz val="9"/>
      <color indexed="8"/>
      <name val="Times New Roman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Times New Roman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6" fillId="0" borderId="0">
      <alignment/>
      <protection/>
    </xf>
    <xf numFmtId="0" fontId="57" fillId="0" borderId="0" applyNumberFormat="0" applyBorder="0" applyProtection="0">
      <alignment/>
    </xf>
    <xf numFmtId="0" fontId="44" fillId="0" borderId="0">
      <alignment/>
      <protection/>
    </xf>
    <xf numFmtId="0" fontId="57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27" borderId="1" applyNumberFormat="0" applyAlignment="0" applyProtection="0"/>
    <xf numFmtId="9" fontId="44" fillId="0" borderId="0" applyFont="0" applyFill="0" applyBorder="0" applyAlignment="0" applyProtection="0"/>
    <xf numFmtId="0" fontId="61" fillId="0" borderId="0" applyNumberFormat="0" applyBorder="0" applyProtection="0">
      <alignment/>
    </xf>
    <xf numFmtId="173" fontId="61" fillId="0" borderId="0" applyBorder="0" applyProtection="0">
      <alignment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31" borderId="9" applyNumberFormat="0" applyFon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7" fillId="0" borderId="0" xfId="70" applyFont="1" applyFill="1" applyAlignment="1" applyProtection="1">
      <alignment horizontal="left" vertical="top" wrapText="1"/>
      <protection locked="0"/>
    </xf>
    <xf numFmtId="3" fontId="67" fillId="0" borderId="0" xfId="70" applyNumberFormat="1" applyFont="1" applyFill="1" applyAlignment="1" applyProtection="1">
      <alignment horizontal="right" vertical="top" wrapText="1"/>
      <protection locked="0"/>
    </xf>
    <xf numFmtId="0" fontId="68" fillId="0" borderId="0" xfId="70" applyFont="1" applyFill="1" applyAlignment="1" applyProtection="1">
      <alignment horizontal="left" vertical="top" wrapText="1"/>
      <protection locked="0"/>
    </xf>
    <xf numFmtId="0" fontId="69" fillId="0" borderId="0" xfId="70" applyFont="1" applyFill="1" applyAlignment="1" applyProtection="1">
      <alignment horizontal="center" vertical="top"/>
      <protection locked="0"/>
    </xf>
    <xf numFmtId="3" fontId="67" fillId="0" borderId="0" xfId="70" applyNumberFormat="1" applyFont="1" applyFill="1" applyAlignment="1" applyProtection="1">
      <alignment horizontal="left" vertical="top" wrapText="1"/>
      <protection locked="0"/>
    </xf>
    <xf numFmtId="0" fontId="67" fillId="0" borderId="10" xfId="70" applyFont="1" applyFill="1" applyBorder="1" applyAlignment="1" applyProtection="1">
      <alignment horizontal="left" vertical="top" wrapText="1"/>
      <protection locked="0"/>
    </xf>
    <xf numFmtId="0" fontId="69" fillId="0" borderId="0" xfId="70" applyFont="1" applyFill="1" applyAlignment="1" applyProtection="1">
      <alignment horizontal="left" vertical="top" wrapText="1"/>
      <protection locked="0"/>
    </xf>
    <xf numFmtId="3" fontId="69" fillId="0" borderId="0" xfId="70" applyNumberFormat="1" applyFont="1" applyFill="1" applyAlignment="1" applyProtection="1">
      <alignment horizontal="left" vertical="top" wrapText="1"/>
      <protection locked="0"/>
    </xf>
    <xf numFmtId="167" fontId="67" fillId="0" borderId="10" xfId="89" applyFont="1" applyFill="1" applyBorder="1" applyAlignment="1" applyProtection="1">
      <alignment horizontal="right" vertical="top" wrapText="1"/>
      <protection locked="0"/>
    </xf>
    <xf numFmtId="167" fontId="67" fillId="0" borderId="0" xfId="70" applyNumberFormat="1" applyFont="1" applyFill="1" applyAlignment="1" applyProtection="1">
      <alignment horizontal="right" vertical="top" wrapText="1"/>
      <protection locked="0"/>
    </xf>
    <xf numFmtId="0" fontId="67" fillId="33" borderId="0" xfId="70" applyFont="1" applyFill="1" applyAlignment="1" applyProtection="1">
      <alignment horizontal="left" vertical="top" wrapText="1"/>
      <protection locked="0"/>
    </xf>
    <xf numFmtId="0" fontId="68" fillId="0" borderId="0" xfId="70" applyFont="1" applyFill="1" applyAlignment="1" applyProtection="1">
      <alignment horizontal="left" vertical="top"/>
      <protection locked="0"/>
    </xf>
    <xf numFmtId="49" fontId="67" fillId="0" borderId="0" xfId="70" applyNumberFormat="1" applyFont="1" applyFill="1" applyAlignment="1" applyProtection="1">
      <alignment horizontal="left" vertical="top" wrapText="1"/>
      <protection locked="0"/>
    </xf>
    <xf numFmtId="49" fontId="67" fillId="0" borderId="11" xfId="70" applyNumberFormat="1" applyFont="1" applyFill="1" applyBorder="1" applyAlignment="1" applyProtection="1">
      <alignment horizontal="left" vertical="top" wrapText="1"/>
      <protection locked="0"/>
    </xf>
    <xf numFmtId="49" fontId="69" fillId="0" borderId="10" xfId="70" applyNumberFormat="1" applyFont="1" applyFill="1" applyBorder="1" applyAlignment="1" applyProtection="1">
      <alignment horizontal="left" vertical="top" wrapText="1"/>
      <protection locked="0"/>
    </xf>
    <xf numFmtId="3" fontId="69" fillId="0" borderId="10" xfId="70" applyNumberFormat="1" applyFont="1" applyFill="1" applyBorder="1" applyAlignment="1" applyProtection="1">
      <alignment horizontal="right" vertical="top" wrapText="1"/>
      <protection locked="0"/>
    </xf>
    <xf numFmtId="0" fontId="68" fillId="0" borderId="0" xfId="70" applyFont="1" applyFill="1" applyAlignment="1" applyProtection="1">
      <alignment horizontal="justify" vertical="top" wrapText="1"/>
      <protection locked="0"/>
    </xf>
    <xf numFmtId="3" fontId="68" fillId="0" borderId="0" xfId="70" applyNumberFormat="1" applyFont="1" applyFill="1" applyAlignment="1" applyProtection="1">
      <alignment horizontal="left" vertical="top" wrapText="1"/>
      <protection locked="0"/>
    </xf>
    <xf numFmtId="0" fontId="70" fillId="33" borderId="0" xfId="0" applyFont="1" applyFill="1" applyAlignment="1" applyProtection="1">
      <alignment horizontal="left" vertical="center" wrapText="1"/>
      <protection locked="0"/>
    </xf>
    <xf numFmtId="0" fontId="71" fillId="34" borderId="10" xfId="0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 applyProtection="1">
      <alignment horizontal="center" vertical="center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166" fontId="72" fillId="33" borderId="0" xfId="0" applyNumberFormat="1" applyFont="1" applyFill="1" applyAlignment="1" applyProtection="1">
      <alignment horizontal="left" vertical="center" wrapText="1"/>
      <protection locked="0"/>
    </xf>
    <xf numFmtId="0" fontId="70" fillId="33" borderId="0" xfId="0" applyFont="1" applyFill="1" applyAlignment="1" applyProtection="1">
      <alignment horizontal="center" vertical="center" wrapText="1"/>
      <protection locked="0"/>
    </xf>
    <xf numFmtId="166" fontId="70" fillId="33" borderId="0" xfId="0" applyNumberFormat="1" applyFont="1" applyFill="1" applyAlignment="1" applyProtection="1">
      <alignment horizontal="left" vertical="center" wrapText="1"/>
      <protection locked="0"/>
    </xf>
    <xf numFmtId="166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center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166" fontId="71" fillId="0" borderId="10" xfId="0" applyNumberFormat="1" applyFont="1" applyFill="1" applyBorder="1" applyAlignment="1" applyProtection="1">
      <alignment horizontal="right" vertical="top" wrapText="1"/>
      <protection locked="0"/>
    </xf>
    <xf numFmtId="0" fontId="71" fillId="0" borderId="0" xfId="0" applyFont="1" applyFill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3" fillId="33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1" fillId="33" borderId="0" xfId="0" applyFont="1" applyFill="1" applyAlignment="1" applyProtection="1">
      <alignment horizontal="left" vertical="top" wrapText="1"/>
      <protection locked="0"/>
    </xf>
    <xf numFmtId="166" fontId="72" fillId="33" borderId="0" xfId="0" applyNumberFormat="1" applyFont="1" applyFill="1" applyAlignment="1" applyProtection="1">
      <alignment horizontal="left" vertical="top" wrapText="1"/>
      <protection locked="0"/>
    </xf>
    <xf numFmtId="0" fontId="72" fillId="33" borderId="0" xfId="0" applyFont="1" applyFill="1" applyAlignment="1" applyProtection="1">
      <alignment horizontal="center" vertical="top" wrapText="1"/>
      <protection locked="0"/>
    </xf>
    <xf numFmtId="0" fontId="71" fillId="34" borderId="10" xfId="0" applyFont="1" applyFill="1" applyBorder="1" applyAlignment="1" applyProtection="1">
      <alignment horizontal="left" vertical="top" wrapText="1"/>
      <protection locked="0"/>
    </xf>
    <xf numFmtId="167" fontId="71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2" fillId="33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166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166" fontId="72" fillId="0" borderId="0" xfId="0" applyNumberFormat="1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166" fontId="7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1" fillId="34" borderId="10" xfId="0" applyFont="1" applyFill="1" applyBorder="1" applyAlignment="1" applyProtection="1">
      <alignment horizontal="left" vertical="center" wrapText="1"/>
      <protection locked="0"/>
    </xf>
    <xf numFmtId="167" fontId="71" fillId="33" borderId="12" xfId="0" applyNumberFormat="1" applyFont="1" applyFill="1" applyBorder="1" applyAlignment="1" applyProtection="1">
      <alignment horizontal="right" vertical="center" wrapText="1"/>
      <protection locked="0"/>
    </xf>
    <xf numFmtId="166" fontId="71" fillId="34" borderId="10" xfId="77" applyNumberFormat="1" applyFont="1" applyFill="1" applyBorder="1" applyAlignment="1">
      <alignment horizontal="center" vertical="center" wrapText="1"/>
    </xf>
    <xf numFmtId="168" fontId="71" fillId="34" borderId="10" xfId="77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 applyProtection="1">
      <alignment horizontal="center" vertical="center" wrapText="1"/>
      <protection locked="0"/>
    </xf>
    <xf numFmtId="166" fontId="70" fillId="0" borderId="0" xfId="0" applyNumberFormat="1" applyFont="1" applyFill="1" applyAlignment="1" applyProtection="1">
      <alignment horizontal="left" vertical="center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166" fontId="7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5" fillId="33" borderId="0" xfId="0" applyFont="1" applyFill="1" applyAlignment="1" applyProtection="1">
      <alignment horizontal="left" vertical="center" wrapText="1"/>
      <protection locked="0"/>
    </xf>
    <xf numFmtId="170" fontId="72" fillId="33" borderId="0" xfId="0" applyNumberFormat="1" applyFont="1" applyFill="1" applyAlignment="1" applyProtection="1">
      <alignment horizontal="right" vertical="center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76" fillId="0" borderId="0" xfId="70" applyFont="1" applyFill="1" applyAlignment="1" applyProtection="1">
      <alignment horizontal="left" vertical="top" wrapText="1"/>
      <protection locked="0"/>
    </xf>
    <xf numFmtId="0" fontId="67" fillId="35" borderId="10" xfId="70" applyFont="1" applyFill="1" applyBorder="1" applyAlignment="1" applyProtection="1">
      <alignment horizontal="left" vertical="top" wrapText="1"/>
      <protection locked="0"/>
    </xf>
    <xf numFmtId="0" fontId="71" fillId="34" borderId="13" xfId="0" applyFont="1" applyFill="1" applyBorder="1" applyAlignment="1" applyProtection="1">
      <alignment horizontal="center" vertical="center" wrapText="1"/>
      <protection locked="0"/>
    </xf>
    <xf numFmtId="0" fontId="71" fillId="34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168" fontId="71" fillId="0" borderId="10" xfId="77" applyNumberFormat="1" applyFont="1" applyFill="1" applyBorder="1" applyAlignment="1">
      <alignment horizontal="center" vertical="center" wrapText="1"/>
    </xf>
    <xf numFmtId="0" fontId="72" fillId="0" borderId="10" xfId="77" applyFont="1" applyFill="1" applyBorder="1" applyAlignment="1">
      <alignment horizontal="center" vertical="center" wrapText="1"/>
    </xf>
    <xf numFmtId="3" fontId="9" fillId="36" borderId="14" xfId="0" applyNumberFormat="1" applyFont="1" applyFill="1" applyBorder="1" applyAlignment="1" applyProtection="1">
      <alignment horizontal="center" vertical="center" wrapText="1"/>
      <protection/>
    </xf>
    <xf numFmtId="167" fontId="72" fillId="0" borderId="10" xfId="77" applyNumberFormat="1" applyFont="1" applyFill="1" applyBorder="1" applyAlignment="1">
      <alignment horizontal="right" vertical="center" wrapText="1"/>
    </xf>
    <xf numFmtId="167" fontId="72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72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15" xfId="0" applyFont="1" applyFill="1" applyBorder="1" applyAlignment="1">
      <alignment horizontal="center" vertical="center" wrapText="1"/>
    </xf>
    <xf numFmtId="167" fontId="7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14" xfId="0" applyFont="1" applyFill="1" applyBorder="1" applyAlignment="1">
      <alignment horizontal="left" vertical="center" wrapText="1"/>
    </xf>
    <xf numFmtId="167" fontId="72" fillId="0" borderId="14" xfId="77" applyNumberFormat="1" applyFont="1" applyFill="1" applyBorder="1" applyAlignment="1">
      <alignment horizontal="right" vertical="center" wrapText="1"/>
    </xf>
    <xf numFmtId="0" fontId="67" fillId="0" borderId="10" xfId="70" applyFont="1" applyFill="1" applyBorder="1" applyAlignment="1" applyProtection="1">
      <alignment horizontal="center" vertical="top" wrapText="1"/>
      <protection locked="0"/>
    </xf>
    <xf numFmtId="0" fontId="69" fillId="34" borderId="10" xfId="70" applyFont="1" applyFill="1" applyBorder="1" applyAlignment="1" applyProtection="1">
      <alignment horizontal="center" vertical="top" wrapText="1"/>
      <protection locked="0"/>
    </xf>
    <xf numFmtId="3" fontId="69" fillId="34" borderId="10" xfId="70" applyNumberFormat="1" applyFont="1" applyFill="1" applyBorder="1" applyAlignment="1" applyProtection="1">
      <alignment horizontal="center" vertical="top" wrapText="1"/>
      <protection locked="0"/>
    </xf>
    <xf numFmtId="49" fontId="67" fillId="35" borderId="10" xfId="70" applyNumberFormat="1" applyFont="1" applyFill="1" applyBorder="1" applyAlignment="1" applyProtection="1">
      <alignment horizontal="left" vertical="top" wrapText="1"/>
      <protection locked="0"/>
    </xf>
    <xf numFmtId="49" fontId="67" fillId="35" borderId="11" xfId="70" applyNumberFormat="1" applyFont="1" applyFill="1" applyBorder="1" applyAlignment="1" applyProtection="1">
      <alignment horizontal="left" vertical="top" wrapText="1"/>
      <protection locked="0"/>
    </xf>
    <xf numFmtId="3" fontId="67" fillId="35" borderId="10" xfId="70" applyNumberFormat="1" applyFont="1" applyFill="1" applyBorder="1" applyAlignment="1" applyProtection="1">
      <alignment horizontal="right" vertical="top" wrapText="1"/>
      <protection locked="0"/>
    </xf>
    <xf numFmtId="0" fontId="67" fillId="0" borderId="0" xfId="70" applyFont="1" applyFill="1" applyAlignment="1" applyProtection="1">
      <alignment horizontal="left" vertical="top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0" fontId="67" fillId="0" borderId="0" xfId="70" applyFont="1" applyFill="1" applyAlignment="1" applyProtection="1">
      <alignment horizontal="left" vertical="top" wrapText="1"/>
      <protection locked="0"/>
    </xf>
    <xf numFmtId="169" fontId="71" fillId="34" borderId="16" xfId="42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3" fontId="9" fillId="36" borderId="0" xfId="0" applyNumberFormat="1" applyFont="1" applyFill="1" applyBorder="1" applyAlignment="1">
      <alignment horizontal="center" vertical="center" wrapText="1"/>
    </xf>
    <xf numFmtId="3" fontId="9" fillId="36" borderId="0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 horizontal="left" vertical="center" wrapText="1"/>
    </xf>
    <xf numFmtId="167" fontId="72" fillId="0" borderId="0" xfId="77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left" vertical="center" wrapText="1"/>
    </xf>
    <xf numFmtId="0" fontId="71" fillId="34" borderId="17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8" fillId="0" borderId="14" xfId="7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70" applyFont="1" applyFill="1" applyBorder="1" applyAlignment="1">
      <alignment horizontal="center" vertical="center" wrapText="1"/>
    </xf>
    <xf numFmtId="0" fontId="67" fillId="0" borderId="0" xfId="70" applyFont="1" applyFill="1" applyBorder="1" applyAlignment="1" applyProtection="1">
      <alignment horizontal="center" vertical="top" wrapText="1"/>
      <protection locked="0"/>
    </xf>
    <xf numFmtId="167" fontId="67" fillId="0" borderId="0" xfId="89" applyFont="1" applyFill="1" applyBorder="1" applyAlignment="1" applyProtection="1">
      <alignment horizontal="right" vertical="top" wrapText="1"/>
      <protection locked="0"/>
    </xf>
    <xf numFmtId="0" fontId="9" fillId="0" borderId="14" xfId="7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77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77" fillId="0" borderId="14" xfId="7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3" fontId="77" fillId="0" borderId="14" xfId="7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9" fillId="36" borderId="14" xfId="0" applyFont="1" applyFill="1" applyBorder="1" applyAlignment="1">
      <alignment horizontal="left" vertical="center" wrapText="1"/>
    </xf>
    <xf numFmtId="0" fontId="69" fillId="0" borderId="0" xfId="70" applyFont="1" applyFill="1" applyAlignment="1" applyProtection="1">
      <alignment horizontal="justify" vertical="top" wrapText="1"/>
      <protection locked="0"/>
    </xf>
    <xf numFmtId="0" fontId="67" fillId="0" borderId="0" xfId="70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7" fillId="0" borderId="0" xfId="70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67" fillId="33" borderId="0" xfId="70" applyFont="1" applyFill="1" applyAlignment="1" applyProtection="1">
      <alignment horizontal="justify" vertical="top" wrapText="1"/>
      <protection locked="0"/>
    </xf>
    <xf numFmtId="0" fontId="79" fillId="0" borderId="0" xfId="70" applyFont="1" applyFill="1" applyAlignment="1" applyProtection="1">
      <alignment horizontal="justify" vertical="top" wrapText="1"/>
      <protection locked="0"/>
    </xf>
    <xf numFmtId="0" fontId="80" fillId="0" borderId="0" xfId="70" applyFont="1" applyFill="1" applyAlignment="1" applyProtection="1">
      <alignment horizontal="left" vertical="top" wrapText="1"/>
      <protection locked="0"/>
    </xf>
    <xf numFmtId="49" fontId="67" fillId="35" borderId="10" xfId="70" applyNumberFormat="1" applyFont="1" applyFill="1" applyBorder="1" applyAlignment="1" applyProtection="1">
      <alignment horizontal="left" vertical="top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2" fillId="33" borderId="0" xfId="0" applyFont="1" applyFill="1" applyAlignment="1" applyProtection="1">
      <alignment horizontal="right" vertical="top" wrapText="1"/>
      <protection locked="0"/>
    </xf>
    <xf numFmtId="0" fontId="81" fillId="0" borderId="0" xfId="7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right" vertical="top" wrapText="1"/>
      <protection locked="0"/>
    </xf>
    <xf numFmtId="0" fontId="67" fillId="0" borderId="0" xfId="0" applyFont="1" applyFill="1" applyAlignment="1">
      <alignment/>
    </xf>
    <xf numFmtId="0" fontId="72" fillId="0" borderId="0" xfId="0" applyFont="1" applyFill="1" applyAlignment="1" applyProtection="1">
      <alignment horizontal="right" vertical="center" wrapText="1"/>
      <protection locked="0"/>
    </xf>
    <xf numFmtId="49" fontId="9" fillId="0" borderId="14" xfId="0" applyNumberFormat="1" applyFont="1" applyBorder="1" applyAlignment="1">
      <alignment horizontal="left" vertical="center" wrapText="1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2 3" xfId="65"/>
    <cellStyle name="Normalny 2" xfId="66"/>
    <cellStyle name="Normalny 2 2 2" xfId="67"/>
    <cellStyle name="Normalny 24" xfId="68"/>
    <cellStyle name="Normalny 3" xfId="69"/>
    <cellStyle name="Normalny 4" xfId="70"/>
    <cellStyle name="Normalny 4 2" xfId="71"/>
    <cellStyle name="Normalny 4 3" xfId="72"/>
    <cellStyle name="Normalny 4 4" xfId="73"/>
    <cellStyle name="Normalny 5" xfId="74"/>
    <cellStyle name="Normalny 6" xfId="75"/>
    <cellStyle name="Normalny 7" xfId="76"/>
    <cellStyle name="Normalny 8" xfId="77"/>
    <cellStyle name="Obliczenia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3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zoomScale="150" zoomScaleNormal="150" zoomScaleSheetLayoutView="100" zoomScalePageLayoutView="0" workbookViewId="0" topLeftCell="A46">
      <selection activeCell="G45" sqref="G45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64" t="s">
        <v>72</v>
      </c>
      <c r="D4" s="5"/>
    </row>
    <row r="5" spans="1:4" ht="15">
      <c r="A5" s="1"/>
      <c r="B5" s="1"/>
      <c r="C5" s="1"/>
      <c r="D5" s="5"/>
    </row>
    <row r="6" spans="1:4" ht="32.25" customHeight="1">
      <c r="A6" s="1"/>
      <c r="B6" s="1" t="s">
        <v>3</v>
      </c>
      <c r="C6" s="127" t="s">
        <v>73</v>
      </c>
      <c r="D6" s="128"/>
    </row>
    <row r="7" spans="1:4" ht="15">
      <c r="A7" s="1"/>
      <c r="B7" s="1"/>
      <c r="C7" s="1"/>
      <c r="D7" s="5"/>
    </row>
    <row r="8" spans="1:4" ht="15">
      <c r="A8" s="1"/>
      <c r="B8" s="65" t="s">
        <v>4</v>
      </c>
      <c r="C8" s="129"/>
      <c r="D8" s="129"/>
    </row>
    <row r="9" spans="1:4" ht="15">
      <c r="A9" s="1"/>
      <c r="B9" s="65" t="s">
        <v>5</v>
      </c>
      <c r="C9" s="129"/>
      <c r="D9" s="129"/>
    </row>
    <row r="10" spans="1:4" ht="15">
      <c r="A10" s="1"/>
      <c r="B10" s="65" t="s">
        <v>6</v>
      </c>
      <c r="C10" s="129"/>
      <c r="D10" s="129"/>
    </row>
    <row r="11" spans="1:4" ht="15">
      <c r="A11" s="1"/>
      <c r="B11" s="65" t="s">
        <v>7</v>
      </c>
      <c r="C11" s="129"/>
      <c r="D11" s="129"/>
    </row>
    <row r="12" spans="1:4" ht="15">
      <c r="A12" s="1"/>
      <c r="B12" s="65" t="s">
        <v>8</v>
      </c>
      <c r="C12" s="129"/>
      <c r="D12" s="129"/>
    </row>
    <row r="13" spans="1:4" ht="15">
      <c r="A13" s="1"/>
      <c r="B13" s="65" t="s">
        <v>9</v>
      </c>
      <c r="C13" s="129"/>
      <c r="D13" s="129"/>
    </row>
    <row r="14" spans="1:4" ht="15">
      <c r="A14" s="1"/>
      <c r="B14" s="65" t="s">
        <v>10</v>
      </c>
      <c r="C14" s="129"/>
      <c r="D14" s="129"/>
    </row>
    <row r="15" spans="1:4" ht="15">
      <c r="A15" s="1"/>
      <c r="B15" s="65" t="s">
        <v>11</v>
      </c>
      <c r="C15" s="129"/>
      <c r="D15" s="129"/>
    </row>
    <row r="16" spans="1:4" ht="15">
      <c r="A16" s="1"/>
      <c r="B16" s="65" t="s">
        <v>12</v>
      </c>
      <c r="C16" s="129"/>
      <c r="D16" s="129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30" t="s">
        <v>14</v>
      </c>
      <c r="C18" s="130"/>
      <c r="D18" s="130"/>
    </row>
    <row r="19" spans="1:4" ht="14.25" customHeight="1">
      <c r="A19" s="1"/>
      <c r="B19" s="131"/>
      <c r="C19" s="131"/>
      <c r="D19" s="1"/>
    </row>
    <row r="20" spans="1:4" ht="21" customHeight="1">
      <c r="A20" s="1"/>
      <c r="B20" s="82" t="s">
        <v>15</v>
      </c>
      <c r="C20" s="83" t="s">
        <v>55</v>
      </c>
      <c r="D20" s="7"/>
    </row>
    <row r="21" spans="1:4" ht="15">
      <c r="A21" s="1"/>
      <c r="B21" s="81">
        <v>1</v>
      </c>
      <c r="C21" s="9">
        <f>'część_(1)'!F$5</f>
        <v>0</v>
      </c>
      <c r="D21" s="10"/>
    </row>
    <row r="22" spans="1:4" ht="15">
      <c r="A22" s="1"/>
      <c r="B22" s="81">
        <v>2</v>
      </c>
      <c r="C22" s="9">
        <f>'część_(2)'!F$5</f>
        <v>0</v>
      </c>
      <c r="D22" s="10"/>
    </row>
    <row r="23" spans="1:4" ht="15">
      <c r="A23" s="1"/>
      <c r="B23" s="81">
        <v>3</v>
      </c>
      <c r="C23" s="9">
        <f>'część_(3)'!F$5</f>
        <v>0</v>
      </c>
      <c r="D23" s="10"/>
    </row>
    <row r="24" spans="1:4" ht="15">
      <c r="A24" s="90"/>
      <c r="B24" s="81">
        <v>4</v>
      </c>
      <c r="C24" s="9">
        <f>'część_(4)'!F$5</f>
        <v>0</v>
      </c>
      <c r="D24" s="10"/>
    </row>
    <row r="25" spans="1:4" ht="15">
      <c r="A25" s="90"/>
      <c r="B25" s="81">
        <v>5</v>
      </c>
      <c r="C25" s="9">
        <f>'część_(5)'!F$5</f>
        <v>0</v>
      </c>
      <c r="D25" s="10"/>
    </row>
    <row r="26" spans="1:4" ht="15">
      <c r="A26" s="90"/>
      <c r="B26" s="81">
        <v>6</v>
      </c>
      <c r="C26" s="9">
        <f>'część_(6)'!F$5</f>
        <v>0</v>
      </c>
      <c r="D26" s="10"/>
    </row>
    <row r="27" spans="1:4" ht="15">
      <c r="A27" s="90"/>
      <c r="B27" s="81">
        <v>7</v>
      </c>
      <c r="C27" s="9">
        <f>'część_(7)'!F$5</f>
        <v>0</v>
      </c>
      <c r="D27" s="10"/>
    </row>
    <row r="28" spans="1:4" ht="15">
      <c r="A28" s="90"/>
      <c r="B28" s="81">
        <v>8</v>
      </c>
      <c r="C28" s="9">
        <f>'część_(8)'!F$5</f>
        <v>0</v>
      </c>
      <c r="D28" s="10"/>
    </row>
    <row r="29" spans="1:4" ht="15">
      <c r="A29" s="90"/>
      <c r="B29" s="81">
        <v>9</v>
      </c>
      <c r="C29" s="9">
        <f>'część_(9)'!F$5</f>
        <v>0</v>
      </c>
      <c r="D29" s="10"/>
    </row>
    <row r="30" spans="1:4" ht="15">
      <c r="A30" s="90"/>
      <c r="B30" s="81">
        <v>10</v>
      </c>
      <c r="C30" s="9">
        <f>'część_(10)'!F$5</f>
        <v>0</v>
      </c>
      <c r="D30" s="10"/>
    </row>
    <row r="31" spans="1:4" ht="15">
      <c r="A31" s="90"/>
      <c r="B31" s="81">
        <v>11</v>
      </c>
      <c r="C31" s="9">
        <f>'część_(11)'!F$5</f>
        <v>0</v>
      </c>
      <c r="D31" s="10"/>
    </row>
    <row r="32" spans="1:4" ht="15">
      <c r="A32" s="87"/>
      <c r="B32" s="108"/>
      <c r="C32" s="109"/>
      <c r="D32" s="10"/>
    </row>
    <row r="33" spans="1:4" ht="15.75" customHeight="1">
      <c r="A33" s="1"/>
      <c r="B33" s="134" t="s">
        <v>57</v>
      </c>
      <c r="C33" s="134"/>
      <c r="D33" s="134"/>
    </row>
    <row r="34" spans="1:4" ht="105.75" customHeight="1">
      <c r="A34" s="1" t="s">
        <v>16</v>
      </c>
      <c r="B34" s="130" t="s">
        <v>62</v>
      </c>
      <c r="C34" s="130"/>
      <c r="D34" s="130"/>
    </row>
    <row r="35" spans="1:4" ht="15.75" customHeight="1">
      <c r="A35" s="1" t="s">
        <v>17</v>
      </c>
      <c r="B35" s="130" t="s">
        <v>54</v>
      </c>
      <c r="C35" s="130"/>
      <c r="D35" s="130"/>
    </row>
    <row r="36" spans="1:4" ht="66" customHeight="1">
      <c r="A36" s="1" t="s">
        <v>18</v>
      </c>
      <c r="B36" s="130" t="s">
        <v>74</v>
      </c>
      <c r="C36" s="130"/>
      <c r="D36" s="130"/>
    </row>
    <row r="37" spans="1:4" ht="30.75" customHeight="1">
      <c r="A37" s="1" t="s">
        <v>19</v>
      </c>
      <c r="B37" s="128" t="s">
        <v>20</v>
      </c>
      <c r="C37" s="128"/>
      <c r="D37" s="128"/>
    </row>
    <row r="38" spans="1:4" s="12" customFormat="1" ht="63.75" customHeight="1">
      <c r="A38" s="11" t="s">
        <v>21</v>
      </c>
      <c r="B38" s="132" t="s">
        <v>58</v>
      </c>
      <c r="C38" s="132"/>
      <c r="D38" s="132"/>
    </row>
    <row r="39" spans="1:4" ht="31.5" customHeight="1">
      <c r="A39" s="11" t="s">
        <v>22</v>
      </c>
      <c r="B39" s="128" t="s">
        <v>23</v>
      </c>
      <c r="C39" s="128"/>
      <c r="D39" s="128"/>
    </row>
    <row r="40" spans="1:4" ht="20.25" customHeight="1">
      <c r="A40" s="11" t="s">
        <v>24</v>
      </c>
      <c r="B40" s="130" t="s">
        <v>25</v>
      </c>
      <c r="C40" s="130"/>
      <c r="D40" s="130"/>
    </row>
    <row r="41" spans="1:4" ht="32.25" customHeight="1">
      <c r="A41" s="11" t="s">
        <v>26</v>
      </c>
      <c r="B41" s="128" t="s">
        <v>27</v>
      </c>
      <c r="C41" s="128"/>
      <c r="D41" s="128"/>
    </row>
    <row r="42" spans="1:4" ht="33.75" customHeight="1">
      <c r="A42" s="11" t="s">
        <v>28</v>
      </c>
      <c r="B42" s="128" t="s">
        <v>29</v>
      </c>
      <c r="C42" s="128"/>
      <c r="D42" s="128"/>
    </row>
    <row r="43" spans="1:4" ht="80.25" customHeight="1">
      <c r="A43" s="11"/>
      <c r="B43" s="130" t="s">
        <v>63</v>
      </c>
      <c r="C43" s="130"/>
      <c r="D43" s="130"/>
    </row>
    <row r="44" spans="1:4" ht="16.5" customHeight="1">
      <c r="A44" s="11"/>
      <c r="B44" s="133" t="s">
        <v>103</v>
      </c>
      <c r="C44" s="133"/>
      <c r="D44" s="133"/>
    </row>
    <row r="45" spans="1:4" ht="108" customHeight="1">
      <c r="A45" s="11" t="s">
        <v>30</v>
      </c>
      <c r="B45" s="130" t="s">
        <v>69</v>
      </c>
      <c r="C45" s="130"/>
      <c r="D45" s="130"/>
    </row>
    <row r="46" spans="1:4" ht="18" customHeight="1">
      <c r="A46" s="11" t="s">
        <v>31</v>
      </c>
      <c r="B46" s="7" t="s">
        <v>32</v>
      </c>
      <c r="C46" s="1"/>
      <c r="D46" s="1"/>
    </row>
    <row r="47" spans="1:4" ht="18" customHeight="1">
      <c r="A47" s="13"/>
      <c r="B47" s="135" t="s">
        <v>33</v>
      </c>
      <c r="C47" s="135"/>
      <c r="D47" s="135"/>
    </row>
    <row r="48" spans="1:4" ht="18" customHeight="1">
      <c r="A48" s="1"/>
      <c r="B48" s="135" t="s">
        <v>34</v>
      </c>
      <c r="C48" s="135"/>
      <c r="D48" s="65"/>
    </row>
    <row r="49" spans="1:4" ht="18" customHeight="1">
      <c r="A49" s="1"/>
      <c r="B49" s="129"/>
      <c r="C49" s="129"/>
      <c r="D49" s="6"/>
    </row>
    <row r="50" spans="1:4" ht="18" customHeight="1">
      <c r="A50" s="1"/>
      <c r="B50" s="129"/>
      <c r="C50" s="129"/>
      <c r="D50" s="6"/>
    </row>
    <row r="51" spans="1:4" ht="18" customHeight="1">
      <c r="A51" s="1"/>
      <c r="B51" s="129"/>
      <c r="C51" s="129"/>
      <c r="D51" s="6"/>
    </row>
    <row r="52" spans="1:4" ht="9.75" customHeight="1">
      <c r="A52" s="1"/>
      <c r="B52" s="13" t="s">
        <v>35</v>
      </c>
      <c r="C52" s="13"/>
      <c r="D52" s="2"/>
    </row>
    <row r="53" spans="1:4" ht="18" customHeight="1">
      <c r="A53" s="1"/>
      <c r="B53" s="135" t="s">
        <v>36</v>
      </c>
      <c r="C53" s="135"/>
      <c r="D53" s="135"/>
    </row>
    <row r="54" spans="1:4" ht="18" customHeight="1">
      <c r="A54" s="1"/>
      <c r="B54" s="84" t="s">
        <v>34</v>
      </c>
      <c r="C54" s="85" t="s">
        <v>37</v>
      </c>
      <c r="D54" s="86" t="s">
        <v>38</v>
      </c>
    </row>
    <row r="55" spans="1:4" ht="18" customHeight="1">
      <c r="A55" s="1"/>
      <c r="B55" s="15"/>
      <c r="C55" s="14"/>
      <c r="D55" s="16"/>
    </row>
    <row r="56" spans="1:4" ht="18" customHeight="1">
      <c r="A56" s="1"/>
      <c r="B56" s="15"/>
      <c r="C56" s="14"/>
      <c r="D56" s="16"/>
    </row>
    <row r="57" spans="1:4" ht="7.5" customHeight="1">
      <c r="A57" s="1"/>
      <c r="B57" s="13"/>
      <c r="C57" s="13"/>
      <c r="D57" s="2"/>
    </row>
    <row r="58" spans="1:4" ht="18" customHeight="1">
      <c r="A58" s="1"/>
      <c r="B58" s="135" t="s">
        <v>39</v>
      </c>
      <c r="C58" s="135"/>
      <c r="D58" s="135"/>
    </row>
    <row r="59" spans="1:4" ht="18" customHeight="1">
      <c r="A59" s="1"/>
      <c r="B59" s="135" t="s">
        <v>40</v>
      </c>
      <c r="C59" s="135"/>
      <c r="D59" s="65"/>
    </row>
    <row r="60" spans="1:4" ht="18" customHeight="1">
      <c r="A60" s="1"/>
      <c r="B60" s="129"/>
      <c r="C60" s="129"/>
      <c r="D60" s="6"/>
    </row>
    <row r="61" spans="2:4" ht="15" customHeight="1">
      <c r="B61" s="17"/>
      <c r="C61" s="17"/>
      <c r="D61" s="17"/>
    </row>
  </sheetData>
  <sheetProtection/>
  <mergeCells count="34">
    <mergeCell ref="B33:D33"/>
    <mergeCell ref="B58:D58"/>
    <mergeCell ref="B59:C59"/>
    <mergeCell ref="B60:C60"/>
    <mergeCell ref="B47:D47"/>
    <mergeCell ref="B48:C48"/>
    <mergeCell ref="B49:C49"/>
    <mergeCell ref="B50:C50"/>
    <mergeCell ref="B51:C51"/>
    <mergeCell ref="B53:D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3"/>
  <sheetViews>
    <sheetView zoomScale="130" zoomScaleNormal="130" zoomScalePageLayoutView="0" workbookViewId="0" topLeftCell="A1">
      <selection activeCell="D27" sqref="D27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41</v>
      </c>
      <c r="H1" s="142"/>
      <c r="I1" s="47"/>
      <c r="J1" s="47"/>
    </row>
    <row r="2" spans="1:10" s="48" customFormat="1" ht="12.75">
      <c r="A2" s="29"/>
      <c r="B2" s="89"/>
      <c r="C2" s="46"/>
      <c r="D2" s="29"/>
      <c r="E2" s="89"/>
      <c r="F2" s="89"/>
      <c r="G2" s="142"/>
      <c r="H2" s="142"/>
      <c r="I2" s="47"/>
      <c r="J2" s="47"/>
    </row>
    <row r="3" spans="1:10" s="48" customFormat="1" ht="14.25" customHeight="1">
      <c r="A3" s="29"/>
      <c r="B3" s="49" t="s">
        <v>42</v>
      </c>
      <c r="C3" s="50">
        <v>9</v>
      </c>
      <c r="D3" s="29"/>
      <c r="E3" s="49" t="s">
        <v>43</v>
      </c>
      <c r="F3" s="49"/>
      <c r="G3" s="89"/>
      <c r="H3" s="89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89"/>
      <c r="H4" s="89"/>
      <c r="I4" s="47"/>
      <c r="J4" s="47"/>
    </row>
    <row r="5" spans="1:10" s="48" customFormat="1" ht="12.75">
      <c r="A5" s="36"/>
      <c r="B5" s="22"/>
      <c r="C5" s="23"/>
      <c r="D5" s="21"/>
      <c r="E5" s="51" t="s">
        <v>56</v>
      </c>
      <c r="F5" s="52">
        <f>SUM(H8:H8)</f>
        <v>0</v>
      </c>
      <c r="G5" s="88"/>
      <c r="H5" s="88"/>
      <c r="I5" s="47"/>
      <c r="J5" s="47"/>
    </row>
    <row r="6" spans="1:10" s="48" customFormat="1" ht="12.75">
      <c r="A6" s="21"/>
      <c r="B6" s="22"/>
      <c r="C6" s="23"/>
      <c r="D6" s="21"/>
      <c r="E6" s="88"/>
      <c r="F6" s="88"/>
      <c r="G6" s="88"/>
      <c r="H6" s="88"/>
      <c r="I6" s="47"/>
      <c r="J6" s="47"/>
    </row>
    <row r="7" spans="1:8" s="55" customFormat="1" ht="36.75" customHeight="1">
      <c r="A7" s="20" t="s">
        <v>44</v>
      </c>
      <c r="B7" s="20" t="s">
        <v>45</v>
      </c>
      <c r="C7" s="53" t="s">
        <v>53</v>
      </c>
      <c r="D7" s="54" t="s">
        <v>47</v>
      </c>
      <c r="E7" s="54" t="s">
        <v>48</v>
      </c>
      <c r="F7" s="54" t="s">
        <v>49</v>
      </c>
      <c r="G7" s="54" t="s">
        <v>61</v>
      </c>
      <c r="H7" s="54" t="s">
        <v>60</v>
      </c>
    </row>
    <row r="8" spans="1:8" s="55" customFormat="1" ht="44.25" customHeight="1">
      <c r="A8" s="71" t="s">
        <v>13</v>
      </c>
      <c r="B8" s="126" t="s">
        <v>98</v>
      </c>
      <c r="C8" s="114">
        <v>50</v>
      </c>
      <c r="D8" s="72" t="s">
        <v>83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57</v>
      </c>
      <c r="B10" s="138"/>
      <c r="C10" s="138"/>
      <c r="D10" s="138"/>
      <c r="E10" s="138"/>
      <c r="F10" s="138"/>
      <c r="G10" s="138"/>
      <c r="H10" s="138"/>
    </row>
    <row r="13" ht="12">
      <c r="G13" s="125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0"/>
  <sheetViews>
    <sheetView zoomScale="130" zoomScaleNormal="130" zoomScalePageLayoutView="0" workbookViewId="0" topLeftCell="A1">
      <selection activeCell="B8" sqref="B8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41</v>
      </c>
      <c r="H1" s="142"/>
      <c r="I1" s="47"/>
      <c r="J1" s="47"/>
    </row>
    <row r="2" spans="1:10" s="48" customFormat="1" ht="12.75">
      <c r="A2" s="29"/>
      <c r="B2" s="89"/>
      <c r="C2" s="46"/>
      <c r="D2" s="29"/>
      <c r="E2" s="89"/>
      <c r="F2" s="89"/>
      <c r="G2" s="142"/>
      <c r="H2" s="142"/>
      <c r="I2" s="47"/>
      <c r="J2" s="47"/>
    </row>
    <row r="3" spans="1:10" s="48" customFormat="1" ht="14.25" customHeight="1">
      <c r="A3" s="29"/>
      <c r="B3" s="49" t="s">
        <v>42</v>
      </c>
      <c r="C3" s="50">
        <v>10</v>
      </c>
      <c r="D3" s="29"/>
      <c r="E3" s="49" t="s">
        <v>43</v>
      </c>
      <c r="F3" s="49"/>
      <c r="G3" s="89"/>
      <c r="H3" s="89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89"/>
      <c r="H4" s="89"/>
      <c r="I4" s="47"/>
      <c r="J4" s="47"/>
    </row>
    <row r="5" spans="1:10" s="48" customFormat="1" ht="12.75">
      <c r="A5" s="36"/>
      <c r="B5" s="22"/>
      <c r="C5" s="23"/>
      <c r="D5" s="21"/>
      <c r="E5" s="51" t="s">
        <v>56</v>
      </c>
      <c r="F5" s="52">
        <f>SUM(H8:H8)</f>
        <v>0</v>
      </c>
      <c r="G5" s="88"/>
      <c r="H5" s="88"/>
      <c r="I5" s="47"/>
      <c r="J5" s="47"/>
    </row>
    <row r="6" spans="1:10" s="48" customFormat="1" ht="12.75">
      <c r="A6" s="21"/>
      <c r="B6" s="22"/>
      <c r="C6" s="23"/>
      <c r="D6" s="21"/>
      <c r="E6" s="88"/>
      <c r="F6" s="88"/>
      <c r="G6" s="88"/>
      <c r="H6" s="88"/>
      <c r="I6" s="47"/>
      <c r="J6" s="47"/>
    </row>
    <row r="7" spans="1:8" s="55" customFormat="1" ht="36.75" customHeight="1">
      <c r="A7" s="20" t="s">
        <v>44</v>
      </c>
      <c r="B7" s="20" t="s">
        <v>45</v>
      </c>
      <c r="C7" s="53" t="s">
        <v>53</v>
      </c>
      <c r="D7" s="54" t="s">
        <v>47</v>
      </c>
      <c r="E7" s="54" t="s">
        <v>48</v>
      </c>
      <c r="F7" s="54" t="s">
        <v>49</v>
      </c>
      <c r="G7" s="54" t="s">
        <v>61</v>
      </c>
      <c r="H7" s="54" t="s">
        <v>60</v>
      </c>
    </row>
    <row r="8" spans="1:8" s="55" customFormat="1" ht="219" customHeight="1">
      <c r="A8" s="71" t="s">
        <v>13</v>
      </c>
      <c r="B8" s="115" t="s">
        <v>104</v>
      </c>
      <c r="C8" s="116">
        <v>2500</v>
      </c>
      <c r="D8" s="72" t="s">
        <v>83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57</v>
      </c>
      <c r="B10" s="138"/>
      <c r="C10" s="138"/>
      <c r="D10" s="138"/>
      <c r="E10" s="138"/>
      <c r="F10" s="138"/>
      <c r="G10" s="138"/>
      <c r="H10" s="138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5"/>
  <sheetViews>
    <sheetView zoomScale="120" zoomScaleNormal="120" zoomScalePageLayoutView="0" workbookViewId="0" topLeftCell="A9">
      <selection activeCell="E21" sqref="E21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51</v>
      </c>
      <c r="H1" s="140"/>
    </row>
    <row r="2" spans="1:8" ht="11.25" customHeight="1">
      <c r="A2" s="29"/>
      <c r="B2" s="30" t="s">
        <v>42</v>
      </c>
      <c r="C2" s="31">
        <v>11</v>
      </c>
      <c r="D2" s="27"/>
      <c r="E2" s="32" t="s">
        <v>43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56</v>
      </c>
      <c r="F5" s="41">
        <f>SUM(H8:H13)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44</v>
      </c>
      <c r="B7" s="66" t="s">
        <v>45</v>
      </c>
      <c r="C7" s="91" t="s">
        <v>52</v>
      </c>
      <c r="D7" s="103" t="s">
        <v>47</v>
      </c>
      <c r="E7" s="102" t="s">
        <v>48</v>
      </c>
      <c r="F7" s="67" t="s">
        <v>49</v>
      </c>
      <c r="G7" s="66" t="s">
        <v>59</v>
      </c>
      <c r="H7" s="66" t="s">
        <v>60</v>
      </c>
    </row>
    <row r="8" spans="1:8" ht="98.25" customHeight="1">
      <c r="A8" s="69" t="s">
        <v>50</v>
      </c>
      <c r="B8" s="120" t="s">
        <v>92</v>
      </c>
      <c r="C8" s="117">
        <v>32400</v>
      </c>
      <c r="D8" s="72" t="s">
        <v>83</v>
      </c>
      <c r="E8" s="68"/>
      <c r="F8" s="68"/>
      <c r="G8" s="75">
        <v>0</v>
      </c>
      <c r="H8" s="75">
        <f aca="true" t="shared" si="0" ref="H8:H13">ROUND(ROUND(C8,2)*ROUND(G8,2),2)</f>
        <v>0</v>
      </c>
    </row>
    <row r="9" spans="1:8" ht="72" customHeight="1">
      <c r="A9" s="76" t="s">
        <v>64</v>
      </c>
      <c r="B9" s="120" t="s">
        <v>93</v>
      </c>
      <c r="C9" s="117">
        <v>5400</v>
      </c>
      <c r="D9" s="72" t="s">
        <v>83</v>
      </c>
      <c r="E9" s="77"/>
      <c r="F9" s="77"/>
      <c r="G9" s="78">
        <v>0</v>
      </c>
      <c r="H9" s="78">
        <f t="shared" si="0"/>
        <v>0</v>
      </c>
    </row>
    <row r="10" spans="1:8" ht="70.5" customHeight="1">
      <c r="A10" s="69" t="s">
        <v>17</v>
      </c>
      <c r="B10" s="121" t="s">
        <v>94</v>
      </c>
      <c r="C10" s="118">
        <v>90000</v>
      </c>
      <c r="D10" s="72" t="s">
        <v>83</v>
      </c>
      <c r="E10" s="68"/>
      <c r="F10" s="68"/>
      <c r="G10" s="75">
        <v>0</v>
      </c>
      <c r="H10" s="75">
        <f t="shared" si="0"/>
        <v>0</v>
      </c>
    </row>
    <row r="11" spans="1:8" ht="67.5" customHeight="1">
      <c r="A11" s="69" t="s">
        <v>65</v>
      </c>
      <c r="B11" s="121" t="s">
        <v>95</v>
      </c>
      <c r="C11" s="119">
        <v>300</v>
      </c>
      <c r="D11" s="72" t="s">
        <v>83</v>
      </c>
      <c r="E11" s="77"/>
      <c r="F11" s="77"/>
      <c r="G11" s="78">
        <v>0</v>
      </c>
      <c r="H11" s="78">
        <f t="shared" si="0"/>
        <v>0</v>
      </c>
    </row>
    <row r="12" spans="1:8" ht="42" customHeight="1">
      <c r="A12" s="76" t="s">
        <v>66</v>
      </c>
      <c r="B12" s="143" t="s">
        <v>105</v>
      </c>
      <c r="C12" s="117">
        <v>36000</v>
      </c>
      <c r="D12" s="72" t="s">
        <v>83</v>
      </c>
      <c r="E12" s="68"/>
      <c r="F12" s="68"/>
      <c r="G12" s="75">
        <v>0</v>
      </c>
      <c r="H12" s="75">
        <f t="shared" si="0"/>
        <v>0</v>
      </c>
    </row>
    <row r="13" spans="1:8" ht="57.75" customHeight="1">
      <c r="A13" s="69" t="s">
        <v>67</v>
      </c>
      <c r="B13" s="143" t="s">
        <v>106</v>
      </c>
      <c r="C13" s="117">
        <v>18000</v>
      </c>
      <c r="D13" s="72" t="s">
        <v>83</v>
      </c>
      <c r="E13" s="77"/>
      <c r="F13" s="77"/>
      <c r="G13" s="78">
        <v>0</v>
      </c>
      <c r="H13" s="78">
        <f t="shared" si="0"/>
        <v>0</v>
      </c>
    </row>
    <row r="15" spans="1:8" ht="12.75">
      <c r="A15" s="138" t="s">
        <v>57</v>
      </c>
      <c r="B15" s="138"/>
      <c r="C15" s="138"/>
      <c r="D15" s="138"/>
      <c r="E15" s="138"/>
      <c r="F15" s="138"/>
      <c r="G15" s="138"/>
      <c r="H15" s="138"/>
    </row>
  </sheetData>
  <sheetProtection/>
  <mergeCells count="3">
    <mergeCell ref="A1:B1"/>
    <mergeCell ref="G1:H2"/>
    <mergeCell ref="A15:H15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120" zoomScaleNormal="120" zoomScalePageLayoutView="0" workbookViewId="0" topLeftCell="A2">
      <selection activeCell="B8" sqref="B8"/>
    </sheetView>
  </sheetViews>
  <sheetFormatPr defaultColWidth="9.625" defaultRowHeight="14.25"/>
  <cols>
    <col min="1" max="1" width="5.75390625" style="24" customWidth="1"/>
    <col min="2" max="2" width="55.50390625" style="19" customWidth="1"/>
    <col min="3" max="3" width="6.875" style="25" customWidth="1"/>
    <col min="4" max="4" width="6.75390625" style="24" customWidth="1"/>
    <col min="5" max="5" width="17.125" style="24" customWidth="1"/>
    <col min="6" max="6" width="13.375" style="24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27" customHeight="1">
      <c r="A1" s="136" t="str">
        <f>formularz_oferty!C4</f>
        <v>DFP.271.41.2022.BM</v>
      </c>
      <c r="B1" s="136"/>
      <c r="C1" s="23"/>
      <c r="D1" s="21"/>
      <c r="E1" s="21"/>
      <c r="F1" s="21"/>
      <c r="G1" s="137" t="s">
        <v>41</v>
      </c>
      <c r="H1" s="137"/>
    </row>
    <row r="2" spans="1:8" ht="14.25" customHeight="1">
      <c r="A2" s="21"/>
      <c r="B2" s="22" t="s">
        <v>42</v>
      </c>
      <c r="C2" s="58">
        <v>1</v>
      </c>
      <c r="D2" s="21"/>
      <c r="E2" s="36" t="s">
        <v>43</v>
      </c>
      <c r="F2" s="21"/>
      <c r="G2" s="22"/>
      <c r="H2" s="22"/>
    </row>
    <row r="3" spans="1:8" ht="12.75">
      <c r="A3" s="36"/>
      <c r="B3" s="57"/>
      <c r="C3" s="23"/>
      <c r="D3" s="21"/>
      <c r="E3" s="21"/>
      <c r="F3" s="21"/>
      <c r="G3" s="57"/>
      <c r="H3" s="57"/>
    </row>
    <row r="4" spans="1:8" ht="12.75">
      <c r="A4" s="36"/>
      <c r="B4" s="57"/>
      <c r="C4" s="23"/>
      <c r="D4" s="21"/>
      <c r="E4" s="21"/>
      <c r="F4" s="21"/>
      <c r="G4" s="57"/>
      <c r="H4" s="57"/>
    </row>
    <row r="5" spans="1:8" ht="13.5" customHeight="1">
      <c r="A5" s="36"/>
      <c r="B5" s="22"/>
      <c r="C5" s="23"/>
      <c r="D5" s="21"/>
      <c r="E5" s="51" t="s">
        <v>56</v>
      </c>
      <c r="F5" s="52">
        <f>SUM(H8:H8)</f>
        <v>0</v>
      </c>
      <c r="G5" s="59"/>
      <c r="H5" s="59"/>
    </row>
    <row r="6" spans="1:8" ht="12.75">
      <c r="A6" s="36"/>
      <c r="B6" s="22"/>
      <c r="C6" s="23"/>
      <c r="D6" s="21"/>
      <c r="E6" s="21"/>
      <c r="F6" s="21"/>
      <c r="G6" s="22"/>
      <c r="H6" s="60"/>
    </row>
    <row r="7" spans="1:8" ht="38.25">
      <c r="A7" s="66" t="s">
        <v>44</v>
      </c>
      <c r="B7" s="66" t="s">
        <v>45</v>
      </c>
      <c r="C7" s="91" t="s">
        <v>46</v>
      </c>
      <c r="D7" s="67" t="s">
        <v>47</v>
      </c>
      <c r="E7" s="67" t="s">
        <v>48</v>
      </c>
      <c r="F7" s="67" t="s">
        <v>49</v>
      </c>
      <c r="G7" s="66" t="s">
        <v>59</v>
      </c>
      <c r="H7" s="66" t="s">
        <v>60</v>
      </c>
    </row>
    <row r="8" spans="1:8" ht="237" customHeight="1">
      <c r="A8" s="69" t="s">
        <v>50</v>
      </c>
      <c r="B8" s="101" t="s">
        <v>75</v>
      </c>
      <c r="C8" s="99">
        <v>60</v>
      </c>
      <c r="D8" s="72" t="s">
        <v>83</v>
      </c>
      <c r="E8" s="79"/>
      <c r="F8" s="79"/>
      <c r="G8" s="80">
        <v>0</v>
      </c>
      <c r="H8" s="80">
        <f>ROUND(ROUND(C8,2)*ROUND(G8,2),2)</f>
        <v>0</v>
      </c>
    </row>
    <row r="9" spans="1:8" ht="15" customHeight="1">
      <c r="A9" s="93"/>
      <c r="B9" s="94"/>
      <c r="C9" s="95"/>
      <c r="D9" s="96"/>
      <c r="E9" s="97"/>
      <c r="F9" s="97"/>
      <c r="G9" s="98"/>
      <c r="H9" s="98"/>
    </row>
    <row r="10" spans="1:8" ht="18" customHeight="1">
      <c r="A10" s="138" t="s">
        <v>57</v>
      </c>
      <c r="B10" s="138"/>
      <c r="C10" s="138"/>
      <c r="D10" s="138"/>
      <c r="E10" s="138"/>
      <c r="F10" s="138"/>
      <c r="G10" s="138"/>
      <c r="H10" s="138"/>
    </row>
  </sheetData>
  <sheetProtection/>
  <mergeCells count="3">
    <mergeCell ref="A1:B1"/>
    <mergeCell ref="G1:H1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9"/>
  <sheetViews>
    <sheetView zoomScale="120" zoomScaleNormal="120" zoomScalePageLayoutView="0" workbookViewId="0" topLeftCell="A1">
      <selection activeCell="B15" sqref="B15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51</v>
      </c>
      <c r="H1" s="140"/>
    </row>
    <row r="2" spans="1:8" ht="11.25" customHeight="1">
      <c r="A2" s="29"/>
      <c r="B2" s="30" t="s">
        <v>42</v>
      </c>
      <c r="C2" s="31">
        <v>2</v>
      </c>
      <c r="D2" s="27"/>
      <c r="E2" s="32" t="s">
        <v>43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56</v>
      </c>
      <c r="F5" s="41">
        <f>SUM(H8:H16)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44</v>
      </c>
      <c r="B7" s="66" t="s">
        <v>45</v>
      </c>
      <c r="C7" s="91" t="s">
        <v>52</v>
      </c>
      <c r="D7" s="103" t="s">
        <v>47</v>
      </c>
      <c r="E7" s="102" t="s">
        <v>48</v>
      </c>
      <c r="F7" s="67" t="s">
        <v>49</v>
      </c>
      <c r="G7" s="66" t="s">
        <v>59</v>
      </c>
      <c r="H7" s="66" t="s">
        <v>60</v>
      </c>
    </row>
    <row r="8" spans="1:8" ht="58.5" customHeight="1">
      <c r="A8" s="69" t="s">
        <v>50</v>
      </c>
      <c r="B8" s="115" t="s">
        <v>96</v>
      </c>
      <c r="C8" s="104">
        <v>70</v>
      </c>
      <c r="D8" s="72" t="s">
        <v>83</v>
      </c>
      <c r="E8" s="68"/>
      <c r="F8" s="68"/>
      <c r="G8" s="75">
        <v>0</v>
      </c>
      <c r="H8" s="75">
        <f aca="true" t="shared" si="0" ref="H8:H16">ROUND(ROUND(C8,2)*ROUND(G8,2),2)</f>
        <v>0</v>
      </c>
    </row>
    <row r="9" spans="1:8" ht="30" customHeight="1">
      <c r="A9" s="76" t="s">
        <v>64</v>
      </c>
      <c r="B9" s="122" t="s">
        <v>76</v>
      </c>
      <c r="C9" s="104">
        <v>10</v>
      </c>
      <c r="D9" s="72" t="s">
        <v>83</v>
      </c>
      <c r="E9" s="77"/>
      <c r="F9" s="77"/>
      <c r="G9" s="78">
        <v>0</v>
      </c>
      <c r="H9" s="78">
        <f t="shared" si="0"/>
        <v>0</v>
      </c>
    </row>
    <row r="10" spans="1:8" ht="36.75" customHeight="1">
      <c r="A10" s="69" t="s">
        <v>17</v>
      </c>
      <c r="B10" s="115" t="s">
        <v>77</v>
      </c>
      <c r="C10" s="104">
        <v>80</v>
      </c>
      <c r="D10" s="72" t="s">
        <v>83</v>
      </c>
      <c r="E10" s="68"/>
      <c r="F10" s="68"/>
      <c r="G10" s="75">
        <v>0</v>
      </c>
      <c r="H10" s="75">
        <f t="shared" si="0"/>
        <v>0</v>
      </c>
    </row>
    <row r="11" spans="1:8" ht="42.75" customHeight="1">
      <c r="A11" s="69" t="s">
        <v>65</v>
      </c>
      <c r="B11" s="115" t="s">
        <v>78</v>
      </c>
      <c r="C11" s="104">
        <v>40</v>
      </c>
      <c r="D11" s="72" t="s">
        <v>83</v>
      </c>
      <c r="E11" s="77"/>
      <c r="F11" s="77"/>
      <c r="G11" s="78">
        <v>0</v>
      </c>
      <c r="H11" s="78">
        <f t="shared" si="0"/>
        <v>0</v>
      </c>
    </row>
    <row r="12" spans="1:8" ht="42" customHeight="1">
      <c r="A12" s="76" t="s">
        <v>66</v>
      </c>
      <c r="B12" s="115" t="s">
        <v>79</v>
      </c>
      <c r="C12" s="104">
        <v>60</v>
      </c>
      <c r="D12" s="72" t="s">
        <v>83</v>
      </c>
      <c r="E12" s="68"/>
      <c r="F12" s="68"/>
      <c r="G12" s="75">
        <v>0</v>
      </c>
      <c r="H12" s="75">
        <f t="shared" si="0"/>
        <v>0</v>
      </c>
    </row>
    <row r="13" spans="1:8" ht="30.75" customHeight="1">
      <c r="A13" s="69" t="s">
        <v>67</v>
      </c>
      <c r="B13" s="122" t="s">
        <v>80</v>
      </c>
      <c r="C13" s="104">
        <v>12</v>
      </c>
      <c r="D13" s="72" t="s">
        <v>83</v>
      </c>
      <c r="E13" s="77"/>
      <c r="F13" s="77"/>
      <c r="G13" s="78">
        <v>0</v>
      </c>
      <c r="H13" s="78">
        <f t="shared" si="0"/>
        <v>0</v>
      </c>
    </row>
    <row r="14" spans="1:8" ht="35.25" customHeight="1">
      <c r="A14" s="69" t="s">
        <v>68</v>
      </c>
      <c r="B14" s="122" t="s">
        <v>81</v>
      </c>
      <c r="C14" s="104">
        <v>80</v>
      </c>
      <c r="D14" s="72" t="s">
        <v>83</v>
      </c>
      <c r="E14" s="68"/>
      <c r="F14" s="68"/>
      <c r="G14" s="75">
        <v>0</v>
      </c>
      <c r="H14" s="75">
        <f t="shared" si="0"/>
        <v>0</v>
      </c>
    </row>
    <row r="15" spans="1:8" ht="33.75" customHeight="1">
      <c r="A15" s="76" t="s">
        <v>70</v>
      </c>
      <c r="B15" s="122" t="s">
        <v>82</v>
      </c>
      <c r="C15" s="104">
        <v>100</v>
      </c>
      <c r="D15" s="72" t="s">
        <v>83</v>
      </c>
      <c r="E15" s="77"/>
      <c r="F15" s="77"/>
      <c r="G15" s="78">
        <v>0</v>
      </c>
      <c r="H15" s="78">
        <f t="shared" si="0"/>
        <v>0</v>
      </c>
    </row>
    <row r="16" spans="1:8" ht="34.5" customHeight="1">
      <c r="A16" s="69" t="s">
        <v>71</v>
      </c>
      <c r="B16" s="123" t="s">
        <v>101</v>
      </c>
      <c r="C16" s="104">
        <v>120</v>
      </c>
      <c r="D16" s="72" t="s">
        <v>83</v>
      </c>
      <c r="E16" s="77"/>
      <c r="F16" s="77"/>
      <c r="G16" s="78">
        <v>0</v>
      </c>
      <c r="H16" s="78">
        <f t="shared" si="0"/>
        <v>0</v>
      </c>
    </row>
    <row r="17" ht="19.5" customHeight="1">
      <c r="B17" s="124" t="s">
        <v>97</v>
      </c>
    </row>
    <row r="19" spans="1:8" ht="12.75">
      <c r="A19" s="138" t="s">
        <v>57</v>
      </c>
      <c r="B19" s="138"/>
      <c r="C19" s="138"/>
      <c r="D19" s="138"/>
      <c r="E19" s="138"/>
      <c r="F19" s="138"/>
      <c r="G19" s="138"/>
      <c r="H19" s="138"/>
    </row>
  </sheetData>
  <sheetProtection/>
  <mergeCells count="3">
    <mergeCell ref="A1:B1"/>
    <mergeCell ref="G1:H2"/>
    <mergeCell ref="A19:H19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B8" sqref="B8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41</v>
      </c>
      <c r="H1" s="142"/>
      <c r="I1" s="47"/>
      <c r="J1" s="47"/>
    </row>
    <row r="2" spans="1:10" s="48" customFormat="1" ht="12.75">
      <c r="A2" s="29"/>
      <c r="B2" s="62"/>
      <c r="C2" s="46"/>
      <c r="D2" s="29"/>
      <c r="E2" s="62"/>
      <c r="F2" s="62"/>
      <c r="G2" s="142"/>
      <c r="H2" s="142"/>
      <c r="I2" s="47"/>
      <c r="J2" s="47"/>
    </row>
    <row r="3" spans="1:10" s="48" customFormat="1" ht="14.25" customHeight="1">
      <c r="A3" s="29"/>
      <c r="B3" s="49" t="s">
        <v>42</v>
      </c>
      <c r="C3" s="50">
        <v>3</v>
      </c>
      <c r="D3" s="29"/>
      <c r="E3" s="49" t="s">
        <v>43</v>
      </c>
      <c r="F3" s="49"/>
      <c r="G3" s="62"/>
      <c r="H3" s="62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62"/>
      <c r="H4" s="62"/>
      <c r="I4" s="47"/>
      <c r="J4" s="47"/>
    </row>
    <row r="5" spans="1:10" s="48" customFormat="1" ht="12.75">
      <c r="A5" s="36"/>
      <c r="B5" s="22"/>
      <c r="C5" s="23"/>
      <c r="D5" s="21"/>
      <c r="E5" s="51" t="s">
        <v>56</v>
      </c>
      <c r="F5" s="52">
        <f>SUM(H8:H8)</f>
        <v>0</v>
      </c>
      <c r="G5" s="61"/>
      <c r="H5" s="61"/>
      <c r="I5" s="47"/>
      <c r="J5" s="47"/>
    </row>
    <row r="6" spans="1:10" s="48" customFormat="1" ht="12.75">
      <c r="A6" s="21"/>
      <c r="B6" s="22"/>
      <c r="C6" s="23"/>
      <c r="D6" s="21"/>
      <c r="E6" s="61"/>
      <c r="F6" s="61"/>
      <c r="G6" s="61"/>
      <c r="H6" s="61"/>
      <c r="I6" s="47"/>
      <c r="J6" s="47"/>
    </row>
    <row r="7" spans="1:8" s="55" customFormat="1" ht="36.75" customHeight="1">
      <c r="A7" s="20" t="s">
        <v>44</v>
      </c>
      <c r="B7" s="20" t="s">
        <v>45</v>
      </c>
      <c r="C7" s="53" t="s">
        <v>53</v>
      </c>
      <c r="D7" s="54" t="s">
        <v>47</v>
      </c>
      <c r="E7" s="54" t="s">
        <v>48</v>
      </c>
      <c r="F7" s="54" t="s">
        <v>49</v>
      </c>
      <c r="G7" s="54" t="s">
        <v>61</v>
      </c>
      <c r="H7" s="54" t="s">
        <v>60</v>
      </c>
    </row>
    <row r="8" spans="1:8" s="55" customFormat="1" ht="108.75" customHeight="1">
      <c r="A8" s="71" t="s">
        <v>13</v>
      </c>
      <c r="B8" s="101" t="s">
        <v>84</v>
      </c>
      <c r="C8" s="107">
        <v>100</v>
      </c>
      <c r="D8" s="72" t="s">
        <v>83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57</v>
      </c>
      <c r="B10" s="138"/>
      <c r="C10" s="138"/>
      <c r="D10" s="138"/>
      <c r="E10" s="138"/>
      <c r="F10" s="138"/>
      <c r="G10" s="138"/>
      <c r="H10" s="138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B17" sqref="B17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51</v>
      </c>
      <c r="H1" s="140"/>
    </row>
    <row r="2" spans="1:8" ht="11.25" customHeight="1">
      <c r="A2" s="29"/>
      <c r="B2" s="30" t="s">
        <v>42</v>
      </c>
      <c r="C2" s="31">
        <v>4</v>
      </c>
      <c r="D2" s="27"/>
      <c r="E2" s="32" t="s">
        <v>43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56</v>
      </c>
      <c r="F5" s="41">
        <f>SUM(H8:H9)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44</v>
      </c>
      <c r="B7" s="66" t="s">
        <v>45</v>
      </c>
      <c r="C7" s="91" t="s">
        <v>52</v>
      </c>
      <c r="D7" s="103" t="s">
        <v>47</v>
      </c>
      <c r="E7" s="102" t="s">
        <v>48</v>
      </c>
      <c r="F7" s="67" t="s">
        <v>49</v>
      </c>
      <c r="G7" s="66" t="s">
        <v>59</v>
      </c>
      <c r="H7" s="66" t="s">
        <v>60</v>
      </c>
    </row>
    <row r="8" spans="1:8" ht="94.5" customHeight="1">
      <c r="A8" s="69" t="s">
        <v>50</v>
      </c>
      <c r="B8" s="92" t="s">
        <v>86</v>
      </c>
      <c r="C8" s="110">
        <v>40</v>
      </c>
      <c r="D8" s="72" t="s">
        <v>83</v>
      </c>
      <c r="E8" s="68"/>
      <c r="F8" s="68"/>
      <c r="G8" s="75">
        <v>0</v>
      </c>
      <c r="H8" s="75">
        <f>ROUND(ROUND(C8,2)*ROUND(G8,2),2)</f>
        <v>0</v>
      </c>
    </row>
    <row r="9" spans="1:8" ht="37.5" customHeight="1">
      <c r="A9" s="76" t="s">
        <v>64</v>
      </c>
      <c r="B9" s="92" t="s">
        <v>85</v>
      </c>
      <c r="C9" s="111">
        <v>4</v>
      </c>
      <c r="D9" s="72" t="s">
        <v>83</v>
      </c>
      <c r="E9" s="77"/>
      <c r="F9" s="77"/>
      <c r="G9" s="78">
        <v>0</v>
      </c>
      <c r="H9" s="78">
        <f>ROUND(ROUND(C9,2)*ROUND(G9,2),2)</f>
        <v>0</v>
      </c>
    </row>
    <row r="11" spans="1:8" ht="12.75">
      <c r="A11" s="138" t="s">
        <v>57</v>
      </c>
      <c r="B11" s="138"/>
      <c r="C11" s="138"/>
      <c r="D11" s="138"/>
      <c r="E11" s="138"/>
      <c r="F11" s="138"/>
      <c r="G11" s="138"/>
      <c r="H11" s="138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2"/>
  <sheetViews>
    <sheetView tabSelected="1" zoomScale="120" zoomScaleNormal="120" zoomScalePageLayoutView="0" workbookViewId="0" topLeftCell="A1">
      <selection activeCell="C9" sqref="C9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51</v>
      </c>
      <c r="H1" s="140"/>
    </row>
    <row r="2" spans="1:8" ht="11.25" customHeight="1">
      <c r="A2" s="29"/>
      <c r="B2" s="30" t="s">
        <v>42</v>
      </c>
      <c r="C2" s="31">
        <v>5</v>
      </c>
      <c r="D2" s="27"/>
      <c r="E2" s="32" t="s">
        <v>43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56</v>
      </c>
      <c r="F5" s="41">
        <f>SUM(H8:H10)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44</v>
      </c>
      <c r="B7" s="66" t="s">
        <v>45</v>
      </c>
      <c r="C7" s="91" t="s">
        <v>52</v>
      </c>
      <c r="D7" s="103" t="s">
        <v>47</v>
      </c>
      <c r="E7" s="102" t="s">
        <v>48</v>
      </c>
      <c r="F7" s="67" t="s">
        <v>49</v>
      </c>
      <c r="G7" s="66" t="s">
        <v>59</v>
      </c>
      <c r="H7" s="66" t="s">
        <v>60</v>
      </c>
    </row>
    <row r="8" spans="1:8" ht="90.75" customHeight="1">
      <c r="A8" s="69" t="s">
        <v>50</v>
      </c>
      <c r="B8" s="92" t="s">
        <v>88</v>
      </c>
      <c r="C8" s="111">
        <v>120</v>
      </c>
      <c r="D8" s="72" t="s">
        <v>83</v>
      </c>
      <c r="E8" s="68"/>
      <c r="F8" s="68"/>
      <c r="G8" s="75">
        <v>0</v>
      </c>
      <c r="H8" s="75">
        <f>ROUND(ROUND(C8,2)*ROUND(G8,2),2)</f>
        <v>0</v>
      </c>
    </row>
    <row r="9" spans="1:8" ht="30" customHeight="1">
      <c r="A9" s="76" t="s">
        <v>64</v>
      </c>
      <c r="B9" s="92" t="s">
        <v>87</v>
      </c>
      <c r="C9" s="111">
        <v>150</v>
      </c>
      <c r="D9" s="72" t="s">
        <v>83</v>
      </c>
      <c r="E9" s="77"/>
      <c r="F9" s="77"/>
      <c r="G9" s="78">
        <v>0</v>
      </c>
      <c r="H9" s="78">
        <f>ROUND(ROUND(C9,2)*ROUND(G9,2),2)</f>
        <v>0</v>
      </c>
    </row>
    <row r="10" spans="1:8" ht="47.25" customHeight="1">
      <c r="A10" s="69" t="s">
        <v>17</v>
      </c>
      <c r="B10" s="92" t="s">
        <v>99</v>
      </c>
      <c r="C10" s="111">
        <v>140</v>
      </c>
      <c r="D10" s="72" t="s">
        <v>83</v>
      </c>
      <c r="E10" s="68"/>
      <c r="F10" s="68"/>
      <c r="G10" s="75">
        <v>0</v>
      </c>
      <c r="H10" s="75">
        <f>ROUND(ROUND(C10,2)*ROUND(G10,2),2)</f>
        <v>0</v>
      </c>
    </row>
    <row r="12" spans="1:8" ht="12.75">
      <c r="A12" s="138" t="s">
        <v>57</v>
      </c>
      <c r="B12" s="138"/>
      <c r="C12" s="138"/>
      <c r="D12" s="138"/>
      <c r="E12" s="138"/>
      <c r="F12" s="138"/>
      <c r="G12" s="138"/>
      <c r="H12" s="138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0"/>
  <sheetViews>
    <sheetView zoomScale="130" zoomScaleNormal="130" zoomScalePageLayoutView="0" workbookViewId="0" topLeftCell="A1">
      <selection activeCell="B8" sqref="B8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41</v>
      </c>
      <c r="H1" s="142"/>
      <c r="I1" s="47"/>
      <c r="J1" s="47"/>
    </row>
    <row r="2" spans="1:10" s="48" customFormat="1" ht="12.75">
      <c r="A2" s="29"/>
      <c r="B2" s="89"/>
      <c r="C2" s="46"/>
      <c r="D2" s="29"/>
      <c r="E2" s="89"/>
      <c r="F2" s="89"/>
      <c r="G2" s="142"/>
      <c r="H2" s="142"/>
      <c r="I2" s="47"/>
      <c r="J2" s="47"/>
    </row>
    <row r="3" spans="1:10" s="48" customFormat="1" ht="14.25" customHeight="1">
      <c r="A3" s="29"/>
      <c r="B3" s="49" t="s">
        <v>42</v>
      </c>
      <c r="C3" s="50">
        <v>6</v>
      </c>
      <c r="D3" s="29"/>
      <c r="E3" s="49" t="s">
        <v>43</v>
      </c>
      <c r="F3" s="49"/>
      <c r="G3" s="89"/>
      <c r="H3" s="89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89"/>
      <c r="H4" s="89"/>
      <c r="I4" s="47"/>
      <c r="J4" s="47"/>
    </row>
    <row r="5" spans="1:10" s="48" customFormat="1" ht="12.75">
      <c r="A5" s="36"/>
      <c r="B5" s="22"/>
      <c r="C5" s="23"/>
      <c r="D5" s="21"/>
      <c r="E5" s="51" t="s">
        <v>56</v>
      </c>
      <c r="F5" s="52">
        <f>SUM(H8:H8)</f>
        <v>0</v>
      </c>
      <c r="G5" s="88"/>
      <c r="H5" s="88"/>
      <c r="I5" s="47"/>
      <c r="J5" s="47"/>
    </row>
    <row r="6" spans="1:10" s="48" customFormat="1" ht="12.75">
      <c r="A6" s="21"/>
      <c r="B6" s="22"/>
      <c r="C6" s="23"/>
      <c r="D6" s="21"/>
      <c r="E6" s="88"/>
      <c r="F6" s="88"/>
      <c r="G6" s="88"/>
      <c r="H6" s="88"/>
      <c r="I6" s="47"/>
      <c r="J6" s="47"/>
    </row>
    <row r="7" spans="1:8" s="55" customFormat="1" ht="36.75" customHeight="1">
      <c r="A7" s="20" t="s">
        <v>44</v>
      </c>
      <c r="B7" s="20" t="s">
        <v>45</v>
      </c>
      <c r="C7" s="53" t="s">
        <v>53</v>
      </c>
      <c r="D7" s="54" t="s">
        <v>47</v>
      </c>
      <c r="E7" s="54" t="s">
        <v>48</v>
      </c>
      <c r="F7" s="54" t="s">
        <v>49</v>
      </c>
      <c r="G7" s="54" t="s">
        <v>61</v>
      </c>
      <c r="H7" s="54" t="s">
        <v>60</v>
      </c>
    </row>
    <row r="8" spans="1:8" s="55" customFormat="1" ht="78" customHeight="1">
      <c r="A8" s="71" t="s">
        <v>13</v>
      </c>
      <c r="B8" s="126" t="s">
        <v>100</v>
      </c>
      <c r="C8" s="111">
        <v>120</v>
      </c>
      <c r="D8" s="72" t="s">
        <v>83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57</v>
      </c>
      <c r="B10" s="138"/>
      <c r="C10" s="138"/>
      <c r="D10" s="138"/>
      <c r="E10" s="138"/>
      <c r="F10" s="138"/>
      <c r="G10" s="138"/>
      <c r="H10" s="138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D8" sqref="D8"/>
    </sheetView>
  </sheetViews>
  <sheetFormatPr defaultColWidth="9.625" defaultRowHeight="14.25"/>
  <cols>
    <col min="1" max="1" width="5.75390625" style="43" customWidth="1"/>
    <col min="2" max="2" width="61.125" style="47" customWidth="1"/>
    <col min="3" max="3" width="8.25390625" style="56" customWidth="1"/>
    <col min="4" max="4" width="7.25390625" style="43" customWidth="1"/>
    <col min="5" max="5" width="17.625" style="47" customWidth="1"/>
    <col min="6" max="6" width="14.125" style="47" customWidth="1"/>
    <col min="7" max="7" width="13.625" style="47" customWidth="1"/>
    <col min="8" max="8" width="12.75390625" style="47" customWidth="1"/>
    <col min="9" max="10" width="15.125" style="47" customWidth="1"/>
    <col min="11" max="16384" width="9.625" style="47" customWidth="1"/>
  </cols>
  <sheetData>
    <row r="1" spans="1:10" s="48" customFormat="1" ht="12" customHeight="1">
      <c r="A1" s="139" t="str">
        <f>formularz_oferty!C4</f>
        <v>DFP.271.41.2022.BM</v>
      </c>
      <c r="B1" s="139"/>
      <c r="C1" s="46"/>
      <c r="D1" s="29"/>
      <c r="E1" s="141"/>
      <c r="F1" s="141"/>
      <c r="G1" s="142" t="s">
        <v>41</v>
      </c>
      <c r="H1" s="142"/>
      <c r="I1" s="47"/>
      <c r="J1" s="47"/>
    </row>
    <row r="2" spans="1:10" s="48" customFormat="1" ht="12.75">
      <c r="A2" s="29"/>
      <c r="B2" s="89"/>
      <c r="C2" s="46"/>
      <c r="D2" s="29"/>
      <c r="E2" s="89"/>
      <c r="F2" s="89"/>
      <c r="G2" s="142"/>
      <c r="H2" s="142"/>
      <c r="I2" s="47"/>
      <c r="J2" s="47"/>
    </row>
    <row r="3" spans="1:10" s="48" customFormat="1" ht="14.25" customHeight="1">
      <c r="A3" s="29"/>
      <c r="B3" s="49" t="s">
        <v>42</v>
      </c>
      <c r="C3" s="50">
        <v>7</v>
      </c>
      <c r="D3" s="29"/>
      <c r="E3" s="49" t="s">
        <v>43</v>
      </c>
      <c r="F3" s="49"/>
      <c r="G3" s="89"/>
      <c r="H3" s="89"/>
      <c r="I3" s="47"/>
      <c r="J3" s="47"/>
    </row>
    <row r="4" spans="1:10" s="48" customFormat="1" ht="12.75">
      <c r="A4" s="29"/>
      <c r="B4" s="49"/>
      <c r="C4" s="46"/>
      <c r="D4" s="29"/>
      <c r="E4" s="49"/>
      <c r="F4" s="49"/>
      <c r="G4" s="89"/>
      <c r="H4" s="89"/>
      <c r="I4" s="47"/>
      <c r="J4" s="47"/>
    </row>
    <row r="5" spans="1:10" s="48" customFormat="1" ht="12.75">
      <c r="A5" s="36"/>
      <c r="B5" s="22"/>
      <c r="C5" s="23"/>
      <c r="D5" s="21"/>
      <c r="E5" s="51" t="s">
        <v>56</v>
      </c>
      <c r="F5" s="52">
        <f>SUM(H8:H8)</f>
        <v>0</v>
      </c>
      <c r="G5" s="88"/>
      <c r="H5" s="88"/>
      <c r="I5" s="47"/>
      <c r="J5" s="47"/>
    </row>
    <row r="6" spans="1:10" s="48" customFormat="1" ht="12.75">
      <c r="A6" s="21"/>
      <c r="B6" s="22"/>
      <c r="C6" s="23"/>
      <c r="D6" s="21"/>
      <c r="E6" s="88"/>
      <c r="F6" s="88"/>
      <c r="G6" s="88"/>
      <c r="H6" s="88"/>
      <c r="I6" s="47"/>
      <c r="J6" s="47"/>
    </row>
    <row r="7" spans="1:8" s="55" customFormat="1" ht="36.75" customHeight="1">
      <c r="A7" s="20" t="s">
        <v>44</v>
      </c>
      <c r="B7" s="20" t="s">
        <v>45</v>
      </c>
      <c r="C7" s="53" t="s">
        <v>53</v>
      </c>
      <c r="D7" s="54" t="s">
        <v>47</v>
      </c>
      <c r="E7" s="54" t="s">
        <v>48</v>
      </c>
      <c r="F7" s="54" t="s">
        <v>49</v>
      </c>
      <c r="G7" s="54" t="s">
        <v>61</v>
      </c>
      <c r="H7" s="54" t="s">
        <v>60</v>
      </c>
    </row>
    <row r="8" spans="1:8" s="55" customFormat="1" ht="140.25" customHeight="1">
      <c r="A8" s="71" t="s">
        <v>13</v>
      </c>
      <c r="B8" s="101" t="s">
        <v>102</v>
      </c>
      <c r="C8" s="105">
        <v>30</v>
      </c>
      <c r="D8" s="72" t="s">
        <v>83</v>
      </c>
      <c r="E8" s="70"/>
      <c r="F8" s="70"/>
      <c r="G8" s="73">
        <v>0</v>
      </c>
      <c r="H8" s="74">
        <f>ROUND(C8,2)*ROUND(G8,2)</f>
        <v>0</v>
      </c>
    </row>
    <row r="9" s="48" customFormat="1" ht="12.75" customHeight="1"/>
    <row r="10" spans="1:8" s="48" customFormat="1" ht="14.25" customHeight="1">
      <c r="A10" s="138" t="s">
        <v>57</v>
      </c>
      <c r="B10" s="138"/>
      <c r="C10" s="138"/>
      <c r="D10" s="138"/>
      <c r="E10" s="138"/>
      <c r="F10" s="138"/>
      <c r="G10" s="138"/>
      <c r="H10" s="138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1">
      <selection activeCell="C21" sqref="C21"/>
    </sheetView>
  </sheetViews>
  <sheetFormatPr defaultColWidth="9.625" defaultRowHeight="14.25"/>
  <cols>
    <col min="1" max="1" width="5.75390625" style="43" customWidth="1"/>
    <col min="2" max="2" width="63.875" style="28" customWidth="1"/>
    <col min="3" max="3" width="10.125" style="44" customWidth="1"/>
    <col min="4" max="4" width="7.625" style="45" customWidth="1"/>
    <col min="5" max="5" width="16.50390625" style="45" customWidth="1"/>
    <col min="6" max="6" width="15.50390625" style="45" customWidth="1"/>
    <col min="7" max="7" width="13.00390625" style="28" customWidth="1"/>
    <col min="8" max="8" width="14.875" style="28" customWidth="1"/>
    <col min="9" max="10" width="15.125" style="28" customWidth="1"/>
    <col min="11" max="16384" width="9.625" style="28" customWidth="1"/>
  </cols>
  <sheetData>
    <row r="1" spans="1:8" ht="14.25" customHeight="1">
      <c r="A1" s="139" t="str">
        <f>formularz_oferty!C4</f>
        <v>DFP.271.41.2022.BM</v>
      </c>
      <c r="B1" s="139"/>
      <c r="C1" s="26"/>
      <c r="D1" s="27"/>
      <c r="E1" s="27"/>
      <c r="F1" s="27"/>
      <c r="G1" s="140" t="s">
        <v>51</v>
      </c>
      <c r="H1" s="140"/>
    </row>
    <row r="2" spans="1:8" ht="11.25" customHeight="1">
      <c r="A2" s="29"/>
      <c r="B2" s="30" t="s">
        <v>42</v>
      </c>
      <c r="C2" s="31">
        <v>8</v>
      </c>
      <c r="D2" s="27"/>
      <c r="E2" s="32" t="s">
        <v>43</v>
      </c>
      <c r="F2" s="27"/>
      <c r="G2" s="140"/>
      <c r="H2" s="140"/>
    </row>
    <row r="3" spans="1:8" ht="12.75">
      <c r="A3" s="29"/>
      <c r="B3" s="30"/>
      <c r="C3" s="26"/>
      <c r="D3" s="27"/>
      <c r="E3" s="27"/>
      <c r="F3" s="27"/>
      <c r="G3" s="32"/>
      <c r="H3" s="30"/>
    </row>
    <row r="4" spans="1:8" ht="12.75">
      <c r="A4" s="33"/>
      <c r="B4" s="34"/>
      <c r="C4" s="26"/>
      <c r="D4" s="27"/>
      <c r="E4" s="27"/>
      <c r="F4" s="27"/>
      <c r="G4" s="35"/>
      <c r="H4" s="35"/>
    </row>
    <row r="5" spans="1:8" ht="12.75">
      <c r="A5" s="36"/>
      <c r="B5" s="37"/>
      <c r="C5" s="38"/>
      <c r="D5" s="39"/>
      <c r="E5" s="40" t="s">
        <v>56</v>
      </c>
      <c r="F5" s="41">
        <f>SUM(H8:H10)</f>
        <v>0</v>
      </c>
      <c r="G5" s="63"/>
      <c r="H5" s="63"/>
    </row>
    <row r="6" spans="1:8" ht="12.75">
      <c r="A6" s="21"/>
      <c r="B6" s="37"/>
      <c r="C6" s="38"/>
      <c r="D6" s="39"/>
      <c r="E6" s="39"/>
      <c r="F6" s="39"/>
      <c r="G6" s="42"/>
      <c r="H6" s="42"/>
    </row>
    <row r="7" spans="1:8" ht="48" customHeight="1">
      <c r="A7" s="66" t="s">
        <v>44</v>
      </c>
      <c r="B7" s="66" t="s">
        <v>45</v>
      </c>
      <c r="C7" s="91" t="s">
        <v>52</v>
      </c>
      <c r="D7" s="103" t="s">
        <v>47</v>
      </c>
      <c r="E7" s="102" t="s">
        <v>48</v>
      </c>
      <c r="F7" s="67" t="s">
        <v>49</v>
      </c>
      <c r="G7" s="66" t="s">
        <v>59</v>
      </c>
      <c r="H7" s="66" t="s">
        <v>60</v>
      </c>
    </row>
    <row r="8" spans="1:8" ht="69" customHeight="1">
      <c r="A8" s="69" t="s">
        <v>50</v>
      </c>
      <c r="B8" s="112" t="s">
        <v>89</v>
      </c>
      <c r="C8" s="100">
        <v>420</v>
      </c>
      <c r="D8" s="72" t="s">
        <v>83</v>
      </c>
      <c r="E8" s="68"/>
      <c r="F8" s="68"/>
      <c r="G8" s="75">
        <v>0</v>
      </c>
      <c r="H8" s="75">
        <f>ROUND(ROUND(C8,2)*ROUND(G8,2),2)</f>
        <v>0</v>
      </c>
    </row>
    <row r="9" spans="1:8" ht="30" customHeight="1">
      <c r="A9" s="76" t="s">
        <v>64</v>
      </c>
      <c r="B9" s="113" t="s">
        <v>90</v>
      </c>
      <c r="C9" s="106">
        <v>30</v>
      </c>
      <c r="D9" s="72" t="s">
        <v>83</v>
      </c>
      <c r="E9" s="77"/>
      <c r="F9" s="77"/>
      <c r="G9" s="78">
        <v>0</v>
      </c>
      <c r="H9" s="78">
        <f>ROUND(ROUND(C9,2)*ROUND(G9,2),2)</f>
        <v>0</v>
      </c>
    </row>
    <row r="10" spans="1:8" ht="47.25" customHeight="1">
      <c r="A10" s="69" t="s">
        <v>17</v>
      </c>
      <c r="B10" s="101" t="s">
        <v>91</v>
      </c>
      <c r="C10" s="105">
        <v>80</v>
      </c>
      <c r="D10" s="72" t="s">
        <v>83</v>
      </c>
      <c r="E10" s="68"/>
      <c r="F10" s="68"/>
      <c r="G10" s="75">
        <v>0</v>
      </c>
      <c r="H10" s="75">
        <f>ROUND(ROUND(C10,2)*ROUND(G10,2),2)</f>
        <v>0</v>
      </c>
    </row>
    <row r="12" spans="1:8" ht="12.75">
      <c r="A12" s="138" t="s">
        <v>57</v>
      </c>
      <c r="B12" s="138"/>
      <c r="C12" s="138"/>
      <c r="D12" s="138"/>
      <c r="E12" s="138"/>
      <c r="F12" s="138"/>
      <c r="G12" s="138"/>
      <c r="H12" s="138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Beata Musiał</cp:lastModifiedBy>
  <cp:lastPrinted>2022-04-19T07:26:06Z</cp:lastPrinted>
  <dcterms:created xsi:type="dcterms:W3CDTF">2019-05-23T11:29:08Z</dcterms:created>
  <dcterms:modified xsi:type="dcterms:W3CDTF">2022-04-22T07:48:58Z</dcterms:modified>
  <cp:category/>
  <cp:version/>
  <cp:contentType/>
  <cp:contentStatus/>
</cp:coreProperties>
</file>