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876" firstSheet="1" activeTab="1"/>
  </bookViews>
  <sheets>
    <sheet name="Zestawienie kosztów budowy" sheetId="1" r:id="rId1"/>
    <sheet name="Roboty drogowe-Most" sheetId="2" r:id="rId2"/>
    <sheet name="Roboty drogowe-objazd" sheetId="3" r:id="rId3"/>
    <sheet name="Roboty mostowe-Most" sheetId="4" r:id="rId4"/>
    <sheet name="Roboty mostowe-objazd " sheetId="5" r:id="rId5"/>
    <sheet name="Urzadzenia energetyczne" sheetId="6" r:id="rId6"/>
    <sheet name="Urzadzenia teletechniczne" sheetId="7" r:id="rId7"/>
  </sheets>
  <definedNames>
    <definedName name="_xlnm.Print_Area" localSheetId="1">'Roboty drogowe-Most'!$A$1:$G$120</definedName>
    <definedName name="_xlnm.Print_Area" localSheetId="2">'Roboty drogowe-objazd'!$A$1:$G$67</definedName>
    <definedName name="_xlnm.Print_Area" localSheetId="3">'Roboty mostowe-Most'!$A$1:$G$81</definedName>
    <definedName name="_xlnm.Print_Area" localSheetId="4">'Roboty mostowe-objazd '!$A$1:$G$30</definedName>
    <definedName name="_xlnm.Print_Area" localSheetId="5">'Urzadzenia energetyczne'!$A$1:$G$33</definedName>
    <definedName name="_xlnm.Print_Area" localSheetId="6">'Urzadzenia teletechniczne'!$A$1:$G$39</definedName>
    <definedName name="_xlnm.Print_Area" localSheetId="0">'Zestawienie kosztów budowy'!$A$1:$E$24</definedName>
    <definedName name="OLE_LINK1" localSheetId="1">'Roboty drogowe-Most'!#REF!</definedName>
    <definedName name="OLE_LINK1" localSheetId="2">'Roboty drogowe-objazd'!#REF!</definedName>
    <definedName name="_xlnm.Print_Titles" localSheetId="1">'Roboty drogowe-Most'!$9:$12</definedName>
    <definedName name="_xlnm.Print_Titles" localSheetId="2">'Roboty drogowe-objazd'!$9:$12</definedName>
    <definedName name="_xlnm.Print_Titles" localSheetId="3">'Roboty mostowe-Most'!$8:$11</definedName>
    <definedName name="_xlnm.Print_Titles" localSheetId="4">'Roboty mostowe-objazd '!$8:$11</definedName>
    <definedName name="_xlnm.Print_Titles" localSheetId="5">'Urzadzenia energetyczne'!$8:$11</definedName>
    <definedName name="_xlnm.Print_Titles" localSheetId="6">'Urzadzenia teletechniczne'!$8:$11</definedName>
    <definedName name="_xlnm.Print_Titles" localSheetId="0">'Zestawienie kosztów budowy'!$9:$10</definedName>
    <definedName name="Z_73DC6000_0648_11D2_B1B2_444553540000_.wvu.Cols" localSheetId="1" hidden="1">'Roboty drogowe-Most'!#REF!</definedName>
    <definedName name="Z_73DC6000_0648_11D2_B1B2_444553540000_.wvu.Cols" localSheetId="2" hidden="1">'Roboty drogowe-objazd'!#REF!</definedName>
    <definedName name="Z_73DC6000_0648_11D2_B1B2_444553540000_.wvu.PrintTitles" localSheetId="1" hidden="1">'Roboty drogowe-Most'!#REF!</definedName>
    <definedName name="Z_73DC6000_0648_11D2_B1B2_444553540000_.wvu.PrintTitles" localSheetId="2" hidden="1">'Roboty drogowe-objazd'!#REF!</definedName>
    <definedName name="Z_81736BE1_8433_11D3_AC2F_444553540000_.wvu.PrintArea" localSheetId="1" hidden="1">'Roboty drogowe-Most'!$A$1:$G$119</definedName>
    <definedName name="Z_81736BE1_8433_11D3_AC2F_444553540000_.wvu.PrintArea" localSheetId="2" hidden="1">'Roboty drogowe-objazd'!$A$1:$G$66</definedName>
    <definedName name="Z_81736BE1_8433_11D3_AC2F_444553540000_.wvu.PrintArea" localSheetId="3" hidden="1">'Roboty mostowe-Most'!$A$1:$G$56</definedName>
    <definedName name="Z_81736BE1_8433_11D3_AC2F_444553540000_.wvu.PrintArea" localSheetId="4" hidden="1">'Roboty mostowe-objazd '!$A$1:$G$24</definedName>
    <definedName name="Z_81736BE1_8433_11D3_AC2F_444553540000_.wvu.PrintArea" localSheetId="5" hidden="1">'Urzadzenia energetyczne'!$A$1:$G$32</definedName>
    <definedName name="Z_81736BE1_8433_11D3_AC2F_444553540000_.wvu.PrintArea" localSheetId="6" hidden="1">'Urzadzenia teletechniczne'!$A$1:$G$38</definedName>
    <definedName name="Z_81736BE1_8433_11D3_AC2F_444553540000_.wvu.PrintArea" localSheetId="0" hidden="1">'Zestawienie kosztów budowy'!$B$1:$E$17</definedName>
    <definedName name="Z_81736BE1_8433_11D3_AC2F_444553540000_.wvu.PrintTitles" localSheetId="1" hidden="1">'Roboty drogowe-Most'!$9:$9</definedName>
    <definedName name="Z_81736BE1_8433_11D3_AC2F_444553540000_.wvu.PrintTitles" localSheetId="2" hidden="1">'Roboty drogowe-objazd'!$9:$9</definedName>
    <definedName name="Z_81736BE1_8433_11D3_AC2F_444553540000_.wvu.PrintTitles" localSheetId="3" hidden="1">'Roboty mostowe-Most'!$8:$8</definedName>
    <definedName name="Z_81736BE1_8433_11D3_AC2F_444553540000_.wvu.PrintTitles" localSheetId="4" hidden="1">'Roboty mostowe-objazd '!$8:$8</definedName>
    <definedName name="Z_81736BE1_8433_11D3_AC2F_444553540000_.wvu.PrintTitles" localSheetId="5" hidden="1">'Urzadzenia energetyczne'!$8:$8</definedName>
    <definedName name="Z_81736BE1_8433_11D3_AC2F_444553540000_.wvu.PrintTitles" localSheetId="6" hidden="1">'Urzadzenia teletechniczne'!$8:$8</definedName>
    <definedName name="Z_81736BE1_8433_11D3_AC2F_444553540000_.wvu.PrintTitles" localSheetId="0" hidden="1">'Zestawienie kosztów budowy'!$9:$10</definedName>
    <definedName name="Z_81736BE1_8433_11D3_AC2F_444553540000_.wvu.Rows" localSheetId="1" hidden="1">'Roboty drogowe-Most'!$1:$2</definedName>
    <definedName name="Z_81736BE1_8433_11D3_AC2F_444553540000_.wvu.Rows" localSheetId="2" hidden="1">'Roboty drogowe-objazd'!$1:$2</definedName>
    <definedName name="Z_81736BE1_8433_11D3_AC2F_444553540000_.wvu.Rows" localSheetId="3" hidden="1">'Roboty mostowe-Most'!$1:$2</definedName>
    <definedName name="Z_81736BE1_8433_11D3_AC2F_444553540000_.wvu.Rows" localSheetId="4" hidden="1">'Roboty mostowe-objazd '!$1:$2</definedName>
    <definedName name="Z_81736BE1_8433_11D3_AC2F_444553540000_.wvu.Rows" localSheetId="5" hidden="1">'Urzadzenia energetyczne'!$1:$2</definedName>
    <definedName name="Z_81736BE1_8433_11D3_AC2F_444553540000_.wvu.Rows" localSheetId="6" hidden="1">'Urzadzenia teletechniczne'!$1:$2</definedName>
  </definedNames>
  <calcPr fullCalcOnLoad="1"/>
</workbook>
</file>

<file path=xl/sharedStrings.xml><?xml version="1.0" encoding="utf-8"?>
<sst xmlns="http://schemas.openxmlformats.org/spreadsheetml/2006/main" count="1091" uniqueCount="370">
  <si>
    <t>- Oznaczenie trasy liniii kablowych na wysokości nie mniejszej niż 25 cm i nie większej niż 35 cm, folią perforowaną koloru niebieskiego o szerokości 300mm i grubości minimum 0,5mm,</t>
  </si>
  <si>
    <t>- Zasypanie wykopu pod nową trasę kabla zasilającego latarnię wraz z zagęszczeniem gruntu</t>
  </si>
  <si>
    <t>- Wykonanie wykopu pod fundament słupa oświetleniowego</t>
  </si>
  <si>
    <t>- Montaż fundamentu słupa oświetleniowego - z odzysku</t>
  </si>
  <si>
    <t>- Demontaż żelbetowego słupa oświetlenia drogowego</t>
  </si>
  <si>
    <t>- Montaż żelbetowego słupa oświetleniowego - z odzysku</t>
  </si>
  <si>
    <t>- Montaż wysięgnika jednoramiennego na słupie oświetlenia drogowego - z odzysku</t>
  </si>
  <si>
    <r>
      <t>- Demontaż (wyciągnięcie z wykopu bez odcinania) lini kablowej nn 0,4kV zasilającej oświetlenie drogowe, wykonanej kablem YAKY 4x35mm</t>
    </r>
    <r>
      <rPr>
        <vertAlign val="superscript"/>
        <sz val="10"/>
        <rFont val="Times New Roman CE"/>
        <family val="1"/>
      </rPr>
      <t>2</t>
    </r>
    <r>
      <rPr>
        <sz val="10"/>
        <rFont val="Times New Roman CE"/>
        <family val="1"/>
      </rPr>
      <t xml:space="preserve"> wraz z uziemieniem słupa</t>
    </r>
  </si>
  <si>
    <r>
      <t>- Przełożenie istniejącego kabla nn 0,4kV zasilającego oświetlenie drogowe, wykonanego kablem YAKY 4x35mm</t>
    </r>
    <r>
      <rPr>
        <vertAlign val="superscript"/>
        <sz val="10"/>
        <rFont val="Times New Roman CE"/>
        <family val="1"/>
      </rPr>
      <t>2</t>
    </r>
    <r>
      <rPr>
        <sz val="10"/>
        <rFont val="Times New Roman CE"/>
        <family val="1"/>
      </rPr>
      <t>, do nowego wykopu i ułożenie na podsypce piaskowej o grubości 10cm,</t>
    </r>
  </si>
  <si>
    <t>- Montaż oprawy oświetleniowej z słupa oświetlenia drogowego - z odzysku</t>
  </si>
  <si>
    <t>ROBOTY MOSTOWE - MOST</t>
  </si>
  <si>
    <t>ROBOTY DROGOWE - MOST</t>
  </si>
  <si>
    <t>2 - ROBOTY DROGOWE - MOST</t>
  </si>
  <si>
    <t>ROBOTY DROGOWE - DROGA OBJAZDOWA</t>
  </si>
  <si>
    <t>ROBOTY MOSTOWE - DROGA OBJAZDOWA</t>
  </si>
  <si>
    <t>3 - ROBOTY DROGOWE - DROGA OBJAZDOWA</t>
  </si>
  <si>
    <t>4 - ROBOTY MOSTOWE - MOST</t>
  </si>
  <si>
    <t>5 - ROBOTY MOSTOWE - DROGA OBJAZDOWA</t>
  </si>
  <si>
    <t>6 - PRZEBUDOWA URZĄDZEŃ ENERGETYCZNYCH</t>
  </si>
  <si>
    <t>7 - PRZEBUDOWA URZĄDZEŃ TELETECHNICZNYCH</t>
  </si>
  <si>
    <t>D.01.03.04.</t>
  </si>
  <si>
    <t>Przebudowa kablowych linii telekomunikacyjnych</t>
  </si>
  <si>
    <t>- Mufy złączowe przelotowe kabli światłowodowych w rurociągu kablowym w ziemi, zamknięcie na stałe mufy zapinanej</t>
  </si>
  <si>
    <t>- Montaż złączy końcowych kabli światłowodowych, kabel tubowy, przełącznica skrzynkowa, jeden spajany światłowód</t>
  </si>
  <si>
    <t>- Montaż złączy końcowych kabli światłowodowych, kabel tubowy, przełącznica skrzynkowa, dodatek za każdy następny spajany światłowód</t>
  </si>
  <si>
    <t>- Pomiary reflektometryczne linii światłowodowych, pomiary końcowe odcinka regeneratorowego z przełącznicy, mierzony 1 światłowód</t>
  </si>
  <si>
    <t>- Pomiary reflektometryczne linii światłowodowych, pomiary końcowe odcinka regeneratorowego z przełącznicy, dodatek za każdy następny zmierzony światłowód</t>
  </si>
  <si>
    <t>- Pomiary tłumienności optycznej linii światłowodowych metodą transmisyjną, pomiar przeprowadzany razem z innymi pomiarami, mierzony 1 światłowód</t>
  </si>
  <si>
    <t>- Pomiary tłumienności optycznej linii światłowodowych metodą transmisyjną, pomiar przeprowadzany razem z innymi pomiarami, dodatek za każdy następny zmierzony światłowód</t>
  </si>
  <si>
    <t>- Pomiary tłumienności odbicia wstecznego (reflektancji) złączek światłowodowych, pomiar przeprowadzany razem z innymi pomiarami, mierzony 1 światłowód</t>
  </si>
  <si>
    <t>- Pomiary tłumienności odbicia wstecznego (reflektancji) złączek światłowodowych, pomiar przeprowadzany razem z innymi pomiarami, dodatek za każdy następny zmierzony światłowód</t>
  </si>
  <si>
    <t xml:space="preserve">- wpusty deszczowe,uliczne, z osadnikami  H=2,00 m </t>
  </si>
  <si>
    <t>- rozbiórka (wyburzenie) żelbetowych płyt przejściowych</t>
  </si>
  <si>
    <t xml:space="preserve">- rozbiórka umocnienia stożków nasypu przy przyczółkach mostu z kostki granitowej </t>
  </si>
  <si>
    <t>- usunięcie (wybranie) narzutu kamiennego z dna rzeki pod mostem i w jego sąsiedztwie</t>
  </si>
  <si>
    <t>- Wyciąganie kabli światłowodowych z rurociągów kablowych wciągarką mechaniczną z rejestratorem siły, rury z warstwą poślizgową bez linki</t>
  </si>
  <si>
    <r>
      <t xml:space="preserve">- Wciąganie kabli światłowodowych do rurociągów kablowych z rur HDPE </t>
    </r>
    <r>
      <rPr>
        <sz val="10"/>
        <rFont val="Symbol"/>
        <family val="1"/>
      </rPr>
      <t>f</t>
    </r>
    <r>
      <rPr>
        <sz val="10"/>
        <rFont val="Times New Roman CE"/>
        <family val="1"/>
      </rPr>
      <t>·32·mm metodą pneumatyczną strumieniową, rury bez warstwy poślizgowej - mikrokabel</t>
    </r>
  </si>
  <si>
    <t>- Mufy złączowe przelotowe kabli światłowodowych w rurociągu kablowym w ziemi, otwarcie mufy zamkniętej na stałe zapinanej</t>
  </si>
  <si>
    <t>- zdjęcie warstwy humusu gr. 20 cm pod poszerzenie nasypu drogowego</t>
  </si>
  <si>
    <t>- ułożenie chodnika na drodze objazdowej z kostki z betonu wibroprasowanego gr. 8 cm na podsypce cementowo-piaskowej gr. 3cm</t>
  </si>
  <si>
    <r>
      <t>- ustawienie obrzeży betonowych na ławie (11,0m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>)</t>
    </r>
  </si>
  <si>
    <t>- reprofilacja koryta rzeki Lubianki po likwidacji drogi objazdowej gruntem z dokopu Wykonawcy</t>
  </si>
  <si>
    <t>- ustawienie i montaż drogowych barier ochronnych</t>
  </si>
  <si>
    <t>D.07.06.02.</t>
  </si>
  <si>
    <t>Urządzenia zabezpieczające ruch pieszych</t>
  </si>
  <si>
    <t>- montaż drogowych balustrad typu U-11a, h=1,20m, słupki nad przepustem mocowane w żelbetonowych fundamentach</t>
  </si>
  <si>
    <t>- wykonanie zbrojenia fundamentów pod słupki balustrady</t>
  </si>
  <si>
    <r>
      <t>- wykonanie fundamentów pod słupki balustrady, z betonu klasy C30/37 w deskowaniu (12m</t>
    </r>
    <r>
      <rPr>
        <vertAlign val="superscript"/>
        <sz val="10"/>
        <rFont val="Times New Roman CE"/>
        <family val="1"/>
      </rPr>
      <t>2</t>
    </r>
    <r>
      <rPr>
        <sz val="10"/>
        <rFont val="Times New Roman CE"/>
        <family val="1"/>
      </rPr>
      <t>)</t>
    </r>
  </si>
  <si>
    <t>M.20.02.06.</t>
  </si>
  <si>
    <t>Umocnienie brzegów  cieku</t>
  </si>
  <si>
    <t>- wykonanie uzupełnienia brzegów narzutem kamiennym pod obiektem, z wyładunkiem ręcznym, z kamienia ciężkiego lub średniego</t>
  </si>
  <si>
    <t>- wykonanie umocnienia dna rzeki narzutem kamiennym (po 20 m przed i za obiektem oraz pod samym obiektem), z wyładunkiem ręcznym, z kamienia ciężkiego lub średniego</t>
  </si>
  <si>
    <t>- wycinka klonu polnego - obwód 1,20 m</t>
  </si>
  <si>
    <t>- wycinka klonu polnego - obwód 0,80 m</t>
  </si>
  <si>
    <t>- wycinka klonu polnego - obwód 0,75 m</t>
  </si>
  <si>
    <t>- wycinka wiązu - obwód 1,30 m</t>
  </si>
  <si>
    <t>- wycinka olchy - obwód 0,60 m</t>
  </si>
  <si>
    <t>- wycinka olchy - obwód 0,45 m</t>
  </si>
  <si>
    <t>- wycinka wierzby - obwód 0,50 m</t>
  </si>
  <si>
    <t>- wycinka klonu polnego - obwód 1,00 m</t>
  </si>
  <si>
    <t>- wycinka wierzby - obwód 0,40 m</t>
  </si>
  <si>
    <t>- wycinka lipy - obwód 0,40 m</t>
  </si>
  <si>
    <t>- wycinka olchy - obwód 0,30 m</t>
  </si>
  <si>
    <t>- wycinka wierzby - obwód 0,30 m</t>
  </si>
  <si>
    <t>- usunięcie izolacji z papy termozgrzewalnej z płyty pomostowej i płyt przejściowych na istniejącym obiekcie</t>
  </si>
  <si>
    <t>- zdjęcie warstwy humusu gr. 20 cm pod budowę drogi objazdowej</t>
  </si>
  <si>
    <r>
      <t xml:space="preserve">- demontaż rury </t>
    </r>
    <r>
      <rPr>
        <sz val="10"/>
        <rFont val="Symbol"/>
        <family val="1"/>
      </rPr>
      <t>f</t>
    </r>
    <r>
      <rPr>
        <sz val="10"/>
        <rFont val="Times New Roman CE"/>
        <family val="1"/>
      </rPr>
      <t>1500mm, dł. 18,0m z przepustu tymczasowego, z załadunkiem, rozładunkiem i transportem na składowisko Wykonawcy</t>
    </r>
  </si>
  <si>
    <r>
      <t xml:space="preserve">- demontaż rury PEHD </t>
    </r>
    <r>
      <rPr>
        <sz val="10"/>
        <rFont val="Symbol"/>
        <family val="1"/>
      </rPr>
      <t>f</t>
    </r>
    <r>
      <rPr>
        <sz val="10"/>
        <rFont val="Times New Roman CE"/>
        <family val="1"/>
      </rPr>
      <t>500mm, dł. 34,0m z przepustu tymczasowego, z załadunkiem, rozładunkiem i transportem na składowisko Wykonawcy</t>
    </r>
  </si>
  <si>
    <t>Wykonanie nasypów</t>
  </si>
  <si>
    <t>- rozłożenie warstwy humusu gr. 20 cm w miejscu zlikwidowanej drogi objazdowej</t>
  </si>
  <si>
    <t>D.03.01.03.</t>
  </si>
  <si>
    <t>Przepust z rur</t>
  </si>
  <si>
    <r>
      <t xml:space="preserve">- ułożenie rury PEHD </t>
    </r>
    <r>
      <rPr>
        <sz val="10"/>
        <rFont val="Symbol"/>
        <family val="1"/>
      </rPr>
      <t>f</t>
    </r>
    <r>
      <rPr>
        <sz val="10"/>
        <rFont val="Times New Roman CE"/>
        <family val="1"/>
      </rPr>
      <t>500mm w rowie przydrożnym jako tymczasowego przepustu pod zjazdem na drogę objazdową</t>
    </r>
  </si>
  <si>
    <t>- ułożenie podbudowy z mieszanki niezwiązanej kruszywo 0/31,5 gr. 20 cm</t>
  </si>
  <si>
    <t>- ułożenie warstwy wiążącej z betonu asfaltowego AC8S50/70 - gr 4 cm - na drodze objazdowej,</t>
  </si>
  <si>
    <t>- rozbiórka betonowych fundamentów balustrady</t>
  </si>
  <si>
    <t>- rozbiórka stalowej balustrady h=1,20m, wraz z załadunkiem, wyładunkiem i transportem na składowisko Wykonawcy</t>
  </si>
  <si>
    <t>- rozbiórka stalowych barier ochronnych, wraz z załadunkiem, wyładunkiem i transportem na składowisko Wykonawcy</t>
  </si>
  <si>
    <t>- montaż w deskowaniu taśmy dylatacyjnej zamykającej 3x5cm, bitumoodpornej, dla szczeliny szer. 2cm, kolor szary</t>
  </si>
  <si>
    <t>- montaż w deskowaniu taśmy dylatacyjnej zewnętrznej szer. min. 24cm (od strony gruntu), bitumoodpornej, dla szczeliny szer. 2cm, kolor czarny</t>
  </si>
  <si>
    <t>ODWODNIENIE</t>
  </si>
  <si>
    <t>- montaż bitumicznych urządzeń dylatacyjnych w jezdni</t>
  </si>
  <si>
    <t>-  opornik z krawężnika typu ciężkiego 20x30cm, na ławie z oporem</t>
  </si>
  <si>
    <t>D.06.00.00</t>
  </si>
  <si>
    <t>Humusowanie z obsianiem trawą</t>
  </si>
  <si>
    <t>D.06.01.01.</t>
  </si>
  <si>
    <t>ROBOTY WYKOŃCZENIOWE</t>
  </si>
  <si>
    <t>- humusowanie skarp gr. 10 cm, wraz z obsianiem trawą</t>
  </si>
  <si>
    <t>- ułożenie warstwy ścieralnej grubości 4 cm z mieszanki mastykso - grysowejj SMA (0/8)  na moście i na dojazdach</t>
  </si>
  <si>
    <t>- wykonanie drenażu poprzecznego z geowłókniny i grysu 4÷8 mm otaczanego żywicą o szerokości 7 cm</t>
  </si>
  <si>
    <t>odcinek</t>
  </si>
  <si>
    <t>Beton konstrukcyjny w obiekcie mostowym</t>
  </si>
  <si>
    <t>M.13.02.00.</t>
  </si>
  <si>
    <t>Beton niekonstrukcyjny</t>
  </si>
  <si>
    <t>D.01.03.02.</t>
  </si>
  <si>
    <t>zakończ</t>
  </si>
  <si>
    <r>
      <t xml:space="preserve">- </t>
    </r>
    <r>
      <rPr>
        <sz val="10"/>
        <rFont val="Symbol"/>
        <family val="1"/>
      </rPr>
      <t>f</t>
    </r>
    <r>
      <rPr>
        <sz val="10"/>
        <rFont val="Times New Roman CE"/>
        <family val="1"/>
      </rPr>
      <t xml:space="preserve"> 12, 16, 20 mm</t>
    </r>
  </si>
  <si>
    <r>
      <t xml:space="preserve">- </t>
    </r>
    <r>
      <rPr>
        <sz val="10"/>
        <rFont val="Symbol"/>
        <family val="1"/>
      </rPr>
      <t>f</t>
    </r>
    <r>
      <rPr>
        <sz val="10"/>
        <rFont val="Times New Roman CE"/>
        <family val="1"/>
      </rPr>
      <t xml:space="preserve"> 10 mm</t>
    </r>
  </si>
  <si>
    <r>
      <t>m</t>
    </r>
    <r>
      <rPr>
        <vertAlign val="superscript"/>
        <sz val="10"/>
        <rFont val="Times New Roman CE"/>
        <family val="1"/>
      </rPr>
      <t>2</t>
    </r>
  </si>
  <si>
    <r>
      <t>m</t>
    </r>
    <r>
      <rPr>
        <vertAlign val="superscript"/>
        <sz val="10"/>
        <rFont val="Times New Roman CE"/>
        <family val="1"/>
      </rPr>
      <t>2</t>
    </r>
  </si>
  <si>
    <t>- montaż kotew talerzowych kapy G=6,9 kg/szt.</t>
  </si>
  <si>
    <t>- ułożenie izolacji z papy zgrzewalnej  mostowej wysoko modyfikowanej SBS  zbudowaną  na wkładce poliestrowej o wysokiej gramaturze, na powierzchni płyty przęsła i płytach przejściowych wraz z przygotowaniem podłoża</t>
  </si>
  <si>
    <t>Warstwy podbudowy pomocniczej</t>
  </si>
  <si>
    <t>D.05.03.05a</t>
  </si>
  <si>
    <t>D.05.03.23.</t>
  </si>
  <si>
    <t>D.07.02.02.</t>
  </si>
  <si>
    <t xml:space="preserve">IZOLACJE </t>
  </si>
  <si>
    <t>M.11.00.00</t>
  </si>
  <si>
    <t>M.16.00.00</t>
  </si>
  <si>
    <t>M.18.00.00</t>
  </si>
  <si>
    <t>M.19.00.00</t>
  </si>
  <si>
    <t>M.20.00.00</t>
  </si>
  <si>
    <t>Wycinka drzew</t>
  </si>
  <si>
    <t>- wywiezienie usuniętej papy termozgrzewalnej z terenu rozbiórki i jej utylizacja (transport na składowisko Wykonawcy z mech. załadunkiem i rozładunkiem)</t>
  </si>
  <si>
    <t>- wywiezienie złomu z terenu rozbiórki i jego utylizacja (transport na składowisko Wykonawcy z mech. załadunkiem i rozładunkiem)</t>
  </si>
  <si>
    <t>- wywiezienie gruzu z terenu rozbiórki i jego utylizacja (transport na składowisko Wykonawcy z mech. załadunkiem i rozładunkiem)</t>
  </si>
  <si>
    <t>- rozbiórka (wyburzenie) płyty ustroju nośnego</t>
  </si>
  <si>
    <t>- rozbiórka (wyburzenie) kamienno-żelbetowych przyczółków mostu</t>
  </si>
  <si>
    <t>- rozbiórka nawierzchni bitumicznej gr. 15 cm</t>
  </si>
  <si>
    <t>Wyburzenie obiektów budowlanych i inżynierskich</t>
  </si>
  <si>
    <t>Rozbiórki elementów dróg i ulic</t>
  </si>
  <si>
    <t>- wywiezienie destruktu asfaltowego z terenu rozbiórki i jego utylizacja (transport na składowisko Wykonawcy z mech. załadunkiem i rozładunkiem)</t>
  </si>
  <si>
    <t>PRZEBUDOWA URZĄDZEŃ ENERGETYCZNYCH</t>
  </si>
  <si>
    <t>D.01.02.01.</t>
  </si>
  <si>
    <t>D.04.04.02.</t>
  </si>
  <si>
    <t>M.15.01.03.</t>
  </si>
  <si>
    <t>M.15.02.03.</t>
  </si>
  <si>
    <t>M.16.01.01.</t>
  </si>
  <si>
    <t>Izolacja z papy termozgrzewalnej</t>
  </si>
  <si>
    <t>M.20.01.11a.</t>
  </si>
  <si>
    <t>Umocnienie skarp kostką kamienną</t>
  </si>
  <si>
    <t>M.20.01.08</t>
  </si>
  <si>
    <t>Zabezpieczenie antykorozyjne powierzchni betonowych</t>
  </si>
  <si>
    <t>- demontaż istniejących barier ochronnych</t>
  </si>
  <si>
    <t>- rozbiórka kap chodnikowych</t>
  </si>
  <si>
    <t>M.20.01.09</t>
  </si>
  <si>
    <t>PRZEBUDOWA URZĄDZEŃ TELETECHNICZNYCH</t>
  </si>
  <si>
    <t>- ułożenie warstwy wiążącej z betonu asfaltowego AC16W35/50 - gr 8 cm - na dojazdach,</t>
  </si>
  <si>
    <t>- ułożenie chodnika na dojazdach z kostki z betonu wibroprasowanego gr. 8 cm na podsypce cementowo-piaskowej gr. 10cm</t>
  </si>
  <si>
    <t>- kolektor o średnicy 200mm</t>
  </si>
  <si>
    <t>-  wykonanie wykopów pod ławy fundamentowe - w gruncie kat. III - wraz z tymczsowym odwodnieniem, z wykonaniem konstrukcji chroniących roślinność oraz z transportem gruntu na składowisko Wykonawcy</t>
  </si>
  <si>
    <t>- zasypanie wykopów wraz z zagęszczeniem gruntem z dokopu Wykonawcy</t>
  </si>
  <si>
    <t>Razem (do przeniesienia zbiorczego zestawienia)</t>
  </si>
  <si>
    <t>Wyszczególnienie elementów rozliczeniowych</t>
  </si>
  <si>
    <t>Ilość</t>
  </si>
  <si>
    <t>Wartość</t>
  </si>
  <si>
    <t>ryczałt</t>
  </si>
  <si>
    <t>szt.</t>
  </si>
  <si>
    <t>m</t>
  </si>
  <si>
    <t>Nr</t>
  </si>
  <si>
    <t>Jednostka</t>
  </si>
  <si>
    <t>Lp.</t>
  </si>
  <si>
    <t>Nazwa</t>
  </si>
  <si>
    <t>x</t>
  </si>
  <si>
    <t>D.05.00.00.</t>
  </si>
  <si>
    <t>NAWIERZCHNIE</t>
  </si>
  <si>
    <t>M.12.00.00.</t>
  </si>
  <si>
    <t>ZBROJENIE</t>
  </si>
  <si>
    <t>M.13.00.00.</t>
  </si>
  <si>
    <t>BETON</t>
  </si>
  <si>
    <t>INNE ROBOTY MOSTOWE</t>
  </si>
  <si>
    <t>RAZEM</t>
  </si>
  <si>
    <t>Cena</t>
  </si>
  <si>
    <t>Specyfikacji</t>
  </si>
  <si>
    <t>Technicznej</t>
  </si>
  <si>
    <t>ELEMENTY ZABEZPIECZAJĄCE</t>
  </si>
  <si>
    <t>D.05.03.12.</t>
  </si>
  <si>
    <t>zł</t>
  </si>
  <si>
    <r>
      <t>m</t>
    </r>
    <r>
      <rPr>
        <vertAlign val="superscript"/>
        <sz val="10"/>
        <rFont val="Times New Roman CE"/>
        <family val="1"/>
      </rPr>
      <t>3</t>
    </r>
  </si>
  <si>
    <t>M.13.01.00.</t>
  </si>
  <si>
    <r>
      <t>m</t>
    </r>
    <r>
      <rPr>
        <vertAlign val="superscript"/>
        <sz val="10"/>
        <rFont val="Times New Roman CE"/>
        <family val="1"/>
      </rPr>
      <t>2</t>
    </r>
  </si>
  <si>
    <t>VAT 23 %</t>
  </si>
  <si>
    <t>Nawierzchnia z asfaltu lanego</t>
  </si>
  <si>
    <t>D.01.00.00.</t>
  </si>
  <si>
    <t>ROBOTY PRZYGOTOWAWCZE</t>
  </si>
  <si>
    <t>D.01.02.03.</t>
  </si>
  <si>
    <t>kg</t>
  </si>
  <si>
    <t>D.01.01.01.</t>
  </si>
  <si>
    <t>Odtworzenie trasy i punktów wysokościowych</t>
  </si>
  <si>
    <t>km</t>
  </si>
  <si>
    <t>- roboty pomiarowe dla potrzeb przebudowy mostu w terenie równinnym</t>
  </si>
  <si>
    <t>D.07.00.00</t>
  </si>
  <si>
    <t>URZĄDZENIA BEZPIECZEŃSTWA RUCHU</t>
  </si>
  <si>
    <t>Oznakowanie pionowe</t>
  </si>
  <si>
    <t>• oznakowanie tymczasowe</t>
  </si>
  <si>
    <t>Mg</t>
  </si>
  <si>
    <t>D.01.02.04.</t>
  </si>
  <si>
    <t>D.02.00.00.</t>
  </si>
  <si>
    <t>ROBOTY ZIEMNE</t>
  </si>
  <si>
    <t>D.02.01.01.</t>
  </si>
  <si>
    <t>Wykonanie wykopów w gruntach nieskalistych</t>
  </si>
  <si>
    <t>D.04.00.00.</t>
  </si>
  <si>
    <t>PODBUDOWY</t>
  </si>
  <si>
    <t>D.04.03.01.</t>
  </si>
  <si>
    <t>Oczyszczenie i skropienie warstw konstrukcyjnych</t>
  </si>
  <si>
    <t>- oczyszczenie warstw niebitumicznych</t>
  </si>
  <si>
    <t>- oczyszczenie warstw bitumicznych</t>
  </si>
  <si>
    <t>Podbudowa z mieszanki niezwiązanej</t>
  </si>
  <si>
    <t>D.04.07.01a.</t>
  </si>
  <si>
    <t>Podbudowa z betonu asfaltowego</t>
  </si>
  <si>
    <t>Nawierzchnia z betonu asfaltowego. Warstwa wiążąca i wyrównawcza.</t>
  </si>
  <si>
    <t>D.05.03.13a.</t>
  </si>
  <si>
    <t>Nawierzchnia z mieszanki grysowo-mastyksowej (typu SMA)  - warstwa ścieralna</t>
  </si>
  <si>
    <t>Nawierzchnia z betonowej kostki brukowej</t>
  </si>
  <si>
    <t>D.08.00.00</t>
  </si>
  <si>
    <t>D.08.01.01.</t>
  </si>
  <si>
    <t>ELEMENTY ULIC</t>
  </si>
  <si>
    <t>Krawężniki betonowe</t>
  </si>
  <si>
    <t>D.04.05.01.</t>
  </si>
  <si>
    <t>D.08.03.01.</t>
  </si>
  <si>
    <t>Obrzeża betonowe</t>
  </si>
  <si>
    <t>D.07.01.01.</t>
  </si>
  <si>
    <t>Oznakowanie poziome</t>
  </si>
  <si>
    <t>D.04.01.01.</t>
  </si>
  <si>
    <t>Koryto wraz z profilowaniem i zagęszczeniem podłoża</t>
  </si>
  <si>
    <t>- wykonanie koryta dróg wraz z profilowaniem i zagęszczeniem podłoża</t>
  </si>
  <si>
    <t>ZBIORCZE ZESTAWIENIE KOSZTÓW BUDOWY</t>
  </si>
  <si>
    <t>jednostk.</t>
  </si>
  <si>
    <t>WARTOŚĆ ŁĄCZNIE (z podatkiem VAT)</t>
  </si>
  <si>
    <t>M.12.01.00.</t>
  </si>
  <si>
    <t>D.05.04.01.</t>
  </si>
  <si>
    <t>M.19.01.03.</t>
  </si>
  <si>
    <t>Bariery na obiektach mostowych</t>
  </si>
  <si>
    <t>ODWODNIENIE KORPUSU DROGOWEGO</t>
  </si>
  <si>
    <t>D.03.00.00.</t>
  </si>
  <si>
    <t>Kanalizacja deszczowa</t>
  </si>
  <si>
    <t>Bariery ochronne</t>
  </si>
  <si>
    <t>TABELA ELEMENTÓW ROZLICZENIOWYCH</t>
  </si>
  <si>
    <t>FUNDAMENTOWANIE</t>
  </si>
  <si>
    <t>Wykopy pod ławy w gruncie niespoistym wraz z umocnieniem</t>
  </si>
  <si>
    <t>Zasypanie wykopów wraz z zagęszczeniem</t>
  </si>
  <si>
    <t>Zbrojenie betonu stalą klasy AIII lub wyższej</t>
  </si>
  <si>
    <t>- ławy fundamentowe przyczółków</t>
  </si>
  <si>
    <t>- płyty przejściowe</t>
  </si>
  <si>
    <t>- kapy chodnikowe</t>
  </si>
  <si>
    <t>- wykonanie płyt przejściowych z betonu klasy C25/30</t>
  </si>
  <si>
    <t>- wykonanie podłoża pod płyty przejściowe - z betonu klasy C12/15</t>
  </si>
  <si>
    <t>Izolacja bitumiczna na zimno</t>
  </si>
  <si>
    <t>- ułożenie warstwy ochronnej izolacji z papy zgrzewalnej pod kapami chodnikowymi</t>
  </si>
  <si>
    <t>- ułożenie warstwy ochronnej izolacji z blachy karbowanej szerokości 50 cm pod krawężnikami</t>
  </si>
  <si>
    <t>Wpusty</t>
  </si>
  <si>
    <t>URZĄDZENIA DYLATACYJNE</t>
  </si>
  <si>
    <t>- wykonanie reperów żelbetowych osadzonych w gruncie</t>
  </si>
  <si>
    <t>- obrzeże betonowe 100x30x8cm</t>
  </si>
  <si>
    <t>szt</t>
  </si>
  <si>
    <t>Wykonanie schodów na skarpie</t>
  </si>
  <si>
    <t>- wykonanie odwodnienia przy pomocy trójwarstwowej maty przyklejonej punktowo do przyczółków</t>
  </si>
  <si>
    <t>• montaż zbrojenia ze stali typu RB500 W</t>
  </si>
  <si>
    <t>D.07.05.01</t>
  </si>
  <si>
    <t>M.20.01.02.</t>
  </si>
  <si>
    <t>Warstwa filtracyjna za przyczółkami</t>
  </si>
  <si>
    <t>- umocnienie stożków, z kostki kamiennej 10x10 cm na betonie C16/20 gr. 10 cm, spoiny wypełnione betonem C16/20 na mokro</t>
  </si>
  <si>
    <t>Nawierzchnie syntetyczne</t>
  </si>
  <si>
    <t>M.11.01.01</t>
  </si>
  <si>
    <t>M.11.01.04</t>
  </si>
  <si>
    <t>M.11.07.01</t>
  </si>
  <si>
    <t>M.15.00.00</t>
  </si>
  <si>
    <t>M.18.01.03</t>
  </si>
  <si>
    <t>M.19.01.01</t>
  </si>
  <si>
    <t>D.03.02.01</t>
  </si>
  <si>
    <t>- pokrycie farbą akrylową powierzchni elementów betonowych zewnętrznych wraz z przygotowaniem podłoża</t>
  </si>
  <si>
    <t>złącze</t>
  </si>
  <si>
    <t>- rozbiórka kamiennych krawężników na moście</t>
  </si>
  <si>
    <t>- rozbiórka betonowych krawężników na dojazdach do mostu wraz z ławą betonową</t>
  </si>
  <si>
    <t>- wywiezienie kostki z betonu wibroprasowanego i krawężników na składowisko Wykonawcy wraz z mechanicznym załadunkiem i rozładunkiem</t>
  </si>
  <si>
    <t>- ułożenie warstwy wiążącej z asfaltu lanego MA 11 35/50 gr. 4 cm na moście</t>
  </si>
  <si>
    <t>- ułożenie podbudowy pomocniczej z gruntu stabilizowanego cementem gr. 15 cm - pod jezdnią</t>
  </si>
  <si>
    <t>- ułożenie podbudowy pomocniczej z gruntu stabilizowanego cementem gr. 10 cm - pod chodnikiem</t>
  </si>
  <si>
    <r>
      <t xml:space="preserve">- </t>
    </r>
    <r>
      <rPr>
        <sz val="10"/>
        <rFont val="Symbol"/>
        <family val="1"/>
      </rPr>
      <t>f</t>
    </r>
    <r>
      <rPr>
        <sz val="10"/>
        <rFont val="Times New Roman CE"/>
        <family val="1"/>
      </rPr>
      <t xml:space="preserve"> 10, 14, 16, 20 mm</t>
    </r>
  </si>
  <si>
    <t>- ustrój nośny mostu,</t>
  </si>
  <si>
    <r>
      <t xml:space="preserve">- </t>
    </r>
    <r>
      <rPr>
        <sz val="10"/>
        <rFont val="Symbol"/>
        <family val="1"/>
      </rPr>
      <t>f</t>
    </r>
    <r>
      <rPr>
        <sz val="10"/>
        <rFont val="Times New Roman CE"/>
        <family val="1"/>
      </rPr>
      <t xml:space="preserve"> 12, 14, 16, 20, 25, 28 mm</t>
    </r>
  </si>
  <si>
    <t>- wykonanie ław fundamentowych przyczółków z betonu klasy C30/37 - betonowanie do ścianek szczelnych</t>
  </si>
  <si>
    <t>- wykonanie ustroju nośnego z betonu klasy C30/37 w deskowaniu</t>
  </si>
  <si>
    <t>- wykonanie kap chodnikowych z betonu klasy C25/30 w deskowaniu</t>
  </si>
  <si>
    <t>- wykonanie podłoża pod ławy fundamentowe - z betonu klasy C12/15, betonowanie metodą kontraktorową</t>
  </si>
  <si>
    <t>D.06.03.01a.</t>
  </si>
  <si>
    <t>Pobocze utwardzone kruszywem łamanym</t>
  </si>
  <si>
    <t>- utwardzenie pobocza kruszywem łamanym niezwiązanym (tłuczeń0/31,5) gr. 15 cm</t>
  </si>
  <si>
    <t xml:space="preserve">PROJEKT ROZBUDOWY DROGI WOJEWÓDZKIEJ NR 443
W M. LUBINIA MAŁA 
WRAZ Z PRZEBUDOWĄ MOSTU NAD RZEKĄ LUBIANKĄ </t>
  </si>
  <si>
    <t>- rozbiórka nawierzchni bitumicznej gr. 4 cm</t>
  </si>
  <si>
    <t>- rozbiórka podbudowy z mieszanki niezwiązanej, kruszywo 0/31,5, gr.~20cm</t>
  </si>
  <si>
    <t>- rozbiórka nawierzchni chodnika z kostki z betonu wibroprasowanego gr. 8 cm</t>
  </si>
  <si>
    <t>- rozbiórka obrzeży betonowych 8x30cm</t>
  </si>
  <si>
    <t>- rozbiórka ław betonowych pod obrzeżami</t>
  </si>
  <si>
    <t>- rozbiórka podsypki piaskowej pod nawierzchnią chodnika z kostki</t>
  </si>
  <si>
    <t>- rozbiórka betonowej podbudowy pod chodnikiem gr. 10cm</t>
  </si>
  <si>
    <t>- rozbiórka nasypu drogi objazdowej</t>
  </si>
  <si>
    <t>-  wykonanie wykopów rury tymczasowego przepustu - w gruncie kat. III - z transportem gruntu na składowisko Wykonawcy</t>
  </si>
  <si>
    <t>D.02.03.01.</t>
  </si>
  <si>
    <t>- wykonanie nasypu pod drogę objazdową, gruntem z dokopu Wykonawcy</t>
  </si>
  <si>
    <t>D.01.02.02.</t>
  </si>
  <si>
    <t>Zdjęcie warstwy humusu</t>
  </si>
  <si>
    <t>- demontaż stalowych dźwigarów i stężeń</t>
  </si>
  <si>
    <t>- rozbiórka wypełnienia (zasypki) za przyczółkami (pod płytami przejściowymi) i od strony rzeki z chudego betonu</t>
  </si>
  <si>
    <t>- rozbiórka ścieków skarpowych</t>
  </si>
  <si>
    <t>- rozbiórka prefabrykowanych schodów skarpowych</t>
  </si>
  <si>
    <t>- rozbiórka umocnienia z kostki granitowej wokół wylotów odwodnienia i wokół ścieków skarpowych</t>
  </si>
  <si>
    <t>- usunięcie (wybranie) narzutu kamiennego na brzegach rzeki pod mostem i w jego sąsiedztwie</t>
  </si>
  <si>
    <t>- rozbiórka (sfrezowanie) nawierzchni bitumicznej gr. ~10 cm - na moście</t>
  </si>
  <si>
    <t>- rozbiórka nawierzchni z kamiennej kostki brukowej wraz z podsypką gr. ~10cm na dojazdach do mostu</t>
  </si>
  <si>
    <t>- rozbiórka podbudowy z kruszywa łamanego gr. ~20cm</t>
  </si>
  <si>
    <t>- rozbiórka podbudowy z betonu asfaltowego gr. ~20cm</t>
  </si>
  <si>
    <t>- wykopy pod nową konstrukcję drogi wraz z transportem ziemi na składowisko Wykonawcy</t>
  </si>
  <si>
    <t>- studnia chłonna o średnicy 1,2m, i głębokości 4,0m</t>
  </si>
  <si>
    <t>- ułożenie podbudowy z mieszanki niezwiązanej kruszywo 0/63 gr. 20 cm</t>
  </si>
  <si>
    <t>- podbudowa zasadnicza  z betonu asfaltowego AC 22 P 35/50 - gr. 10 cm układana w dwóch warstwach po 5 cm każda</t>
  </si>
  <si>
    <t xml:space="preserve">- wykonanie ścieku przykrawężnikowego na moście z asfaltu lanego </t>
  </si>
  <si>
    <t>- demontaż płotu na betonowej podmurówce z siatki, ze słupkami, o wys. 2,0m na granicy działki nr 268/1</t>
  </si>
  <si>
    <t>D.07.06.01.</t>
  </si>
  <si>
    <t>Ogrodzenie z siatki</t>
  </si>
  <si>
    <t>- wykonanie betonowej podmurówki pod płotem o wymiarach 0,25x0,80m</t>
  </si>
  <si>
    <t>- budowa ogrodzenia z siatki metalowej i słupków stalowych wys. ~2,0m na granicy dzłki nr 268/4</t>
  </si>
  <si>
    <t>- ustawienie i montaż barier ochronnych typu H2W3 A, stalowych, zakończonych odcinkami początkowymi i końcowymi</t>
  </si>
  <si>
    <r>
      <t>- ustawienie obrzeży betonowych na ławie (5,2m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>)</t>
    </r>
  </si>
  <si>
    <r>
      <t>- ustawienie krawężników betonowych na ławie z oporem (19,2m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>)</t>
    </r>
  </si>
  <si>
    <t>Usunięcie kolizji sieci telekomunikacyjnych - Operator WSS</t>
  </si>
  <si>
    <t>- Wykonanie przepustu pod drogą, prostoliniowo, przeciskiem hydraulicznym, z powrotnym wciąganiem rur (kategoria gruntu III-IV), rura HDPE 110·mm</t>
  </si>
  <si>
    <r>
      <t xml:space="preserve">- Budowa rurociągu kablowego na głębokości 1·m w wykopie wykonanym koparkami łyżkowymi, grunt kategorii III-IV, HDPE </t>
    </r>
    <r>
      <rPr>
        <sz val="10"/>
        <rFont val="Symbol"/>
        <family val="1"/>
      </rPr>
      <t>f</t>
    </r>
    <r>
      <rPr>
        <sz val="10"/>
        <rFont val="Times New Roman CE"/>
        <family val="1"/>
      </rPr>
      <t>·40·mm w zwojach, 1 rura w rurociągu - mikrokanalizacja</t>
    </r>
  </si>
  <si>
    <r>
      <t>- Ręczne wciąganie rur kanalizacji wtórnej, otwór wolny, rury w zwojach, 1x</t>
    </r>
    <r>
      <rPr>
        <sz val="10"/>
        <rFont val="Symbol"/>
        <family val="1"/>
      </rPr>
      <t>f</t>
    </r>
    <r>
      <rPr>
        <sz val="10"/>
        <rFont val="Times New Roman CE"/>
        <family val="1"/>
      </rPr>
      <t>·40·mm - mikrokanalizacja</t>
    </r>
  </si>
  <si>
    <t>- Kopanie rowów dla kabli, ręcznie, grunt kategorii III - wykop w miejscu przecięcia istn. rurociągu</t>
  </si>
  <si>
    <t>- Zasypanie rowów dla kabli, ręcznie, grunt kategorii III - jak wyżej</t>
  </si>
  <si>
    <r>
      <t xml:space="preserve">- Montaż złączy rur polietylenowych w ziemi, rury HDPE </t>
    </r>
    <r>
      <rPr>
        <sz val="10"/>
        <rFont val="Symbol"/>
        <family val="1"/>
      </rPr>
      <t>f</t>
    </r>
    <r>
      <rPr>
        <sz val="10"/>
        <rFont val="Times New Roman CE"/>
        <family val="1"/>
      </rPr>
      <t>·32·mm, złączki dzielone do mikrorur</t>
    </r>
  </si>
  <si>
    <r>
      <t xml:space="preserve">- Badanie szczelności zmontowanych odcinków, rurociągi kablowe w ziemi, sprężarka, rury </t>
    </r>
    <r>
      <rPr>
        <sz val="10"/>
        <rFont val="Symbol"/>
        <family val="1"/>
      </rPr>
      <t>f</t>
    </r>
    <r>
      <rPr>
        <sz val="10"/>
        <rFont val="Times New Roman CE"/>
        <family val="1"/>
      </rPr>
      <t>·40·mm - mikrokanalizacja</t>
    </r>
  </si>
  <si>
    <t>- Wykonanie przepustów pod przeszkodami terenowymi metodą płucząco-wierconą sterowaną, kategoria gruntu III, przepust do 60·m, rury HDPE Fi·110·mm, nakłady podstawowe (na 1·m)</t>
  </si>
  <si>
    <t>- Wprowadzenie dodatkowych kabli odgałęźnych do złącza kabla światłowodowego, jeden kabel dodatkowy</t>
  </si>
  <si>
    <t>- Łączenie światłowodów kabli odgałęźnych wprowadzonych dodatkowo do złącza, kabel tubowy, jeden łączony światłowód</t>
  </si>
  <si>
    <t>- Łączenie światłowodów kabli odgałęźnych wprowadzonych dodatkowo do złącza, kabel tubowy, dodatek za każdy następny łączony światłowód</t>
  </si>
  <si>
    <t>Przebudowa kablowych linii energetycznych przy przebudowie i budowie dróg</t>
  </si>
  <si>
    <t>- Kopanie rowów dla kabli ręcznie w gruncie kat 4</t>
  </si>
  <si>
    <t>- Kopanie rowów w celu odkopania istniejących kabli zasilających latarnię, ręcznie w gruncie kat 4</t>
  </si>
  <si>
    <t>- Demontaż oprawy oświetleniowej z słupa oświetlenia drogowego - do odzysku</t>
  </si>
  <si>
    <t>- Demontaż wysięgnika jednoramiennego ze słupa oświetlenia drogowego</t>
  </si>
  <si>
    <t>- Odkopanie fundamentu słupa oświetlenia drogowego</t>
  </si>
  <si>
    <t>- Demontaż fundamentu słupa oświetleniowego</t>
  </si>
  <si>
    <t>- Montaż trwałych oznaczników wykonanych z tworzywa sztucznego, rozmieszczonych co 5 m</t>
  </si>
  <si>
    <t>- Zasypanie wykopu po fundamencie słupa oświetleniowego i po trasie zdemontowanego kabla</t>
  </si>
  <si>
    <t>- wykonanie izolacji powierzchni odziemnych  wraz z ręcznym oczyszczeniem powierzchni - poprzez pokrycie bitumiczną izolacją (warstwa gruntująca i 3 warstwy izolacyjne o gr. min. 2mm)</t>
  </si>
  <si>
    <t>- wykonanie tymczasowej organizacji ruchu na czas prowadzenia prac w tym: na bierząco uaktualnianie wszystkich niezbędnych uzgodnień i zatwierdzeń projektu tymczasowej organizacji ruchu, ustawienie tymczasowej organizacji ruchu, utrzymanie tymczasowej organizacji ruchu, demontaż tymczasowej organizacji ruchu oraz zorganizowanie i zabezpieczenie miejsca robót</t>
  </si>
  <si>
    <r>
      <t xml:space="preserve">- ułożenie rury </t>
    </r>
    <r>
      <rPr>
        <sz val="10"/>
        <color indexed="8"/>
        <rFont val="Symbol"/>
        <family val="1"/>
      </rPr>
      <t>f1</t>
    </r>
    <r>
      <rPr>
        <sz val="10"/>
        <color indexed="8"/>
        <rFont val="Times New Roman CE"/>
        <family val="1"/>
      </rPr>
      <t>500mm jako tymczasowego przepustu na rzece Lubiance, pod drogą objazdową</t>
    </r>
  </si>
  <si>
    <t>- skropienie warstw niebitumicznych wraz z zabezpieczeniem skropienia przez dodatkowe skropienie z użyciem mleczka wapiennego</t>
  </si>
  <si>
    <t>- skropienie warstw bitumicznych wraz z zabezpieczeniem skropienia przez dodatkowe skropienie z użyciem mleczka wapiennego</t>
  </si>
  <si>
    <t>- odtworzenie oznakowania poziomego - malowanie linii segregacyjnych ciągłych i przerywanych na jezdni -grubowarstwowo masami chemoutwardzalnymi</t>
  </si>
  <si>
    <t>- ułożenie ścieku przykrawężnikowego z kostki z betonu wibroprasowanego gr. 8 cm na podsypce cementowo-piaskowej gr. 3cm</t>
  </si>
  <si>
    <t>Bitumiczne urządzenie dylatacyjne</t>
  </si>
  <si>
    <t xml:space="preserve">- montaż barieroporęczy mostowych typu H2W3 A, stalowych </t>
  </si>
  <si>
    <t>M.20.01.15.</t>
  </si>
  <si>
    <t>Geodezyjne pomiary odkształceń obiektu mostowego</t>
  </si>
  <si>
    <t>- montaż (założenie) reperów na konstrukcji mostu wraz z niezbędnymi pracami geodezyjnymi</t>
  </si>
  <si>
    <r>
      <t xml:space="preserve"> - wykonanie schodów roboczych na skarpie z elementów prefabrykowanych wykonanych z betonu klasy C25/30 (23 prefabrykaty, w tym beton 1,4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desk. 23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 zbrojonego stalą klasy A-IIIN (średnicy 8 mm i 10 mm - 114,10 kg) na ławie  z betonu C16/20 (2,00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), montaż obrzeży betonowych 8x30x100 cm (16,00 m) oraz wykonanie poręczy z rur stalowych  z ze stali S235J0 (150,06 kg) zabezpieczonych antykorozyjnie, mocowanych w blokach betonowych (o wymiarach 35x35x70 cm - 6 szt., beton C25/30 5,15 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"/>
        <family val="1"/>
      </rPr>
      <t>, zbrojonych stalą AIIIN - 55,60 kg, w deskowaniu 6,00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 wraz z wykonaniem nawierzchni cienkowarstwowejz żywic epoksydowych gr. 3 mm</t>
    </r>
  </si>
  <si>
    <t>- wykonanie umocnienia brzegów koryta kiszką faszynową (po 20 m przed i za obiektem oraz pod samym obiektem),</t>
  </si>
  <si>
    <t>- wykonanie umocnienia dna rzeki brukowcem nieobrobionym na podsypce cementowej gr. 10 cm (po 2 m przed i za przepustem), z wyładunkiem ręcznym, z kamienia ciężkiego lub średniego</t>
  </si>
  <si>
    <t>- wykonanie umocnienia skarp na wysokość 0,60m płytami ażurowymi (na dł. 2 m przed i za przepustem)</t>
  </si>
  <si>
    <t>- pasek papy przyklejony na przerwę roboczą w fundamencie i korpusie szer 20 cm</t>
  </si>
  <si>
    <t xml:space="preserve">Ścianka szczelna stalowa </t>
  </si>
  <si>
    <t xml:space="preserve">- wbicie ścianki szczelnej obudowy wykopu pod wymianę gruntów fundamentu bezpośredniego wraz z obcięciem do poziomu ławy fundamentowej wg projektu Wykonawcy </t>
  </si>
  <si>
    <t>- izolacjo - nawierzchnia z modyfikowanej polimerami emulsji bitumicznej oraz z kruszywa łamanego gr. 6 mm wraz z przygotowaniem podłoża</t>
  </si>
  <si>
    <t>Krawężnik mostowy typ A (20×20cm)</t>
  </si>
  <si>
    <r>
      <t xml:space="preserve">- ustawienie kamiennego krawężnika 20x20cm na ławie z grysu bazaltowego 4/6 otoczonego żywicą epoksydową i papie zgrzewalnej z nośnikiem w postaci ryflowanej blachy ze stali nierdzewnej, o szer. 50 cm przyklejonej preparatami bitumicznymi do hydroizolacji z papy zgrzewalnej wraz z osadzeniem w krawężnikach prętów stalowych </t>
    </r>
    <r>
      <rPr>
        <sz val="10"/>
        <rFont val="Symbol"/>
        <family val="1"/>
      </rPr>
      <t>f</t>
    </r>
    <r>
      <rPr>
        <sz val="10"/>
        <rFont val="Times New Roman CE"/>
        <family val="1"/>
      </rPr>
      <t xml:space="preserve"> 14 mm i l=50 cm - na klej epoksydowy, w ilości 2 szt./m</t>
    </r>
  </si>
  <si>
    <t>1.</t>
  </si>
  <si>
    <t>2.</t>
  </si>
  <si>
    <t>3.</t>
  </si>
  <si>
    <t>4.</t>
  </si>
  <si>
    <t>5.</t>
  </si>
  <si>
    <t>6.</t>
  </si>
  <si>
    <t>• montaż zbrojenia ze stali typu RB500 W o wysokiej ciągliwości</t>
  </si>
  <si>
    <t xml:space="preserve">5% na roboty  nieprzewidziane </t>
  </si>
  <si>
    <t xml:space="preserve">- wykonanie drenażu wzdłuż krawężników  z  grysu 8÷16 mm ze skał magmowych sklejonych żywicą epoksydową szerokości 40 cm z umieszczonym  w linii odwodnienia z prefabrykowanym drenem szer. min. 45mm i wys. min. 9mm z taśmy z włókien poliestrowych, wraz z montażem sączków
</t>
  </si>
  <si>
    <t>Nasadzenie lipy drobnolistnej o obwodzie pnia na wysokości 1,0m 18-20cm</t>
  </si>
  <si>
    <t>D.09.01.01.</t>
  </si>
  <si>
    <t>Zieleń drogowa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</si>
</sst>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"/>
    <numFmt numFmtId="167" formatCode="0.0"/>
    <numFmt numFmtId="168" formatCode="#,##0.0"/>
    <numFmt numFmtId="169" formatCode="d.00.00.00\."/>
    <numFmt numFmtId="170" formatCode="00\.00\.00\."/>
    <numFmt numFmtId="171" formatCode="#,##0.000"/>
    <numFmt numFmtId="172" formatCode="#,##0_ ;[Red]\-#,##0\ "/>
    <numFmt numFmtId="173" formatCode="#,##0.00_ ;[Red]\-#,##0.00\ "/>
    <numFmt numFmtId="174" formatCode="#,##0&quot; F&quot;_);[Red]\(#,##0&quot; F&quot;\)"/>
    <numFmt numFmtId="175" formatCode="#,##0.00&quot; F&quot;_);[Red]\(#,##0.00&quot; F&quot;\)"/>
    <numFmt numFmtId="176" formatCode="0.000"/>
    <numFmt numFmtId="177" formatCode="0.00000"/>
    <numFmt numFmtId="178" formatCode="0.0000"/>
  </numFmts>
  <fonts count="6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b/>
      <sz val="16"/>
      <name val="Times New Roman CE"/>
      <family val="1"/>
    </font>
    <font>
      <sz val="10"/>
      <color indexed="10"/>
      <name val="Times New Roman CE"/>
      <family val="1"/>
    </font>
    <font>
      <sz val="10"/>
      <name val="Helv"/>
      <family val="0"/>
    </font>
    <font>
      <b/>
      <sz val="12"/>
      <name val="Times New Roman CE"/>
      <family val="1"/>
    </font>
    <font>
      <sz val="14"/>
      <name val="Times New Roman CE"/>
      <family val="1"/>
    </font>
    <font>
      <sz val="8"/>
      <name val="Times New Roman CE"/>
      <family val="1"/>
    </font>
    <font>
      <sz val="12"/>
      <name val="Times New Roman CE"/>
      <family val="1"/>
    </font>
    <font>
      <i/>
      <sz val="10"/>
      <name val="Times New Roman CE"/>
      <family val="1"/>
    </font>
    <font>
      <b/>
      <sz val="6"/>
      <name val="Times New Roman CE"/>
      <family val="1"/>
    </font>
    <font>
      <sz val="6"/>
      <name val="Times New Roman CE"/>
      <family val="1"/>
    </font>
    <font>
      <sz val="16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12"/>
      <name val="Times New Roman"/>
      <family val="1"/>
    </font>
    <font>
      <vertAlign val="superscript"/>
      <sz val="10"/>
      <name val="Times New Roman CE"/>
      <family val="1"/>
    </font>
    <font>
      <b/>
      <i/>
      <sz val="8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Symbol"/>
      <family val="1"/>
    </font>
    <font>
      <b/>
      <sz val="11"/>
      <name val="Times New Roman CE"/>
      <family val="0"/>
    </font>
    <font>
      <vertAlign val="superscript"/>
      <sz val="10"/>
      <name val="Times New Roman"/>
      <family val="1"/>
    </font>
    <font>
      <u val="single"/>
      <sz val="10"/>
      <name val="Times New Roman CE"/>
      <family val="1"/>
    </font>
    <font>
      <sz val="10"/>
      <color indexed="8"/>
      <name val="Times New Roman CE"/>
      <family val="1"/>
    </font>
    <font>
      <sz val="10"/>
      <color indexed="8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/>
      <bottom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double"/>
      <top style="double"/>
      <bottom style="thin"/>
    </border>
    <border>
      <left style="thin"/>
      <right/>
      <top/>
      <bottom/>
    </border>
    <border>
      <left style="thin"/>
      <right style="double"/>
      <top/>
      <bottom/>
    </border>
    <border>
      <left/>
      <right style="double"/>
      <top/>
      <bottom/>
    </border>
    <border>
      <left style="thin"/>
      <right/>
      <top/>
      <bottom style="double"/>
    </border>
    <border>
      <left/>
      <right/>
      <top/>
      <bottom style="thin"/>
    </border>
    <border>
      <left style="thin"/>
      <right style="double"/>
      <top style="double"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8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6" borderId="1" applyNumberFormat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61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55" applyFont="1" applyFill="1">
      <alignment/>
      <protection/>
    </xf>
    <xf numFmtId="0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center" wrapText="1"/>
    </xf>
    <xf numFmtId="0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1" fontId="0" fillId="0" borderId="0" xfId="0" applyNumberFormat="1" applyFill="1" applyAlignment="1">
      <alignment horizontal="center" vertical="top"/>
    </xf>
    <xf numFmtId="0" fontId="4" fillId="0" borderId="0" xfId="0" applyFont="1" applyFill="1" applyAlignment="1">
      <alignment vertical="center"/>
    </xf>
    <xf numFmtId="168" fontId="14" fillId="0" borderId="0" xfId="0" applyNumberFormat="1" applyFont="1" applyFill="1" applyBorder="1" applyAlignment="1">
      <alignment horizontal="center" vertical="top"/>
    </xf>
    <xf numFmtId="0" fontId="15" fillId="0" borderId="0" xfId="0" applyFont="1" applyFill="1" applyAlignment="1">
      <alignment/>
    </xf>
    <xf numFmtId="1" fontId="14" fillId="0" borderId="0" xfId="0" applyNumberFormat="1" applyFont="1" applyFill="1" applyBorder="1" applyAlignment="1">
      <alignment horizontal="center" vertical="top" wrapText="1"/>
    </xf>
    <xf numFmtId="0" fontId="15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 quotePrefix="1">
      <alignment horizontal="left" wrapText="1"/>
    </xf>
    <xf numFmtId="0" fontId="15" fillId="0" borderId="0" xfId="0" applyFont="1" applyFill="1" applyBorder="1" applyAlignment="1">
      <alignment horizontal="center" wrapText="1"/>
    </xf>
    <xf numFmtId="168" fontId="15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 quotePrefix="1">
      <alignment vertical="center" wrapText="1"/>
    </xf>
    <xf numFmtId="168" fontId="4" fillId="0" borderId="0" xfId="0" applyNumberFormat="1" applyFont="1" applyFill="1" applyBorder="1" applyAlignment="1">
      <alignment/>
    </xf>
    <xf numFmtId="168" fontId="4" fillId="0" borderId="0" xfId="0" applyNumberFormat="1" applyFont="1" applyFill="1" applyAlignment="1">
      <alignment/>
    </xf>
    <xf numFmtId="168" fontId="5" fillId="0" borderId="0" xfId="0" applyNumberFormat="1" applyFont="1" applyFill="1" applyBorder="1" applyAlignment="1">
      <alignment horizontal="center" vertical="top"/>
    </xf>
    <xf numFmtId="1" fontId="6" fillId="0" borderId="0" xfId="56" applyNumberFormat="1" applyFont="1" applyFill="1" applyBorder="1" applyAlignment="1">
      <alignment horizontal="center" vertical="top" wrapText="1"/>
      <protection/>
    </xf>
    <xf numFmtId="0" fontId="6" fillId="0" borderId="0" xfId="65" applyFont="1" applyFill="1" applyBorder="1" applyAlignment="1">
      <alignment horizontal="centerContinuous" wrapText="1"/>
      <protection/>
    </xf>
    <xf numFmtId="0" fontId="4" fillId="0" borderId="0" xfId="65" applyFont="1" applyFill="1" applyBorder="1">
      <alignment/>
      <protection/>
    </xf>
    <xf numFmtId="0" fontId="16" fillId="0" borderId="0" xfId="65" applyFont="1" applyFill="1" applyBorder="1">
      <alignment/>
      <protection/>
    </xf>
    <xf numFmtId="166" fontId="5" fillId="0" borderId="0" xfId="65" applyNumberFormat="1" applyFont="1" applyFill="1" applyBorder="1" applyAlignment="1">
      <alignment horizontal="center"/>
      <protection/>
    </xf>
    <xf numFmtId="0" fontId="0" fillId="0" borderId="0" xfId="65" applyFont="1" applyFill="1" applyBorder="1">
      <alignment/>
      <protection/>
    </xf>
    <xf numFmtId="166" fontId="4" fillId="0" borderId="0" xfId="65" applyNumberFormat="1" applyFont="1" applyFill="1" applyBorder="1" applyAlignment="1">
      <alignment horizontal="center"/>
      <protection/>
    </xf>
    <xf numFmtId="0" fontId="4" fillId="0" borderId="0" xfId="65" applyFont="1" applyFill="1" applyBorder="1" applyAlignment="1">
      <alignment wrapText="1"/>
      <protection/>
    </xf>
    <xf numFmtId="0" fontId="3" fillId="0" borderId="0" xfId="66" applyFont="1" applyFill="1" applyBorder="1" applyAlignment="1">
      <alignment horizontal="center" vertical="center" wrapText="1"/>
      <protection/>
    </xf>
    <xf numFmtId="0" fontId="0" fillId="0" borderId="0" xfId="65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 wrapText="1"/>
      <protection/>
    </xf>
    <xf numFmtId="0" fontId="11" fillId="0" borderId="0" xfId="65" applyNumberFormat="1" applyFont="1" applyFill="1" applyBorder="1" applyAlignment="1">
      <alignment horizontal="center" vertical="center"/>
      <protection/>
    </xf>
    <xf numFmtId="0" fontId="17" fillId="0" borderId="0" xfId="65" applyFont="1" applyFill="1" applyBorder="1" applyAlignment="1">
      <alignment vertical="center"/>
      <protection/>
    </xf>
    <xf numFmtId="3" fontId="9" fillId="0" borderId="0" xfId="65" applyNumberFormat="1" applyFont="1" applyFill="1" applyBorder="1" applyAlignment="1">
      <alignment horizontal="right"/>
      <protection/>
    </xf>
    <xf numFmtId="0" fontId="18" fillId="0" borderId="0" xfId="65" applyFont="1" applyFill="1" applyBorder="1" applyAlignment="1">
      <alignment/>
      <protection/>
    </xf>
    <xf numFmtId="0" fontId="9" fillId="0" borderId="10" xfId="65" applyNumberFormat="1" applyFont="1" applyFill="1" applyBorder="1" applyAlignment="1">
      <alignment horizontal="left" wrapText="1" indent="1"/>
      <protection/>
    </xf>
    <xf numFmtId="4" fontId="9" fillId="0" borderId="11" xfId="65" applyNumberFormat="1" applyFont="1" applyFill="1" applyBorder="1" applyAlignment="1" quotePrefix="1">
      <alignment horizontal="right"/>
      <protection/>
    </xf>
    <xf numFmtId="3" fontId="3" fillId="0" borderId="0" xfId="65" applyNumberFormat="1" applyFont="1" applyFill="1" applyBorder="1" applyAlignment="1">
      <alignment horizontal="right"/>
      <protection/>
    </xf>
    <xf numFmtId="0" fontId="4" fillId="0" borderId="12" xfId="65" applyNumberFormat="1" applyFont="1" applyFill="1" applyBorder="1" applyAlignment="1" quotePrefix="1">
      <alignment horizontal="center" vertical="top"/>
      <protection/>
    </xf>
    <xf numFmtId="0" fontId="4" fillId="0" borderId="13" xfId="65" applyNumberFormat="1" applyFont="1" applyFill="1" applyBorder="1" applyAlignment="1">
      <alignment horizontal="right" vertical="top" wrapText="1"/>
      <protection/>
    </xf>
    <xf numFmtId="3" fontId="3" fillId="0" borderId="0" xfId="65" applyNumberFormat="1" applyFont="1" applyFill="1" applyBorder="1" applyAlignment="1">
      <alignment horizontal="right" wrapText="1"/>
      <protection/>
    </xf>
    <xf numFmtId="0" fontId="13" fillId="0" borderId="0" xfId="65" applyFont="1" applyFill="1" applyBorder="1" applyAlignment="1">
      <alignment horizontal="right" wrapText="1"/>
      <protection/>
    </xf>
    <xf numFmtId="0" fontId="3" fillId="0" borderId="0" xfId="65" applyFont="1" applyFill="1" applyBorder="1" applyAlignment="1">
      <alignment horizontal="right" vertical="center" wrapText="1"/>
      <protection/>
    </xf>
    <xf numFmtId="0" fontId="3" fillId="0" borderId="0" xfId="65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center" vertical="top" wrapText="1"/>
      <protection/>
    </xf>
    <xf numFmtId="49" fontId="3" fillId="0" borderId="0" xfId="56" applyNumberFormat="1" applyFont="1" applyFill="1" applyBorder="1" applyAlignment="1">
      <alignment horizontal="centerContinuous" wrapText="1"/>
      <protection/>
    </xf>
    <xf numFmtId="0" fontId="3" fillId="0" borderId="0" xfId="56" applyFont="1" applyFill="1" applyBorder="1" applyAlignment="1">
      <alignment horizontal="center" wrapText="1"/>
      <protection/>
    </xf>
    <xf numFmtId="3" fontId="13" fillId="0" borderId="0" xfId="56" applyNumberFormat="1" applyFont="1" applyFill="1" applyBorder="1" applyAlignment="1">
      <alignment horizontal="center" wrapText="1"/>
      <protection/>
    </xf>
    <xf numFmtId="0" fontId="4" fillId="0" borderId="0" xfId="56" applyFont="1" applyFill="1" applyBorder="1" applyAlignment="1">
      <alignment wrapText="1"/>
      <protection/>
    </xf>
    <xf numFmtId="0" fontId="4" fillId="0" borderId="0" xfId="65" applyFont="1" applyFill="1" applyBorder="1" quotePrefix="1">
      <alignment/>
      <protection/>
    </xf>
    <xf numFmtId="0" fontId="9" fillId="0" borderId="13" xfId="65" applyNumberFormat="1" applyFont="1" applyFill="1" applyBorder="1" applyAlignment="1" quotePrefix="1">
      <alignment horizontal="center"/>
      <protection/>
    </xf>
    <xf numFmtId="0" fontId="19" fillId="0" borderId="14" xfId="65" applyNumberFormat="1" applyFont="1" applyFill="1" applyBorder="1" applyAlignment="1">
      <alignment horizontal="left" wrapText="1" indent="1"/>
      <protection/>
    </xf>
    <xf numFmtId="4" fontId="9" fillId="0" borderId="15" xfId="65" applyNumberFormat="1" applyFont="1" applyFill="1" applyBorder="1" applyAlignment="1" quotePrefix="1">
      <alignment horizontal="right"/>
      <protection/>
    </xf>
    <xf numFmtId="0" fontId="10" fillId="0" borderId="0" xfId="65" applyFont="1" applyFill="1" applyBorder="1">
      <alignment/>
      <protection/>
    </xf>
    <xf numFmtId="168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4" fillId="0" borderId="16" xfId="65" applyNumberFormat="1" applyFont="1" applyFill="1" applyBorder="1" applyAlignment="1" quotePrefix="1">
      <alignment horizontal="center" vertical="top"/>
      <protection/>
    </xf>
    <xf numFmtId="0" fontId="19" fillId="0" borderId="17" xfId="65" applyNumberFormat="1" applyFont="1" applyFill="1" applyBorder="1" applyAlignment="1">
      <alignment horizontal="right" wrapText="1"/>
      <protection/>
    </xf>
    <xf numFmtId="0" fontId="19" fillId="0" borderId="10" xfId="65" applyNumberFormat="1" applyFont="1" applyFill="1" applyBorder="1" applyAlignment="1">
      <alignment horizontal="right" wrapText="1"/>
      <protection/>
    </xf>
    <xf numFmtId="0" fontId="9" fillId="0" borderId="14" xfId="65" applyNumberFormat="1" applyFont="1" applyFill="1" applyBorder="1" applyAlignment="1">
      <alignment horizontal="right" wrapText="1"/>
      <protection/>
    </xf>
    <xf numFmtId="0" fontId="19" fillId="0" borderId="10" xfId="65" applyNumberFormat="1" applyFont="1" applyFill="1" applyBorder="1" applyAlignment="1">
      <alignment horizontal="left" wrapText="1" indent="1"/>
      <protection/>
    </xf>
    <xf numFmtId="1" fontId="4" fillId="0" borderId="18" xfId="0" applyNumberFormat="1" applyFont="1" applyFill="1" applyBorder="1" applyAlignment="1">
      <alignment horizontal="center" vertical="top"/>
    </xf>
    <xf numFmtId="49" fontId="21" fillId="0" borderId="0" xfId="56" applyNumberFormat="1" applyFont="1" applyFill="1" applyBorder="1" applyAlignment="1">
      <alignment horizontal="left" wrapText="1"/>
      <protection/>
    </xf>
    <xf numFmtId="0" fontId="3" fillId="0" borderId="0" xfId="0" applyFont="1" applyFill="1" applyAlignment="1">
      <alignment vertical="center"/>
    </xf>
    <xf numFmtId="0" fontId="3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32" borderId="20" xfId="65" applyNumberFormat="1" applyFont="1" applyFill="1" applyBorder="1" applyAlignment="1">
      <alignment horizontal="center" vertical="center" wrapText="1"/>
      <protection/>
    </xf>
    <xf numFmtId="0" fontId="3" fillId="32" borderId="21" xfId="65" applyNumberFormat="1" applyFont="1" applyFill="1" applyBorder="1" applyAlignment="1">
      <alignment horizontal="center" vertical="center" wrapText="1"/>
      <protection/>
    </xf>
    <xf numFmtId="0" fontId="3" fillId="32" borderId="22" xfId="66" applyNumberFormat="1" applyFont="1" applyFill="1" applyBorder="1" applyAlignment="1">
      <alignment horizontal="center" vertical="center" wrapText="1"/>
      <protection/>
    </xf>
    <xf numFmtId="0" fontId="3" fillId="32" borderId="19" xfId="65" applyNumberFormat="1" applyFont="1" applyFill="1" applyBorder="1" applyAlignment="1">
      <alignment horizontal="center" vertical="center" wrapText="1"/>
      <protection/>
    </xf>
    <xf numFmtId="0" fontId="3" fillId="32" borderId="23" xfId="65" applyNumberFormat="1" applyFont="1" applyFill="1" applyBorder="1" applyAlignment="1">
      <alignment horizontal="center" vertical="center" wrapText="1"/>
      <protection/>
    </xf>
    <xf numFmtId="0" fontId="3" fillId="32" borderId="24" xfId="56" applyNumberFormat="1" applyFont="1" applyFill="1" applyBorder="1" applyAlignment="1">
      <alignment horizontal="center" vertical="center" wrapText="1"/>
      <protection/>
    </xf>
    <xf numFmtId="0" fontId="11" fillId="32" borderId="25" xfId="65" applyNumberFormat="1" applyFont="1" applyFill="1" applyBorder="1" applyAlignment="1">
      <alignment horizontal="center" vertical="center"/>
      <protection/>
    </xf>
    <xf numFmtId="0" fontId="11" fillId="32" borderId="26" xfId="65" applyNumberFormat="1" applyFont="1" applyFill="1" applyBorder="1" applyAlignment="1">
      <alignment horizontal="center" vertical="center" wrapText="1"/>
      <protection/>
    </xf>
    <xf numFmtId="0" fontId="11" fillId="32" borderId="27" xfId="65" applyNumberFormat="1" applyFont="1" applyFill="1" applyBorder="1" applyAlignment="1">
      <alignment horizontal="center" vertical="center"/>
      <protection/>
    </xf>
    <xf numFmtId="166" fontId="3" fillId="32" borderId="20" xfId="0" applyNumberFormat="1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 wrapText="1"/>
    </xf>
    <xf numFmtId="0" fontId="3" fillId="32" borderId="21" xfId="0" applyFont="1" applyFill="1" applyBorder="1" applyAlignment="1">
      <alignment wrapText="1"/>
    </xf>
    <xf numFmtId="4" fontId="3" fillId="32" borderId="17" xfId="0" applyNumberFormat="1" applyFont="1" applyFill="1" applyBorder="1" applyAlignment="1">
      <alignment horizontal="centerContinuous"/>
    </xf>
    <xf numFmtId="166" fontId="3" fillId="32" borderId="18" xfId="0" applyNumberFormat="1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wrapText="1"/>
    </xf>
    <xf numFmtId="0" fontId="3" fillId="32" borderId="28" xfId="0" applyFont="1" applyFill="1" applyBorder="1" applyAlignment="1">
      <alignment horizontal="center" vertical="center" wrapText="1"/>
    </xf>
    <xf numFmtId="4" fontId="3" fillId="32" borderId="28" xfId="0" applyNumberFormat="1" applyFont="1" applyFill="1" applyBorder="1" applyAlignment="1">
      <alignment horizontal="center" vertical="center" wrapText="1"/>
    </xf>
    <xf numFmtId="166" fontId="3" fillId="32" borderId="25" xfId="0" applyNumberFormat="1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wrapText="1"/>
    </xf>
    <xf numFmtId="0" fontId="3" fillId="32" borderId="26" xfId="0" applyFont="1" applyFill="1" applyBorder="1" applyAlignment="1">
      <alignment horizontal="center" vertical="center" wrapText="1"/>
    </xf>
    <xf numFmtId="4" fontId="3" fillId="32" borderId="26" xfId="0" applyNumberFormat="1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wrapText="1"/>
    </xf>
    <xf numFmtId="0" fontId="3" fillId="32" borderId="17" xfId="0" applyFont="1" applyFill="1" applyBorder="1" applyAlignment="1">
      <alignment horizontal="centerContinuous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center" wrapText="1"/>
    </xf>
    <xf numFmtId="0" fontId="4" fillId="32" borderId="26" xfId="0" applyFont="1" applyFill="1" applyBorder="1" applyAlignment="1">
      <alignment horizontal="center" vertical="center" wrapText="1"/>
    </xf>
    <xf numFmtId="3" fontId="4" fillId="32" borderId="26" xfId="0" applyNumberFormat="1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 horizontal="center" vertical="center" wrapText="1"/>
    </xf>
    <xf numFmtId="0" fontId="5" fillId="0" borderId="0" xfId="65" applyFont="1" applyFill="1" applyBorder="1" applyAlignment="1">
      <alignment horizontal="center" wrapText="1"/>
      <protection/>
    </xf>
    <xf numFmtId="0" fontId="4" fillId="0" borderId="28" xfId="0" applyFont="1" applyFill="1" applyBorder="1" applyAlignment="1">
      <alignment horizontal="left" vertical="top" wrapText="1"/>
    </xf>
    <xf numFmtId="0" fontId="4" fillId="33" borderId="12" xfId="0" applyNumberFormat="1" applyFont="1" applyFill="1" applyBorder="1" applyAlignment="1">
      <alignment horizontal="center" vertical="top"/>
    </xf>
    <xf numFmtId="169" fontId="3" fillId="33" borderId="10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 wrapText="1"/>
    </xf>
    <xf numFmtId="0" fontId="4" fillId="33" borderId="29" xfId="0" applyNumberFormat="1" applyFont="1" applyFill="1" applyBorder="1" applyAlignment="1">
      <alignment horizontal="center" vertical="top"/>
    </xf>
    <xf numFmtId="169" fontId="4" fillId="33" borderId="30" xfId="0" applyNumberFormat="1" applyFont="1" applyFill="1" applyBorder="1" applyAlignment="1">
      <alignment horizontal="center" vertical="top"/>
    </xf>
    <xf numFmtId="4" fontId="4" fillId="33" borderId="30" xfId="62" applyNumberFormat="1" applyFont="1" applyFill="1" applyBorder="1" applyAlignment="1">
      <alignment horizontal="center"/>
      <protection/>
    </xf>
    <xf numFmtId="4" fontId="4" fillId="33" borderId="31" xfId="62" applyNumberFormat="1" applyFont="1" applyFill="1" applyBorder="1" applyAlignment="1">
      <alignment horizontal="center"/>
      <protection/>
    </xf>
    <xf numFmtId="4" fontId="4" fillId="33" borderId="30" xfId="62" applyNumberFormat="1" applyFont="1" applyFill="1" applyBorder="1" applyAlignment="1">
      <alignment horizontal="center" vertical="top"/>
      <protection/>
    </xf>
    <xf numFmtId="4" fontId="4" fillId="33" borderId="31" xfId="62" applyNumberFormat="1" applyFont="1" applyFill="1" applyBorder="1" applyAlignment="1">
      <alignment horizontal="center" vertical="top"/>
      <protection/>
    </xf>
    <xf numFmtId="0" fontId="4" fillId="33" borderId="28" xfId="0" applyFont="1" applyFill="1" applyBorder="1" applyAlignment="1">
      <alignment horizontal="center" vertical="top" wrapText="1"/>
    </xf>
    <xf numFmtId="0" fontId="4" fillId="33" borderId="30" xfId="62" applyFont="1" applyFill="1" applyBorder="1" applyAlignment="1">
      <alignment horizontal="center"/>
      <protection/>
    </xf>
    <xf numFmtId="0" fontId="3" fillId="33" borderId="19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49" fontId="3" fillId="33" borderId="33" xfId="0" applyNumberFormat="1" applyFont="1" applyFill="1" applyBorder="1" applyAlignment="1">
      <alignment horizontal="centerContinuous" vertical="center" wrapText="1"/>
    </xf>
    <xf numFmtId="0" fontId="3" fillId="33" borderId="23" xfId="0" applyFont="1" applyFill="1" applyBorder="1" applyAlignment="1">
      <alignment horizontal="center" vertical="center" wrapText="1"/>
    </xf>
    <xf numFmtId="3" fontId="3" fillId="33" borderId="32" xfId="0" applyNumberFormat="1" applyFont="1" applyFill="1" applyBorder="1" applyAlignment="1">
      <alignment horizontal="center" vertical="center" wrapText="1"/>
    </xf>
    <xf numFmtId="4" fontId="3" fillId="33" borderId="34" xfId="0" applyNumberFormat="1" applyFont="1" applyFill="1" applyBorder="1" applyAlignment="1">
      <alignment horizontal="right" vertical="center" wrapText="1"/>
    </xf>
    <xf numFmtId="166" fontId="4" fillId="33" borderId="0" xfId="55" applyNumberFormat="1" applyFont="1" applyFill="1" applyAlignment="1">
      <alignment horizontal="center" vertical="top"/>
      <protection/>
    </xf>
    <xf numFmtId="0" fontId="4" fillId="33" borderId="0" xfId="55" applyFont="1" applyFill="1" applyAlignment="1">
      <alignment horizontal="center" vertical="top"/>
      <protection/>
    </xf>
    <xf numFmtId="0" fontId="4" fillId="33" borderId="0" xfId="55" applyFont="1" applyFill="1" applyAlignment="1">
      <alignment wrapText="1"/>
      <protection/>
    </xf>
    <xf numFmtId="0" fontId="4" fillId="33" borderId="0" xfId="55" applyFont="1" applyFill="1" applyAlignment="1">
      <alignment horizontal="center"/>
      <protection/>
    </xf>
    <xf numFmtId="4" fontId="4" fillId="33" borderId="0" xfId="55" applyNumberFormat="1" applyFont="1" applyFill="1">
      <alignment/>
      <protection/>
    </xf>
    <xf numFmtId="0" fontId="4" fillId="33" borderId="0" xfId="55" applyFont="1" applyFill="1">
      <alignment/>
      <protection/>
    </xf>
    <xf numFmtId="0" fontId="4" fillId="33" borderId="0" xfId="55" applyFont="1" applyFill="1" applyAlignment="1" quotePrefix="1">
      <alignment horizontal="left" vertical="top"/>
      <protection/>
    </xf>
    <xf numFmtId="3" fontId="4" fillId="33" borderId="30" xfId="62" applyNumberFormat="1" applyFont="1" applyFill="1" applyBorder="1" applyAlignment="1">
      <alignment horizontal="center"/>
      <protection/>
    </xf>
    <xf numFmtId="0" fontId="4" fillId="33" borderId="28" xfId="0" applyFont="1" applyFill="1" applyBorder="1" applyAlignment="1" applyProtection="1">
      <alignment horizontal="center" vertical="center"/>
      <protection locked="0"/>
    </xf>
    <xf numFmtId="2" fontId="4" fillId="33" borderId="28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center" vertical="top"/>
    </xf>
    <xf numFmtId="4" fontId="4" fillId="33" borderId="28" xfId="0" applyNumberFormat="1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Alignment="1">
      <alignment/>
    </xf>
    <xf numFmtId="1" fontId="0" fillId="33" borderId="0" xfId="0" applyNumberFormat="1" applyFont="1" applyFill="1" applyAlignment="1">
      <alignment horizontal="center" vertical="top"/>
    </xf>
    <xf numFmtId="0" fontId="0" fillId="33" borderId="0" xfId="0" applyFont="1" applyFill="1" applyAlignment="1">
      <alignment/>
    </xf>
    <xf numFmtId="168" fontId="0" fillId="33" borderId="0" xfId="0" applyNumberFormat="1" applyFont="1" applyFill="1" applyAlignment="1">
      <alignment/>
    </xf>
    <xf numFmtId="0" fontId="3" fillId="33" borderId="21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0" borderId="0" xfId="55" applyNumberFormat="1" applyFont="1" applyFill="1" applyAlignment="1">
      <alignment horizontal="center"/>
      <protection/>
    </xf>
    <xf numFmtId="4" fontId="9" fillId="0" borderId="35" xfId="65" applyNumberFormat="1" applyFont="1" applyFill="1" applyBorder="1" applyAlignment="1" quotePrefix="1">
      <alignment horizontal="right"/>
      <protection/>
    </xf>
    <xf numFmtId="0" fontId="3" fillId="33" borderId="10" xfId="0" applyFont="1" applyFill="1" applyBorder="1" applyAlignment="1">
      <alignment horizontal="center" vertical="top"/>
    </xf>
    <xf numFmtId="4" fontId="3" fillId="33" borderId="10" xfId="0" applyNumberFormat="1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4" fontId="25" fillId="0" borderId="0" xfId="56" applyNumberFormat="1" applyFont="1" applyFill="1" applyBorder="1" applyAlignment="1">
      <alignment wrapText="1"/>
      <protection/>
    </xf>
    <xf numFmtId="4" fontId="9" fillId="0" borderId="0" xfId="56" applyNumberFormat="1" applyFont="1" applyFill="1" applyBorder="1" applyAlignment="1">
      <alignment wrapText="1"/>
      <protection/>
    </xf>
    <xf numFmtId="0" fontId="4" fillId="33" borderId="30" xfId="62" applyFont="1" applyFill="1" applyBorder="1" applyAlignment="1">
      <alignment horizontal="center" vertical="top"/>
      <protection/>
    </xf>
    <xf numFmtId="3" fontId="4" fillId="33" borderId="30" xfId="62" applyNumberFormat="1" applyFont="1" applyFill="1" applyBorder="1" applyAlignment="1">
      <alignment horizontal="center" vertical="top"/>
      <protection/>
    </xf>
    <xf numFmtId="4" fontId="9" fillId="0" borderId="15" xfId="65" applyNumberFormat="1" applyFont="1" applyFill="1" applyBorder="1" applyAlignment="1">
      <alignment horizontal="right" wrapText="1"/>
      <protection/>
    </xf>
    <xf numFmtId="0" fontId="4" fillId="0" borderId="36" xfId="0" applyFont="1" applyFill="1" applyBorder="1" applyAlignment="1" quotePrefix="1">
      <alignment horizontal="left" vertical="top" wrapText="1"/>
    </xf>
    <xf numFmtId="4" fontId="3" fillId="33" borderId="10" xfId="0" applyNumberFormat="1" applyFont="1" applyFill="1" applyBorder="1" applyAlignment="1">
      <alignment horizontal="center" vertical="top"/>
    </xf>
    <xf numFmtId="4" fontId="3" fillId="33" borderId="10" xfId="61" applyNumberFormat="1" applyFont="1" applyFill="1" applyBorder="1" applyAlignment="1" applyProtection="1">
      <alignment horizontal="center" vertical="top" wrapText="1"/>
      <protection locked="0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vertical="top" wrapText="1"/>
    </xf>
    <xf numFmtId="0" fontId="7" fillId="0" borderId="0" xfId="0" applyFont="1" applyFill="1" applyAlignment="1">
      <alignment wrapText="1"/>
    </xf>
    <xf numFmtId="0" fontId="4" fillId="33" borderId="10" xfId="0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3" fillId="33" borderId="10" xfId="0" applyFont="1" applyFill="1" applyBorder="1" applyAlignment="1" quotePrefix="1">
      <alignment horizontal="center" vertical="top"/>
    </xf>
    <xf numFmtId="0" fontId="3" fillId="33" borderId="10" xfId="0" applyFont="1" applyFill="1" applyBorder="1" applyAlignment="1" applyProtection="1">
      <alignment/>
      <protection locked="0"/>
    </xf>
    <xf numFmtId="0" fontId="3" fillId="33" borderId="10" xfId="62" applyFont="1" applyFill="1" applyBorder="1" applyAlignment="1">
      <alignment horizontal="center"/>
      <protection/>
    </xf>
    <xf numFmtId="168" fontId="3" fillId="33" borderId="10" xfId="62" applyNumberFormat="1" applyFont="1" applyFill="1" applyBorder="1" applyAlignment="1">
      <alignment horizontal="center"/>
      <protection/>
    </xf>
    <xf numFmtId="4" fontId="3" fillId="33" borderId="10" xfId="62" applyNumberFormat="1" applyFont="1" applyFill="1" applyBorder="1" applyAlignment="1">
      <alignment horizontal="center"/>
      <protection/>
    </xf>
    <xf numFmtId="0" fontId="3" fillId="33" borderId="10" xfId="0" applyFont="1" applyFill="1" applyBorder="1" applyAlignment="1">
      <alignment vertical="center" wrapText="1"/>
    </xf>
    <xf numFmtId="0" fontId="4" fillId="33" borderId="19" xfId="0" applyNumberFormat="1" applyFont="1" applyFill="1" applyBorder="1" applyAlignment="1">
      <alignment horizontal="center" vertical="top" wrapText="1"/>
    </xf>
    <xf numFmtId="0" fontId="4" fillId="33" borderId="23" xfId="0" applyFont="1" applyFill="1" applyBorder="1" applyAlignment="1" quotePrefix="1">
      <alignment horizontal="center" vertical="center" wrapText="1"/>
    </xf>
    <xf numFmtId="0" fontId="4" fillId="33" borderId="23" xfId="0" applyFont="1" applyFill="1" applyBorder="1" applyAlignment="1" quotePrefix="1">
      <alignment horizontal="left" vertical="top" wrapText="1"/>
    </xf>
    <xf numFmtId="0" fontId="4" fillId="33" borderId="23" xfId="0" applyFont="1" applyFill="1" applyBorder="1" applyAlignment="1">
      <alignment horizontal="center"/>
    </xf>
    <xf numFmtId="168" fontId="4" fillId="33" borderId="23" xfId="0" applyNumberFormat="1" applyFont="1" applyFill="1" applyBorder="1" applyAlignment="1">
      <alignment horizontal="center"/>
    </xf>
    <xf numFmtId="4" fontId="4" fillId="33" borderId="23" xfId="0" applyNumberFormat="1" applyFont="1" applyFill="1" applyBorder="1" applyAlignment="1">
      <alignment horizontal="center"/>
    </xf>
    <xf numFmtId="4" fontId="4" fillId="33" borderId="24" xfId="62" applyNumberFormat="1" applyFont="1" applyFill="1" applyBorder="1" applyAlignment="1">
      <alignment horizontal="right"/>
      <protection/>
    </xf>
    <xf numFmtId="0" fontId="7" fillId="0" borderId="0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 applyProtection="1">
      <alignment horizontal="center" vertical="top"/>
      <protection locked="0"/>
    </xf>
    <xf numFmtId="2" fontId="4" fillId="33" borderId="37" xfId="0" applyNumberFormat="1" applyFont="1" applyFill="1" applyBorder="1" applyAlignment="1" applyProtection="1">
      <alignment horizontal="center" vertical="top" wrapText="1"/>
      <protection locked="0"/>
    </xf>
    <xf numFmtId="4" fontId="4" fillId="33" borderId="10" xfId="6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vertical="top" wrapText="1"/>
    </xf>
    <xf numFmtId="4" fontId="4" fillId="33" borderId="38" xfId="0" applyNumberFormat="1" applyFont="1" applyFill="1" applyBorder="1" applyAlignment="1">
      <alignment horizontal="right" wrapText="1"/>
    </xf>
    <xf numFmtId="0" fontId="4" fillId="0" borderId="28" xfId="0" applyFont="1" applyFill="1" applyBorder="1" applyAlignment="1">
      <alignment horizontal="center" vertical="top"/>
    </xf>
    <xf numFmtId="1" fontId="4" fillId="0" borderId="25" xfId="0" applyNumberFormat="1" applyFont="1" applyFill="1" applyBorder="1" applyAlignment="1">
      <alignment horizontal="center" vertical="top"/>
    </xf>
    <xf numFmtId="0" fontId="4" fillId="0" borderId="28" xfId="0" applyFont="1" applyFill="1" applyBorder="1" applyAlignment="1" quotePrefix="1">
      <alignment horizontal="left" vertical="top" wrapText="1"/>
    </xf>
    <xf numFmtId="0" fontId="4" fillId="0" borderId="28" xfId="0" applyFont="1" applyFill="1" applyBorder="1" applyAlignment="1">
      <alignment horizontal="center" wrapText="1"/>
    </xf>
    <xf numFmtId="168" fontId="4" fillId="0" borderId="28" xfId="0" applyNumberFormat="1" applyFont="1" applyFill="1" applyBorder="1" applyAlignment="1">
      <alignment horizontal="center" wrapText="1"/>
    </xf>
    <xf numFmtId="4" fontId="4" fillId="0" borderId="37" xfId="0" applyNumberFormat="1" applyFont="1" applyFill="1" applyBorder="1" applyAlignment="1">
      <alignment horizontal="right"/>
    </xf>
    <xf numFmtId="0" fontId="4" fillId="0" borderId="28" xfId="0" applyFont="1" applyFill="1" applyBorder="1" applyAlignment="1">
      <alignment horizontal="center"/>
    </xf>
    <xf numFmtId="166" fontId="6" fillId="0" borderId="0" xfId="6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70" fontId="4" fillId="0" borderId="28" xfId="0" applyNumberFormat="1" applyFont="1" applyFill="1" applyBorder="1" applyAlignment="1">
      <alignment horizontal="center" vertical="top"/>
    </xf>
    <xf numFmtId="167" fontId="4" fillId="0" borderId="28" xfId="0" applyNumberFormat="1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left" vertical="top" wrapText="1"/>
    </xf>
    <xf numFmtId="3" fontId="3" fillId="0" borderId="28" xfId="0" applyNumberFormat="1" applyFont="1" applyFill="1" applyBorder="1" applyAlignment="1">
      <alignment horizontal="center" vertical="top" wrapText="1"/>
    </xf>
    <xf numFmtId="0" fontId="4" fillId="0" borderId="28" xfId="0" applyFont="1" applyBorder="1" applyAlignment="1">
      <alignment horizont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3" fontId="3" fillId="0" borderId="32" xfId="0" applyNumberFormat="1" applyFont="1" applyFill="1" applyBorder="1" applyAlignment="1">
      <alignment horizontal="center" vertical="center" wrapText="1"/>
    </xf>
    <xf numFmtId="4" fontId="3" fillId="0" borderId="34" xfId="0" applyNumberFormat="1" applyFont="1" applyFill="1" applyBorder="1" applyAlignment="1">
      <alignment horizontal="right" vertical="center" wrapText="1"/>
    </xf>
    <xf numFmtId="1" fontId="7" fillId="0" borderId="19" xfId="0" applyNumberFormat="1" applyFont="1" applyFill="1" applyBorder="1" applyAlignment="1">
      <alignment horizontal="center" vertical="top"/>
    </xf>
    <xf numFmtId="170" fontId="7" fillId="0" borderId="23" xfId="0" applyNumberFormat="1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center" wrapText="1"/>
    </xf>
    <xf numFmtId="4" fontId="7" fillId="0" borderId="24" xfId="0" applyNumberFormat="1" applyFont="1" applyFill="1" applyBorder="1" applyAlignment="1">
      <alignment horizontal="right"/>
    </xf>
    <xf numFmtId="4" fontId="7" fillId="0" borderId="23" xfId="0" applyNumberFormat="1" applyFont="1" applyFill="1" applyBorder="1" applyAlignment="1">
      <alignment horizontal="right" wrapText="1"/>
    </xf>
    <xf numFmtId="0" fontId="4" fillId="0" borderId="0" xfId="0" applyFont="1" applyAlignment="1" quotePrefix="1">
      <alignment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vertical="top" wrapText="1"/>
    </xf>
    <xf numFmtId="0" fontId="4" fillId="0" borderId="30" xfId="0" applyFont="1" applyFill="1" applyBorder="1" applyAlignment="1">
      <alignment horizontal="center" vertical="top"/>
    </xf>
    <xf numFmtId="4" fontId="4" fillId="0" borderId="31" xfId="0" applyNumberFormat="1" applyFont="1" applyFill="1" applyBorder="1" applyAlignment="1">
      <alignment horizontal="center" vertical="top"/>
    </xf>
    <xf numFmtId="0" fontId="4" fillId="0" borderId="28" xfId="0" applyFont="1" applyFill="1" applyBorder="1" applyAlignment="1" quotePrefix="1">
      <alignment vertical="top" wrapText="1"/>
    </xf>
    <xf numFmtId="167" fontId="4" fillId="0" borderId="28" xfId="0" applyNumberFormat="1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 horizontal="center" vertical="top" wrapText="1"/>
    </xf>
    <xf numFmtId="49" fontId="4" fillId="0" borderId="28" xfId="0" applyNumberFormat="1" applyFont="1" applyFill="1" applyBorder="1" applyAlignment="1">
      <alignment horizontal="center" vertical="top" wrapText="1"/>
    </xf>
    <xf numFmtId="49" fontId="4" fillId="0" borderId="37" xfId="0" applyNumberFormat="1" applyFont="1" applyFill="1" applyBorder="1" applyAlignment="1">
      <alignment horizontal="center" vertical="top" wrapText="1"/>
    </xf>
    <xf numFmtId="1" fontId="4" fillId="0" borderId="19" xfId="0" applyNumberFormat="1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4" fillId="0" borderId="23" xfId="0" applyFont="1" applyFill="1" applyBorder="1" applyAlignment="1" quotePrefix="1">
      <alignment vertical="top" wrapText="1"/>
    </xf>
    <xf numFmtId="0" fontId="4" fillId="0" borderId="23" xfId="0" applyFont="1" applyFill="1" applyBorder="1" applyAlignment="1">
      <alignment horizontal="center" wrapText="1"/>
    </xf>
    <xf numFmtId="167" fontId="4" fillId="0" borderId="23" xfId="0" applyNumberFormat="1" applyFont="1" applyFill="1" applyBorder="1" applyAlignment="1">
      <alignment horizontal="center"/>
    </xf>
    <xf numFmtId="0" fontId="4" fillId="0" borderId="32" xfId="0" applyFont="1" applyFill="1" applyBorder="1" applyAlignment="1" quotePrefix="1">
      <alignment horizontal="center" vertical="top"/>
    </xf>
    <xf numFmtId="0" fontId="4" fillId="0" borderId="33" xfId="0" applyFont="1" applyFill="1" applyBorder="1" applyAlignment="1" quotePrefix="1">
      <alignment horizontal="left" vertical="top" wrapText="1"/>
    </xf>
    <xf numFmtId="0" fontId="4" fillId="33" borderId="39" xfId="0" applyFont="1" applyFill="1" applyBorder="1" applyAlignment="1">
      <alignment horizontal="center"/>
    </xf>
    <xf numFmtId="168" fontId="4" fillId="0" borderId="23" xfId="0" applyNumberFormat="1" applyFont="1" applyFill="1" applyBorder="1" applyAlignment="1">
      <alignment horizontal="center"/>
    </xf>
    <xf numFmtId="4" fontId="4" fillId="33" borderId="32" xfId="0" applyNumberFormat="1" applyFont="1" applyFill="1" applyBorder="1" applyAlignment="1">
      <alignment horizontal="center" wrapText="1"/>
    </xf>
    <xf numFmtId="170" fontId="4" fillId="0" borderId="26" xfId="0" applyNumberFormat="1" applyFont="1" applyFill="1" applyBorder="1" applyAlignment="1">
      <alignment horizontal="center" vertical="top"/>
    </xf>
    <xf numFmtId="0" fontId="4" fillId="0" borderId="40" xfId="0" applyFont="1" applyBorder="1" applyAlignment="1" quotePrefix="1">
      <alignment vertical="top" wrapText="1"/>
    </xf>
    <xf numFmtId="0" fontId="4" fillId="0" borderId="26" xfId="0" applyFont="1" applyBorder="1" applyAlignment="1">
      <alignment horizontal="center"/>
    </xf>
    <xf numFmtId="2" fontId="4" fillId="33" borderId="26" xfId="0" applyNumberFormat="1" applyFont="1" applyFill="1" applyBorder="1" applyAlignment="1" applyProtection="1">
      <alignment horizontal="right"/>
      <protection locked="0"/>
    </xf>
    <xf numFmtId="4" fontId="4" fillId="33" borderId="28" xfId="61" applyNumberFormat="1" applyFont="1" applyFill="1" applyBorder="1" applyAlignment="1" applyProtection="1">
      <alignment horizontal="right" wrapText="1"/>
      <protection locked="0"/>
    </xf>
    <xf numFmtId="0" fontId="4" fillId="33" borderId="28" xfId="0" applyFont="1" applyFill="1" applyBorder="1" applyAlignment="1" applyProtection="1">
      <alignment horizontal="right" vertical="center"/>
      <protection locked="0"/>
    </xf>
    <xf numFmtId="4" fontId="4" fillId="33" borderId="28" xfId="0" applyNumberFormat="1" applyFont="1" applyFill="1" applyBorder="1" applyAlignment="1" applyProtection="1">
      <alignment horizontal="right" vertical="center"/>
      <protection locked="0"/>
    </xf>
    <xf numFmtId="4" fontId="4" fillId="33" borderId="32" xfId="0" applyNumberFormat="1" applyFont="1" applyFill="1" applyBorder="1" applyAlignment="1">
      <alignment horizontal="right" wrapText="1"/>
    </xf>
    <xf numFmtId="4" fontId="4" fillId="33" borderId="28" xfId="0" applyNumberFormat="1" applyFont="1" applyFill="1" applyBorder="1" applyAlignment="1" applyProtection="1">
      <alignment horizontal="right" vertical="top"/>
      <protection locked="0"/>
    </xf>
    <xf numFmtId="0" fontId="4" fillId="0" borderId="23" xfId="0" applyFont="1" applyFill="1" applyBorder="1" applyAlignment="1">
      <alignment horizontal="right"/>
    </xf>
    <xf numFmtId="4" fontId="3" fillId="33" borderId="41" xfId="0" applyNumberFormat="1" applyFont="1" applyFill="1" applyBorder="1" applyAlignment="1">
      <alignment horizontal="right" vertical="center" wrapText="1"/>
    </xf>
    <xf numFmtId="4" fontId="28" fillId="0" borderId="28" xfId="0" applyNumberFormat="1" applyFont="1" applyFill="1" applyBorder="1" applyAlignment="1" applyProtection="1">
      <alignment horizontal="right"/>
      <protection locked="0"/>
    </xf>
    <xf numFmtId="0" fontId="4" fillId="0" borderId="26" xfId="0" applyFont="1" applyFill="1" applyBorder="1" applyAlignment="1" applyProtection="1">
      <alignment horizontal="right"/>
      <protection locked="0"/>
    </xf>
    <xf numFmtId="2" fontId="4" fillId="33" borderId="30" xfId="0" applyNumberFormat="1" applyFont="1" applyFill="1" applyBorder="1" applyAlignment="1" applyProtection="1">
      <alignment horizontal="center" vertical="center"/>
      <protection locked="0"/>
    </xf>
    <xf numFmtId="4" fontId="3" fillId="0" borderId="41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3" fillId="33" borderId="0" xfId="55" applyNumberFormat="1" applyFont="1" applyFill="1">
      <alignment/>
      <protection/>
    </xf>
    <xf numFmtId="0" fontId="3" fillId="33" borderId="0" xfId="55" applyFont="1" applyFill="1">
      <alignment/>
      <protection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168" fontId="2" fillId="0" borderId="0" xfId="0" applyNumberFormat="1" applyFont="1" applyFill="1" applyAlignment="1">
      <alignment/>
    </xf>
    <xf numFmtId="0" fontId="9" fillId="0" borderId="12" xfId="65" applyNumberFormat="1" applyFont="1" applyFill="1" applyBorder="1" applyAlignment="1">
      <alignment horizontal="center"/>
      <protection/>
    </xf>
    <xf numFmtId="0" fontId="4" fillId="0" borderId="25" xfId="65" applyNumberFormat="1" applyFont="1" applyFill="1" applyBorder="1" applyAlignment="1" quotePrefix="1">
      <alignment horizontal="center" vertical="top"/>
      <protection/>
    </xf>
    <xf numFmtId="0" fontId="19" fillId="0" borderId="26" xfId="65" applyFont="1" applyBorder="1" applyAlignment="1">
      <alignment horizontal="right" wrapText="1"/>
      <protection/>
    </xf>
    <xf numFmtId="4" fontId="9" fillId="0" borderId="27" xfId="65" applyNumberFormat="1" applyFont="1" applyBorder="1" applyAlignment="1" quotePrefix="1">
      <alignment horizontal="right"/>
      <protection/>
    </xf>
    <xf numFmtId="0" fontId="4" fillId="33" borderId="10" xfId="0" applyNumberFormat="1" applyFont="1" applyFill="1" applyBorder="1" applyAlignment="1">
      <alignment horizontal="center" vertical="top"/>
    </xf>
    <xf numFmtId="169" fontId="4" fillId="33" borderId="10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 quotePrefix="1">
      <alignment wrapText="1"/>
    </xf>
    <xf numFmtId="0" fontId="4" fillId="33" borderId="10" xfId="0" applyFont="1" applyFill="1" applyBorder="1" applyAlignment="1">
      <alignment horizontal="center"/>
    </xf>
    <xf numFmtId="171" fontId="4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right"/>
    </xf>
    <xf numFmtId="1" fontId="4" fillId="33" borderId="10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 quotePrefix="1">
      <alignment horizontal="left" wrapText="1"/>
    </xf>
    <xf numFmtId="0" fontId="4" fillId="33" borderId="10" xfId="62" applyFont="1" applyFill="1" applyBorder="1" applyAlignment="1">
      <alignment horizontal="center" vertical="top"/>
      <protection/>
    </xf>
    <xf numFmtId="3" fontId="4" fillId="33" borderId="10" xfId="62" applyNumberFormat="1" applyFont="1" applyFill="1" applyBorder="1" applyAlignment="1">
      <alignment horizontal="center" vertical="top"/>
      <protection/>
    </xf>
    <xf numFmtId="4" fontId="4" fillId="33" borderId="10" xfId="62" applyNumberFormat="1" applyFont="1" applyFill="1" applyBorder="1" applyAlignment="1">
      <alignment horizontal="center" vertical="top"/>
      <protection/>
    </xf>
    <xf numFmtId="0" fontId="4" fillId="33" borderId="10" xfId="0" applyFont="1" applyFill="1" applyBorder="1" applyAlignment="1">
      <alignment vertical="top" wrapText="1"/>
    </xf>
    <xf numFmtId="168" fontId="4" fillId="33" borderId="10" xfId="0" applyNumberFormat="1" applyFont="1" applyFill="1" applyBorder="1" applyAlignment="1">
      <alignment horizontal="center"/>
    </xf>
    <xf numFmtId="0" fontId="4" fillId="33" borderId="10" xfId="67" applyNumberFormat="1" applyFont="1" applyFill="1" applyBorder="1" applyAlignment="1">
      <alignment horizontal="center" vertical="top"/>
      <protection/>
    </xf>
    <xf numFmtId="0" fontId="4" fillId="33" borderId="10" xfId="67" applyFont="1" applyFill="1" applyBorder="1" applyAlignment="1">
      <alignment vertical="top" wrapText="1"/>
      <protection/>
    </xf>
    <xf numFmtId="1" fontId="4" fillId="33" borderId="10" xfId="67" applyNumberFormat="1" applyFont="1" applyFill="1" applyBorder="1" applyAlignment="1">
      <alignment horizontal="center" vertical="top"/>
      <protection/>
    </xf>
    <xf numFmtId="169" fontId="4" fillId="33" borderId="10" xfId="67" applyNumberFormat="1" applyFont="1" applyFill="1" applyBorder="1" applyAlignment="1">
      <alignment horizontal="center" vertical="top"/>
      <protection/>
    </xf>
    <xf numFmtId="0" fontId="4" fillId="33" borderId="10" xfId="67" applyFont="1" applyFill="1" applyBorder="1" applyAlignment="1" quotePrefix="1">
      <alignment vertical="top" wrapText="1"/>
      <protection/>
    </xf>
    <xf numFmtId="168" fontId="4" fillId="33" borderId="10" xfId="67" applyNumberFormat="1" applyFont="1" applyFill="1" applyBorder="1" applyAlignment="1">
      <alignment horizontal="center"/>
      <protection/>
    </xf>
    <xf numFmtId="4" fontId="4" fillId="33" borderId="10" xfId="62" applyNumberFormat="1" applyFont="1" applyFill="1" applyBorder="1" applyAlignment="1">
      <alignment horizontal="right"/>
      <protection/>
    </xf>
    <xf numFmtId="0" fontId="4" fillId="0" borderId="10" xfId="0" applyFont="1" applyFill="1" applyBorder="1" applyAlignment="1" quotePrefix="1">
      <alignment horizontal="left" wrapText="1"/>
    </xf>
    <xf numFmtId="4" fontId="4" fillId="33" borderId="10" xfId="67" applyNumberFormat="1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center" wrapText="1"/>
    </xf>
    <xf numFmtId="168" fontId="4" fillId="0" borderId="10" xfId="0" applyNumberFormat="1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 quotePrefix="1">
      <alignment horizontal="center" vertical="top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 quotePrefix="1">
      <alignment horizontal="left" vertical="top" wrapText="1"/>
    </xf>
    <xf numFmtId="4" fontId="4" fillId="33" borderId="10" xfId="62" applyNumberFormat="1" applyFont="1" applyFill="1" applyBorder="1" applyAlignment="1">
      <alignment horizontal="center"/>
      <protection/>
    </xf>
    <xf numFmtId="168" fontId="4" fillId="33" borderId="10" xfId="62" applyNumberFormat="1" applyFont="1" applyFill="1" applyBorder="1" applyAlignment="1">
      <alignment horizontal="center"/>
      <protection/>
    </xf>
    <xf numFmtId="0" fontId="4" fillId="33" borderId="10" xfId="0" applyFont="1" applyFill="1" applyBorder="1" applyAlignment="1" quotePrefix="1">
      <alignment vertical="top" wrapText="1"/>
    </xf>
    <xf numFmtId="168" fontId="4" fillId="0" borderId="10" xfId="62" applyNumberFormat="1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vertical="center" wrapText="1"/>
    </xf>
    <xf numFmtId="0" fontId="4" fillId="33" borderId="10" xfId="62" applyFont="1" applyFill="1" applyBorder="1" applyAlignment="1">
      <alignment horizontal="center"/>
      <protection/>
    </xf>
    <xf numFmtId="0" fontId="4" fillId="33" borderId="10" xfId="0" applyFont="1" applyFill="1" applyBorder="1" applyAlignment="1" quotePrefix="1">
      <alignment vertical="center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 quotePrefix="1">
      <alignment horizontal="left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169" fontId="4" fillId="33" borderId="10" xfId="55" applyNumberFormat="1" applyFont="1" applyFill="1" applyBorder="1" applyAlignment="1">
      <alignment horizontal="center" vertical="top"/>
      <protection/>
    </xf>
    <xf numFmtId="0" fontId="4" fillId="33" borderId="10" xfId="55" applyFont="1" applyFill="1" applyBorder="1" applyAlignment="1" applyProtection="1">
      <alignment wrapText="1"/>
      <protection locked="0"/>
    </xf>
    <xf numFmtId="0" fontId="4" fillId="33" borderId="10" xfId="55" applyFont="1" applyFill="1" applyBorder="1" applyAlignment="1" applyProtection="1" quotePrefix="1">
      <alignment vertical="top" wrapText="1"/>
      <protection locked="0"/>
    </xf>
    <xf numFmtId="0" fontId="4" fillId="33" borderId="10" xfId="0" applyFont="1" applyFill="1" applyBorder="1" applyAlignment="1" quotePrefix="1">
      <alignment horizontal="center" vertical="top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4" fillId="33" borderId="10" xfId="0" applyFont="1" applyFill="1" applyBorder="1" applyAlignment="1" applyProtection="1" quotePrefix="1">
      <alignment horizontal="left" vertical="top" wrapText="1"/>
      <protection locked="0"/>
    </xf>
    <xf numFmtId="168" fontId="4" fillId="33" borderId="10" xfId="0" applyNumberFormat="1" applyFont="1" applyFill="1" applyBorder="1" applyAlignment="1">
      <alignment horizontal="center" vertical="top"/>
    </xf>
    <xf numFmtId="1" fontId="4" fillId="33" borderId="10" xfId="55" applyNumberFormat="1" applyFont="1" applyFill="1" applyBorder="1" applyAlignment="1">
      <alignment horizontal="center" vertical="top"/>
      <protection/>
    </xf>
    <xf numFmtId="169" fontId="4" fillId="33" borderId="10" xfId="0" applyNumberFormat="1" applyFont="1" applyFill="1" applyBorder="1" applyAlignment="1" quotePrefix="1">
      <alignment horizontal="center" vertical="top"/>
    </xf>
    <xf numFmtId="0" fontId="4" fillId="33" borderId="10" xfId="0" applyFont="1" applyFill="1" applyBorder="1" applyAlignment="1" applyProtection="1">
      <alignment vertical="top"/>
      <protection locked="0"/>
    </xf>
    <xf numFmtId="168" fontId="4" fillId="33" borderId="10" xfId="55" applyNumberFormat="1" applyFont="1" applyFill="1" applyBorder="1" applyAlignment="1">
      <alignment horizontal="center" vertical="top"/>
      <protection/>
    </xf>
    <xf numFmtId="0" fontId="4" fillId="33" borderId="10" xfId="55" applyFont="1" applyFill="1" applyBorder="1" applyAlignment="1">
      <alignment horizontal="center" vertical="top"/>
      <protection/>
    </xf>
    <xf numFmtId="0" fontId="4" fillId="33" borderId="10" xfId="59" applyFont="1" applyFill="1" applyBorder="1" applyAlignment="1" quotePrefix="1">
      <alignment horizontal="left" vertical="top" wrapText="1"/>
    </xf>
    <xf numFmtId="168" fontId="4" fillId="33" borderId="10" xfId="55" applyNumberFormat="1" applyFont="1" applyFill="1" applyBorder="1" applyAlignment="1">
      <alignment horizontal="center"/>
      <protection/>
    </xf>
    <xf numFmtId="0" fontId="4" fillId="33" borderId="10" xfId="0" applyFont="1" applyFill="1" applyBorder="1" applyAlignment="1" applyProtection="1">
      <alignment/>
      <protection locked="0"/>
    </xf>
    <xf numFmtId="0" fontId="4" fillId="33" borderId="10" xfId="55" applyFont="1" applyFill="1" applyBorder="1" applyAlignment="1">
      <alignment horizontal="center"/>
      <protection/>
    </xf>
    <xf numFmtId="0" fontId="4" fillId="33" borderId="10" xfId="0" applyFont="1" applyFill="1" applyBorder="1" applyAlignment="1" applyProtection="1" quotePrefix="1">
      <alignment vertical="top" wrapText="1"/>
      <protection locked="0"/>
    </xf>
    <xf numFmtId="0" fontId="4" fillId="33" borderId="10" xfId="0" applyFont="1" applyFill="1" applyBorder="1" applyAlignment="1" quotePrefix="1">
      <alignment horizontal="left" vertical="top" wrapText="1"/>
    </xf>
    <xf numFmtId="3" fontId="4" fillId="33" borderId="10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left" wrapText="1"/>
    </xf>
    <xf numFmtId="4" fontId="4" fillId="33" borderId="10" xfId="0" applyNumberFormat="1" applyFont="1" applyFill="1" applyBorder="1" applyAlignment="1">
      <alignment horizontal="center"/>
    </xf>
    <xf numFmtId="1" fontId="4" fillId="33" borderId="10" xfId="55" applyNumberFormat="1" applyFont="1" applyFill="1" applyBorder="1" applyAlignment="1">
      <alignment horizontal="center" vertical="center"/>
      <protection/>
    </xf>
    <xf numFmtId="4" fontId="4" fillId="33" borderId="10" xfId="0" applyNumberFormat="1" applyFont="1" applyFill="1" applyBorder="1" applyAlignment="1" applyProtection="1">
      <alignment horizontal="center" wrapText="1"/>
      <protection locked="0"/>
    </xf>
    <xf numFmtId="4" fontId="4" fillId="33" borderId="10" xfId="0" applyNumberFormat="1" applyFont="1" applyFill="1" applyBorder="1" applyAlignment="1" applyProtection="1">
      <alignment horizontal="center" vertical="top" wrapText="1"/>
      <protection locked="0"/>
    </xf>
    <xf numFmtId="3" fontId="4" fillId="33" borderId="10" xfId="0" applyNumberFormat="1" applyFont="1" applyFill="1" applyBorder="1" applyAlignment="1">
      <alignment horizontal="center"/>
    </xf>
    <xf numFmtId="0" fontId="4" fillId="33" borderId="10" xfId="63" applyFont="1" applyFill="1" applyBorder="1" applyAlignment="1" quotePrefix="1">
      <alignment horizontal="left" vertical="top" wrapText="1"/>
      <protection/>
    </xf>
    <xf numFmtId="0" fontId="27" fillId="33" borderId="10" xfId="0" applyFont="1" applyFill="1" applyBorder="1" applyAlignment="1" quotePrefix="1">
      <alignment horizontal="left" wrapText="1"/>
    </xf>
    <xf numFmtId="0" fontId="3" fillId="33" borderId="10" xfId="0" applyFont="1" applyFill="1" applyBorder="1" applyAlignment="1" quotePrefix="1">
      <alignment horizontal="center" vertical="center" wrapText="1"/>
    </xf>
    <xf numFmtId="1" fontId="4" fillId="0" borderId="10" xfId="55" applyNumberFormat="1" applyFont="1" applyFill="1" applyBorder="1" applyAlignment="1">
      <alignment horizontal="center" vertical="top"/>
      <protection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 quotePrefix="1">
      <alignment vertical="center" wrapText="1"/>
    </xf>
    <xf numFmtId="4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 quotePrefix="1">
      <alignment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 quotePrefix="1">
      <alignment wrapText="1"/>
    </xf>
    <xf numFmtId="0" fontId="28" fillId="33" borderId="10" xfId="0" applyFont="1" applyFill="1" applyBorder="1" applyAlignment="1" quotePrefix="1">
      <alignment wrapText="1"/>
    </xf>
    <xf numFmtId="0" fontId="28" fillId="33" borderId="10" xfId="0" applyFont="1" applyFill="1" applyBorder="1" applyAlignment="1">
      <alignment horizontal="center"/>
    </xf>
    <xf numFmtId="168" fontId="28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 applyProtection="1">
      <alignment horizontal="right"/>
      <protection locked="0"/>
    </xf>
    <xf numFmtId="4" fontId="4" fillId="33" borderId="10" xfId="0" applyNumberFormat="1" applyFont="1" applyFill="1" applyBorder="1" applyAlignment="1" applyProtection="1">
      <alignment horizontal="right" wrapText="1"/>
      <protection locked="0"/>
    </xf>
    <xf numFmtId="4" fontId="4" fillId="33" borderId="10" xfId="61" applyNumberFormat="1" applyFont="1" applyFill="1" applyBorder="1" applyAlignment="1" applyProtection="1">
      <alignment horizontal="right" wrapText="1"/>
      <protection locked="0"/>
    </xf>
    <xf numFmtId="4" fontId="4" fillId="33" borderId="10" xfId="61" applyNumberFormat="1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 applyProtection="1">
      <alignment horizontal="center" vertical="top"/>
      <protection locked="0"/>
    </xf>
    <xf numFmtId="4" fontId="4" fillId="33" borderId="10" xfId="0" applyNumberFormat="1" applyFont="1" applyFill="1" applyBorder="1" applyAlignment="1" applyProtection="1">
      <alignment horizontal="center" vertical="top"/>
      <protection locked="0"/>
    </xf>
    <xf numFmtId="4" fontId="3" fillId="33" borderId="10" xfId="0" applyNumberFormat="1" applyFont="1" applyFill="1" applyBorder="1" applyAlignment="1" applyProtection="1">
      <alignment horizontal="center" vertical="top"/>
      <protection locked="0"/>
    </xf>
    <xf numFmtId="4" fontId="4" fillId="33" borderId="10" xfId="0" applyNumberFormat="1" applyFont="1" applyFill="1" applyBorder="1" applyAlignment="1" applyProtection="1">
      <alignment horizontal="right" vertical="top"/>
      <protection locked="0"/>
    </xf>
    <xf numFmtId="4" fontId="28" fillId="0" borderId="10" xfId="0" applyNumberFormat="1" applyFont="1" applyFill="1" applyBorder="1" applyAlignment="1" applyProtection="1">
      <alignment horizontal="right"/>
      <protection locked="0"/>
    </xf>
    <xf numFmtId="4" fontId="4" fillId="33" borderId="10" xfId="62" applyNumberFormat="1" applyFont="1" applyFill="1" applyBorder="1" applyAlignment="1" applyProtection="1">
      <alignment horizontal="center" vertical="top"/>
      <protection locked="0"/>
    </xf>
    <xf numFmtId="4" fontId="4" fillId="33" borderId="10" xfId="62" applyNumberFormat="1" applyFont="1" applyFill="1" applyBorder="1" applyAlignment="1" applyProtection="1">
      <alignment horizontal="right" vertical="top"/>
      <protection locked="0"/>
    </xf>
    <xf numFmtId="4" fontId="4" fillId="33" borderId="10" xfId="62" applyNumberFormat="1" applyFont="1" applyFill="1" applyBorder="1" applyAlignment="1" applyProtection="1">
      <alignment horizontal="right"/>
      <protection locked="0"/>
    </xf>
    <xf numFmtId="4" fontId="4" fillId="33" borderId="10" xfId="62" applyNumberFormat="1" applyFont="1" applyFill="1" applyBorder="1" applyAlignment="1" applyProtection="1">
      <alignment horizontal="center"/>
      <protection locked="0"/>
    </xf>
    <xf numFmtId="4" fontId="3" fillId="33" borderId="10" xfId="0" applyNumberFormat="1" applyFont="1" applyFill="1" applyBorder="1" applyAlignment="1" applyProtection="1">
      <alignment horizontal="center" vertical="center"/>
      <protection locked="0"/>
    </xf>
    <xf numFmtId="4" fontId="4" fillId="33" borderId="10" xfId="0" applyNumberFormat="1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 applyProtection="1">
      <alignment wrapText="1"/>
      <protection locked="0"/>
    </xf>
    <xf numFmtId="4" fontId="4" fillId="33" borderId="10" xfId="0" applyNumberFormat="1" applyFont="1" applyFill="1" applyBorder="1" applyAlignment="1" applyProtection="1">
      <alignment horizontal="right" vertical="center"/>
      <protection locked="0"/>
    </xf>
    <xf numFmtId="4" fontId="4" fillId="0" borderId="10" xfId="62" applyNumberFormat="1" applyFont="1" applyFill="1" applyBorder="1" applyAlignment="1" applyProtection="1">
      <alignment horizontal="right" vertical="top"/>
      <protection locked="0"/>
    </xf>
    <xf numFmtId="0" fontId="4" fillId="33" borderId="10" xfId="55" applyFont="1" applyFill="1" applyBorder="1" applyAlignment="1" applyProtection="1">
      <alignment horizontal="center" vertical="top"/>
      <protection locked="0"/>
    </xf>
    <xf numFmtId="2" fontId="4" fillId="33" borderId="10" xfId="55" applyNumberFormat="1" applyFont="1" applyFill="1" applyBorder="1" applyAlignment="1" applyProtection="1">
      <alignment horizontal="right"/>
      <protection locked="0"/>
    </xf>
    <xf numFmtId="0" fontId="4" fillId="33" borderId="10" xfId="55" applyFont="1" applyFill="1" applyBorder="1" applyAlignment="1" applyProtection="1">
      <alignment horizontal="center"/>
      <protection locked="0"/>
    </xf>
    <xf numFmtId="0" fontId="4" fillId="33" borderId="10" xfId="55" applyFont="1" applyFill="1" applyBorder="1" applyAlignment="1" applyProtection="1">
      <alignment horizontal="right"/>
      <protection locked="0"/>
    </xf>
    <xf numFmtId="2" fontId="4" fillId="0" borderId="10" xfId="55" applyNumberFormat="1" applyFont="1" applyFill="1" applyBorder="1" applyAlignment="1" applyProtection="1">
      <alignment horizontal="right"/>
      <protection locked="0"/>
    </xf>
    <xf numFmtId="4" fontId="3" fillId="33" borderId="10" xfId="62" applyNumberFormat="1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right"/>
      <protection locked="0"/>
    </xf>
    <xf numFmtId="4" fontId="4" fillId="33" borderId="10" xfId="0" applyNumberFormat="1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2" fontId="4" fillId="33" borderId="10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right"/>
      <protection locked="0"/>
    </xf>
    <xf numFmtId="4" fontId="28" fillId="33" borderId="10" xfId="0" applyNumberFormat="1" applyFont="1" applyFill="1" applyBorder="1" applyAlignment="1" applyProtection="1">
      <alignment horizontal="right"/>
      <protection locked="0"/>
    </xf>
    <xf numFmtId="4" fontId="4" fillId="33" borderId="28" xfId="62" applyNumberFormat="1" applyFont="1" applyFill="1" applyBorder="1" applyAlignment="1" applyProtection="1">
      <alignment horizontal="center" vertical="top"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10" xfId="62" applyNumberFormat="1" applyFont="1" applyFill="1" applyBorder="1" applyAlignment="1" applyProtection="1">
      <alignment horizontal="center" vertical="top"/>
      <protection locked="0"/>
    </xf>
    <xf numFmtId="4" fontId="3" fillId="33" borderId="10" xfId="0" applyNumberFormat="1" applyFont="1" applyFill="1" applyBorder="1" applyAlignment="1" applyProtection="1">
      <alignment horizontal="center" vertical="top" wrapText="1"/>
      <protection locked="0"/>
    </xf>
    <xf numFmtId="4" fontId="28" fillId="0" borderId="10" xfId="62" applyNumberFormat="1" applyFont="1" applyFill="1" applyBorder="1" applyAlignment="1" applyProtection="1">
      <alignment horizontal="right"/>
      <protection locked="0"/>
    </xf>
    <xf numFmtId="4" fontId="4" fillId="33" borderId="10" xfId="0" applyNumberFormat="1" applyFont="1" applyFill="1" applyBorder="1" applyAlignment="1" applyProtection="1">
      <alignment horizontal="right" wrapText="1"/>
      <protection locked="0"/>
    </xf>
    <xf numFmtId="4" fontId="4" fillId="33" borderId="10" xfId="62" applyNumberFormat="1" applyFont="1" applyFill="1" applyBorder="1" applyAlignment="1" applyProtection="1">
      <alignment horizontal="right" wrapText="1"/>
      <protection locked="0"/>
    </xf>
    <xf numFmtId="4" fontId="4" fillId="33" borderId="27" xfId="0" applyNumberFormat="1" applyFont="1" applyFill="1" applyBorder="1" applyAlignment="1" applyProtection="1">
      <alignment horizontal="right" wrapText="1"/>
      <protection/>
    </xf>
    <xf numFmtId="0" fontId="4" fillId="33" borderId="37" xfId="0" applyFont="1" applyFill="1" applyBorder="1" applyAlignment="1" applyProtection="1">
      <alignment horizontal="center" vertical="center"/>
      <protection/>
    </xf>
    <xf numFmtId="4" fontId="4" fillId="33" borderId="37" xfId="62" applyNumberFormat="1" applyFont="1" applyFill="1" applyBorder="1" applyAlignment="1" applyProtection="1">
      <alignment horizontal="center" vertical="top"/>
      <protection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2" fontId="4" fillId="33" borderId="37" xfId="0" applyNumberFormat="1" applyFont="1" applyFill="1" applyBorder="1" applyAlignment="1" applyProtection="1">
      <alignment horizontal="center" vertical="center" wrapText="1"/>
      <protection/>
    </xf>
    <xf numFmtId="4" fontId="4" fillId="33" borderId="37" xfId="0" applyNumberFormat="1" applyFont="1" applyFill="1" applyBorder="1" applyAlignment="1" applyProtection="1">
      <alignment horizontal="right" vertical="center" wrapText="1"/>
      <protection/>
    </xf>
    <xf numFmtId="4" fontId="3" fillId="33" borderId="11" xfId="62" applyNumberFormat="1" applyFont="1" applyFill="1" applyBorder="1" applyAlignment="1" applyProtection="1">
      <alignment horizontal="center" vertical="top"/>
      <protection/>
    </xf>
    <xf numFmtId="4" fontId="4" fillId="33" borderId="10" xfId="0" applyNumberFormat="1" applyFont="1" applyFill="1" applyBorder="1" applyAlignment="1" applyProtection="1">
      <alignment horizontal="right" wrapText="1"/>
      <protection/>
    </xf>
    <xf numFmtId="4" fontId="4" fillId="33" borderId="10" xfId="62" applyNumberFormat="1" applyFont="1" applyFill="1" applyBorder="1" applyAlignment="1" applyProtection="1">
      <alignment horizontal="center" vertical="top"/>
      <protection/>
    </xf>
    <xf numFmtId="4" fontId="3" fillId="33" borderId="10" xfId="61" applyNumberFormat="1" applyFont="1" applyFill="1" applyBorder="1" applyAlignment="1" applyProtection="1">
      <alignment horizontal="center" vertical="top" wrapText="1"/>
      <protection/>
    </xf>
    <xf numFmtId="4" fontId="4" fillId="33" borderId="10" xfId="61" applyNumberFormat="1" applyFont="1" applyFill="1" applyBorder="1" applyAlignment="1" applyProtection="1">
      <alignment horizontal="center" vertical="top" wrapText="1"/>
      <protection/>
    </xf>
    <xf numFmtId="4" fontId="4" fillId="33" borderId="10" xfId="0" applyNumberFormat="1" applyFont="1" applyFill="1" applyBorder="1" applyAlignment="1" applyProtection="1">
      <alignment horizontal="center" vertical="top"/>
      <protection/>
    </xf>
    <xf numFmtId="4" fontId="3" fillId="33" borderId="10" xfId="0" applyNumberFormat="1" applyFont="1" applyFill="1" applyBorder="1" applyAlignment="1" applyProtection="1">
      <alignment horizontal="center" vertical="top"/>
      <protection/>
    </xf>
    <xf numFmtId="4" fontId="4" fillId="33" borderId="10" xfId="61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 applyProtection="1">
      <alignment horizontal="center" vertical="top" wrapText="1"/>
      <protection/>
    </xf>
    <xf numFmtId="4" fontId="4" fillId="33" borderId="10" xfId="0" applyNumberFormat="1" applyFont="1" applyFill="1" applyBorder="1" applyAlignment="1" applyProtection="1">
      <alignment horizontal="center" wrapText="1"/>
      <protection/>
    </xf>
    <xf numFmtId="166" fontId="3" fillId="32" borderId="20" xfId="0" applyNumberFormat="1" applyFont="1" applyFill="1" applyBorder="1" applyAlignment="1" applyProtection="1">
      <alignment horizontal="center"/>
      <protection/>
    </xf>
    <xf numFmtId="0" fontId="3" fillId="32" borderId="21" xfId="0" applyFont="1" applyFill="1" applyBorder="1" applyAlignment="1" applyProtection="1">
      <alignment horizontal="center" wrapText="1"/>
      <protection/>
    </xf>
    <xf numFmtId="0" fontId="3" fillId="32" borderId="21" xfId="0" applyFont="1" applyFill="1" applyBorder="1" applyAlignment="1" applyProtection="1">
      <alignment wrapText="1"/>
      <protection/>
    </xf>
    <xf numFmtId="0" fontId="3" fillId="32" borderId="17" xfId="0" applyFont="1" applyFill="1" applyBorder="1" applyAlignment="1" applyProtection="1">
      <alignment horizontal="centerContinuous"/>
      <protection/>
    </xf>
    <xf numFmtId="4" fontId="3" fillId="32" borderId="17" xfId="0" applyNumberFormat="1" applyFont="1" applyFill="1" applyBorder="1" applyAlignment="1" applyProtection="1">
      <alignment horizontal="centerContinuous"/>
      <protection/>
    </xf>
    <xf numFmtId="166" fontId="3" fillId="32" borderId="18" xfId="0" applyNumberFormat="1" applyFont="1" applyFill="1" applyBorder="1" applyAlignment="1" applyProtection="1">
      <alignment horizontal="center" vertical="center" wrapText="1"/>
      <protection/>
    </xf>
    <xf numFmtId="0" fontId="3" fillId="32" borderId="28" xfId="0" applyFont="1" applyFill="1" applyBorder="1" applyAlignment="1" applyProtection="1">
      <alignment horizontal="center" wrapText="1"/>
      <protection/>
    </xf>
    <xf numFmtId="0" fontId="3" fillId="32" borderId="28" xfId="0" applyFont="1" applyFill="1" applyBorder="1" applyAlignment="1" applyProtection="1">
      <alignment horizontal="center" vertical="center" wrapText="1"/>
      <protection/>
    </xf>
    <xf numFmtId="4" fontId="3" fillId="32" borderId="28" xfId="0" applyNumberFormat="1" applyFont="1" applyFill="1" applyBorder="1" applyAlignment="1" applyProtection="1">
      <alignment horizontal="center" vertical="center" wrapText="1"/>
      <protection/>
    </xf>
    <xf numFmtId="166" fontId="3" fillId="32" borderId="25" xfId="0" applyNumberFormat="1" applyFont="1" applyFill="1" applyBorder="1" applyAlignment="1" applyProtection="1">
      <alignment horizontal="center" vertical="center" wrapText="1"/>
      <protection/>
    </xf>
    <xf numFmtId="0" fontId="3" fillId="32" borderId="26" xfId="0" applyFont="1" applyFill="1" applyBorder="1" applyAlignment="1" applyProtection="1">
      <alignment horizontal="center" wrapText="1"/>
      <protection/>
    </xf>
    <xf numFmtId="0" fontId="3" fillId="32" borderId="26" xfId="0" applyFont="1" applyFill="1" applyBorder="1" applyAlignment="1" applyProtection="1">
      <alignment horizontal="center" vertical="center" wrapText="1"/>
      <protection/>
    </xf>
    <xf numFmtId="4" fontId="3" fillId="32" borderId="26" xfId="0" applyNumberFormat="1" applyFont="1" applyFill="1" applyBorder="1" applyAlignment="1" applyProtection="1">
      <alignment horizontal="center" vertical="center" wrapText="1"/>
      <protection/>
    </xf>
    <xf numFmtId="0" fontId="4" fillId="32" borderId="25" xfId="0" applyFont="1" applyFill="1" applyBorder="1" applyAlignment="1" applyProtection="1">
      <alignment horizontal="center" vertical="center" wrapText="1"/>
      <protection/>
    </xf>
    <xf numFmtId="0" fontId="4" fillId="32" borderId="26" xfId="0" applyFont="1" applyFill="1" applyBorder="1" applyAlignment="1" applyProtection="1">
      <alignment horizontal="center" vertical="center" wrapText="1"/>
      <protection/>
    </xf>
    <xf numFmtId="3" fontId="4" fillId="32" borderId="26" xfId="0" applyNumberFormat="1" applyFont="1" applyFill="1" applyBorder="1" applyAlignment="1" applyProtection="1">
      <alignment horizontal="center" vertical="center" wrapText="1"/>
      <protection/>
    </xf>
    <xf numFmtId="1" fontId="4" fillId="0" borderId="12" xfId="0" applyNumberFormat="1" applyFont="1" applyFill="1" applyBorder="1" applyAlignment="1" applyProtection="1">
      <alignment horizontal="center" vertical="top"/>
      <protection/>
    </xf>
    <xf numFmtId="0" fontId="3" fillId="0" borderId="10" xfId="0" applyFont="1" applyFill="1" applyBorder="1" applyAlignment="1" applyProtection="1">
      <alignment horizontal="center" vertical="top"/>
      <protection/>
    </xf>
    <xf numFmtId="0" fontId="3" fillId="0" borderId="10" xfId="0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33" borderId="18" xfId="0" applyNumberFormat="1" applyFont="1" applyFill="1" applyBorder="1" applyAlignment="1" applyProtection="1">
      <alignment horizontal="center" vertical="top"/>
      <protection/>
    </xf>
    <xf numFmtId="0" fontId="4" fillId="33" borderId="28" xfId="0" applyFont="1" applyFill="1" applyBorder="1" applyAlignment="1" applyProtection="1">
      <alignment horizontal="center" vertical="top"/>
      <protection/>
    </xf>
    <xf numFmtId="0" fontId="4" fillId="33" borderId="28" xfId="0" applyFont="1" applyFill="1" applyBorder="1" applyAlignment="1" applyProtection="1" quotePrefix="1">
      <alignment horizontal="left" vertical="top" wrapText="1"/>
      <protection/>
    </xf>
    <xf numFmtId="3" fontId="4" fillId="33" borderId="28" xfId="0" applyNumberFormat="1" applyFont="1" applyFill="1" applyBorder="1" applyAlignment="1" applyProtection="1">
      <alignment horizontal="center" vertical="top"/>
      <protection/>
    </xf>
    <xf numFmtId="1" fontId="4" fillId="33" borderId="25" xfId="0" applyNumberFormat="1" applyFont="1" applyFill="1" applyBorder="1" applyAlignment="1" applyProtection="1">
      <alignment horizontal="center" vertical="top"/>
      <protection/>
    </xf>
    <xf numFmtId="170" fontId="4" fillId="33" borderId="26" xfId="0" applyNumberFormat="1" applyFont="1" applyFill="1" applyBorder="1" applyAlignment="1" applyProtection="1">
      <alignment horizontal="center" vertical="top"/>
      <protection/>
    </xf>
    <xf numFmtId="0" fontId="4" fillId="33" borderId="26" xfId="0" applyFont="1" applyFill="1" applyBorder="1" applyAlignment="1" applyProtection="1" quotePrefix="1">
      <alignment horizontal="left" vertical="top" wrapText="1"/>
      <protection/>
    </xf>
    <xf numFmtId="0" fontId="4" fillId="33" borderId="26" xfId="0" applyFont="1" applyFill="1" applyBorder="1" applyAlignment="1" applyProtection="1">
      <alignment horizontal="center" wrapText="1"/>
      <protection/>
    </xf>
    <xf numFmtId="168" fontId="4" fillId="33" borderId="26" xfId="0" applyNumberFormat="1" applyFont="1" applyFill="1" applyBorder="1" applyAlignment="1" applyProtection="1">
      <alignment horizontal="center"/>
      <protection/>
    </xf>
    <xf numFmtId="170" fontId="4" fillId="33" borderId="28" xfId="0" applyNumberFormat="1" applyFont="1" applyFill="1" applyBorder="1" applyAlignment="1" applyProtection="1">
      <alignment horizontal="center" vertical="top"/>
      <protection/>
    </xf>
    <xf numFmtId="0" fontId="4" fillId="33" borderId="28" xfId="0" applyFont="1" applyFill="1" applyBorder="1" applyAlignment="1" applyProtection="1">
      <alignment horizontal="center" vertical="center"/>
      <protection/>
    </xf>
    <xf numFmtId="0" fontId="4" fillId="33" borderId="42" xfId="0" applyFont="1" applyFill="1" applyBorder="1" applyAlignment="1" applyProtection="1" quotePrefix="1">
      <alignment horizontal="left" vertical="top" wrapText="1"/>
      <protection/>
    </xf>
    <xf numFmtId="168" fontId="4" fillId="33" borderId="43" xfId="0" applyNumberFormat="1" applyFont="1" applyFill="1" applyBorder="1" applyAlignment="1" applyProtection="1">
      <alignment horizontal="center"/>
      <protection/>
    </xf>
    <xf numFmtId="0" fontId="4" fillId="33" borderId="28" xfId="0" applyFont="1" applyFill="1" applyBorder="1" applyAlignment="1" applyProtection="1" quotePrefix="1">
      <alignment horizontal="center" vertical="top"/>
      <protection/>
    </xf>
    <xf numFmtId="0" fontId="4" fillId="33" borderId="44" xfId="0" applyFont="1" applyFill="1" applyBorder="1" applyAlignment="1" applyProtection="1" quotePrefix="1">
      <alignment horizontal="left" vertical="top" wrapText="1"/>
      <protection/>
    </xf>
    <xf numFmtId="0" fontId="4" fillId="33" borderId="28" xfId="0" applyFont="1" applyFill="1" applyBorder="1" applyAlignment="1" applyProtection="1">
      <alignment horizontal="center" vertical="top" wrapText="1"/>
      <protection/>
    </xf>
    <xf numFmtId="4" fontId="4" fillId="33" borderId="28" xfId="62" applyNumberFormat="1" applyFont="1" applyFill="1" applyBorder="1" applyAlignment="1" applyProtection="1">
      <alignment horizontal="center" vertical="top"/>
      <protection/>
    </xf>
    <xf numFmtId="0" fontId="4" fillId="33" borderId="28" xfId="0" applyFont="1" applyFill="1" applyBorder="1" applyAlignment="1" applyProtection="1">
      <alignment horizontal="center" wrapText="1"/>
      <protection/>
    </xf>
    <xf numFmtId="168" fontId="4" fillId="33" borderId="28" xfId="0" applyNumberFormat="1" applyFont="1" applyFill="1" applyBorder="1" applyAlignment="1" applyProtection="1">
      <alignment horizontal="center" wrapText="1"/>
      <protection/>
    </xf>
    <xf numFmtId="1" fontId="4" fillId="33" borderId="12" xfId="0" applyNumberFormat="1" applyFont="1" applyFill="1" applyBorder="1" applyAlignment="1" applyProtection="1">
      <alignment horizontal="center" vertical="top"/>
      <protection/>
    </xf>
    <xf numFmtId="0" fontId="3" fillId="33" borderId="10" xfId="0" applyFont="1" applyFill="1" applyBorder="1" applyAlignment="1" applyProtection="1">
      <alignment horizontal="center" vertical="top"/>
      <protection/>
    </xf>
    <xf numFmtId="0" fontId="3" fillId="33" borderId="10" xfId="0" applyFont="1" applyFill="1" applyBorder="1" applyAlignment="1" applyProtection="1">
      <alignment horizontal="left" vertical="top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44" xfId="0" applyFont="1" applyFill="1" applyBorder="1" applyAlignment="1" applyProtection="1">
      <alignment horizontal="center" vertical="center"/>
      <protection/>
    </xf>
    <xf numFmtId="0" fontId="4" fillId="33" borderId="36" xfId="0" applyFont="1" applyFill="1" applyBorder="1" applyAlignment="1" applyProtection="1">
      <alignment horizontal="center" vertical="top"/>
      <protection/>
    </xf>
    <xf numFmtId="0" fontId="4" fillId="33" borderId="44" xfId="0" applyFont="1" applyFill="1" applyBorder="1" applyAlignment="1" applyProtection="1">
      <alignment horizontal="center"/>
      <protection/>
    </xf>
    <xf numFmtId="0" fontId="4" fillId="33" borderId="28" xfId="0" applyFont="1" applyFill="1" applyBorder="1" applyAlignment="1" applyProtection="1">
      <alignment horizontal="right"/>
      <protection/>
    </xf>
    <xf numFmtId="0" fontId="3" fillId="33" borderId="28" xfId="0" applyFont="1" applyFill="1" applyBorder="1" applyAlignment="1" applyProtection="1" quotePrefix="1">
      <alignment horizontal="left" vertical="top" wrapText="1" indent="1"/>
      <protection/>
    </xf>
    <xf numFmtId="3" fontId="4" fillId="33" borderId="28" xfId="0" applyNumberFormat="1" applyFont="1" applyFill="1" applyBorder="1" applyAlignment="1" applyProtection="1">
      <alignment horizontal="right"/>
      <protection/>
    </xf>
    <xf numFmtId="0" fontId="4" fillId="33" borderId="28" xfId="0" applyFont="1" applyFill="1" applyBorder="1" applyAlignment="1" applyProtection="1" quotePrefix="1">
      <alignment horizontal="left" vertical="top" wrapText="1" indent="2"/>
      <protection/>
    </xf>
    <xf numFmtId="4" fontId="4" fillId="33" borderId="28" xfId="0" applyNumberFormat="1" applyFont="1" applyFill="1" applyBorder="1" applyAlignment="1" applyProtection="1">
      <alignment horizontal="center"/>
      <protection/>
    </xf>
    <xf numFmtId="0" fontId="4" fillId="33" borderId="28" xfId="0" applyFont="1" applyFill="1" applyBorder="1" applyAlignment="1" applyProtection="1" quotePrefix="1">
      <alignment horizontal="left" vertical="top" wrapText="1" indent="1"/>
      <protection/>
    </xf>
    <xf numFmtId="3" fontId="4" fillId="33" borderId="28" xfId="0" applyNumberFormat="1" applyFont="1" applyFill="1" applyBorder="1" applyAlignment="1" applyProtection="1">
      <alignment horizontal="center"/>
      <protection/>
    </xf>
    <xf numFmtId="1" fontId="4" fillId="33" borderId="12" xfId="0" applyNumberFormat="1" applyFont="1" applyFill="1" applyBorder="1" applyAlignment="1" applyProtection="1">
      <alignment horizontal="center" vertical="top" wrapText="1"/>
      <protection/>
    </xf>
    <xf numFmtId="0" fontId="3" fillId="33" borderId="10" xfId="0" applyFont="1" applyFill="1" applyBorder="1" applyAlignment="1" applyProtection="1">
      <alignment horizontal="center" vertical="top" wrapText="1"/>
      <protection/>
    </xf>
    <xf numFmtId="49" fontId="3" fillId="33" borderId="10" xfId="0" applyNumberFormat="1" applyFont="1" applyFill="1" applyBorder="1" applyAlignment="1" applyProtection="1">
      <alignment horizontal="left" vertical="top" wrapText="1"/>
      <protection/>
    </xf>
    <xf numFmtId="1" fontId="4" fillId="33" borderId="18" xfId="0" applyNumberFormat="1" applyFont="1" applyFill="1" applyBorder="1" applyAlignment="1" applyProtection="1">
      <alignment horizontal="center" vertical="top" wrapText="1"/>
      <protection/>
    </xf>
    <xf numFmtId="0" fontId="4" fillId="33" borderId="28" xfId="0" applyFont="1" applyFill="1" applyBorder="1" applyAlignment="1" applyProtection="1" quotePrefix="1">
      <alignment vertical="top" wrapText="1"/>
      <protection/>
    </xf>
    <xf numFmtId="1" fontId="4" fillId="33" borderId="10" xfId="0" applyNumberFormat="1" applyFont="1" applyFill="1" applyBorder="1" applyAlignment="1" applyProtection="1">
      <alignment horizontal="center" vertical="top"/>
      <protection/>
    </xf>
    <xf numFmtId="170" fontId="4" fillId="33" borderId="10" xfId="0" applyNumberFormat="1" applyFont="1" applyFill="1" applyBorder="1" applyAlignment="1" applyProtection="1">
      <alignment horizontal="center" vertical="top"/>
      <protection/>
    </xf>
    <xf numFmtId="49" fontId="4" fillId="33" borderId="10" xfId="0" applyNumberFormat="1" applyFont="1" applyFill="1" applyBorder="1" applyAlignment="1" applyProtection="1">
      <alignment wrapText="1"/>
      <protection/>
    </xf>
    <xf numFmtId="4" fontId="4" fillId="33" borderId="10" xfId="0" applyNumberFormat="1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 wrapText="1"/>
      <protection/>
    </xf>
    <xf numFmtId="0" fontId="4" fillId="33" borderId="10" xfId="0" applyFont="1" applyFill="1" applyBorder="1" applyAlignment="1" applyProtection="1" quotePrefix="1">
      <alignment horizontal="left" vertical="top" wrapText="1" indent="1"/>
      <protection/>
    </xf>
    <xf numFmtId="0" fontId="4" fillId="33" borderId="10" xfId="0" applyFont="1" applyFill="1" applyBorder="1" applyAlignment="1" applyProtection="1">
      <alignment horizontal="center"/>
      <protection/>
    </xf>
    <xf numFmtId="49" fontId="4" fillId="33" borderId="10" xfId="0" applyNumberFormat="1" applyFont="1" applyFill="1" applyBorder="1" applyAlignment="1" applyProtection="1" quotePrefix="1">
      <alignment wrapText="1"/>
      <protection/>
    </xf>
    <xf numFmtId="0" fontId="4" fillId="33" borderId="10" xfId="0" applyFont="1" applyFill="1" applyBorder="1" applyAlignment="1" applyProtection="1" quotePrefix="1">
      <alignment horizontal="left" vertical="top" wrapText="1"/>
      <protection/>
    </xf>
    <xf numFmtId="0" fontId="4" fillId="33" borderId="10" xfId="0" applyFont="1" applyFill="1" applyBorder="1" applyAlignment="1" applyProtection="1">
      <alignment horizontal="center" vertical="top"/>
      <protection/>
    </xf>
    <xf numFmtId="49" fontId="4" fillId="33" borderId="10" xfId="0" applyNumberFormat="1" applyFont="1" applyFill="1" applyBorder="1" applyAlignment="1" applyProtection="1" quotePrefix="1">
      <alignment horizontal="left" wrapText="1"/>
      <protection/>
    </xf>
    <xf numFmtId="0" fontId="4" fillId="33" borderId="10" xfId="0" applyFont="1" applyFill="1" applyBorder="1" applyAlignment="1" applyProtection="1" quotePrefix="1">
      <alignment horizontal="center" vertical="top"/>
      <protection/>
    </xf>
    <xf numFmtId="1" fontId="4" fillId="33" borderId="10" xfId="60" applyNumberFormat="1" applyFont="1" applyFill="1" applyBorder="1" applyAlignment="1" applyProtection="1">
      <alignment horizontal="center" vertical="top" wrapText="1"/>
      <protection/>
    </xf>
    <xf numFmtId="0" fontId="3" fillId="33" borderId="10" xfId="60" applyFont="1" applyFill="1" applyBorder="1" applyAlignment="1" applyProtection="1">
      <alignment horizontal="center" vertical="top" wrapText="1"/>
      <protection/>
    </xf>
    <xf numFmtId="0" fontId="3" fillId="33" borderId="10" xfId="61" applyFont="1" applyFill="1" applyBorder="1" applyAlignment="1" applyProtection="1">
      <alignment horizontal="center" vertical="top" wrapText="1"/>
      <protection/>
    </xf>
    <xf numFmtId="0" fontId="4" fillId="33" borderId="10" xfId="60" applyFont="1" applyFill="1" applyBorder="1" applyAlignment="1" applyProtection="1">
      <alignment horizontal="center" vertical="top" wrapText="1"/>
      <protection/>
    </xf>
    <xf numFmtId="0" fontId="4" fillId="33" borderId="10" xfId="61" applyFont="1" applyFill="1" applyBorder="1" applyAlignment="1" applyProtection="1">
      <alignment horizontal="center" vertical="top" wrapText="1"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0" fontId="4" fillId="33" borderId="10" xfId="0" applyFont="1" applyFill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 applyProtection="1" quotePrefix="1">
      <alignment vertical="top" wrapText="1"/>
      <protection/>
    </xf>
    <xf numFmtId="49" fontId="4" fillId="33" borderId="10" xfId="0" applyNumberFormat="1" applyFont="1" applyFill="1" applyBorder="1" applyAlignment="1" applyProtection="1">
      <alignment vertical="top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 quotePrefix="1">
      <alignment horizontal="center" vertical="top"/>
      <protection/>
    </xf>
    <xf numFmtId="0" fontId="4" fillId="33" borderId="10" xfId="0" applyFont="1" applyFill="1" applyBorder="1" applyAlignment="1" applyProtection="1" quotePrefix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4" fillId="33" borderId="10" xfId="61" applyFont="1" applyFill="1" applyBorder="1" applyAlignment="1" applyProtection="1">
      <alignment horizontal="center" vertical="center" wrapText="1"/>
      <protection/>
    </xf>
    <xf numFmtId="176" fontId="4" fillId="33" borderId="10" xfId="0" applyNumberFormat="1" applyFont="1" applyFill="1" applyBorder="1" applyAlignment="1" applyProtection="1">
      <alignment horizontal="center" vertical="top"/>
      <protection/>
    </xf>
    <xf numFmtId="171" fontId="4" fillId="33" borderId="10" xfId="0" applyNumberFormat="1" applyFont="1" applyFill="1" applyBorder="1" applyAlignment="1" applyProtection="1">
      <alignment horizontal="center" vertical="top"/>
      <protection/>
    </xf>
    <xf numFmtId="1" fontId="4" fillId="33" borderId="10" xfId="0" applyNumberFormat="1" applyFont="1" applyFill="1" applyBorder="1" applyAlignment="1" applyProtection="1">
      <alignment horizontal="center" vertical="top" wrapText="1"/>
      <protection/>
    </xf>
    <xf numFmtId="4" fontId="3" fillId="33" borderId="10" xfId="0" applyNumberFormat="1" applyFont="1" applyFill="1" applyBorder="1" applyAlignment="1" applyProtection="1">
      <alignment horizontal="center" vertical="top" wrapText="1"/>
      <protection/>
    </xf>
    <xf numFmtId="0" fontId="4" fillId="33" borderId="10" xfId="57" applyFont="1" applyFill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 applyProtection="1" quotePrefix="1">
      <alignment horizontal="center" vertical="top"/>
      <protection/>
    </xf>
    <xf numFmtId="0" fontId="4" fillId="33" borderId="10" xfId="57" applyFont="1" applyFill="1" applyBorder="1" applyAlignment="1" applyProtection="1" quotePrefix="1">
      <alignment horizontal="left" vertical="top" wrapText="1"/>
      <protection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4" fillId="33" borderId="10" xfId="54" applyFont="1" applyFill="1" applyBorder="1" applyAlignment="1" applyProtection="1" quotePrefix="1">
      <alignment horizontal="center" vertical="top"/>
      <protection/>
    </xf>
    <xf numFmtId="0" fontId="22" fillId="33" borderId="10" xfId="0" applyFont="1" applyFill="1" applyBorder="1" applyAlignment="1" applyProtection="1">
      <alignment horizontal="center" vertical="top" wrapText="1"/>
      <protection/>
    </xf>
    <xf numFmtId="0" fontId="22" fillId="33" borderId="10" xfId="0" applyFont="1" applyFill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22" fillId="33" borderId="10" xfId="58" applyFont="1" applyFill="1" applyBorder="1" applyAlignment="1" applyProtection="1">
      <alignment horizontal="left" vertical="top" wrapText="1"/>
      <protection/>
    </xf>
    <xf numFmtId="2" fontId="22" fillId="33" borderId="10" xfId="58" applyNumberFormat="1" applyFont="1" applyFill="1" applyBorder="1" applyAlignment="1" applyProtection="1">
      <alignment horizontal="center"/>
      <protection/>
    </xf>
    <xf numFmtId="4" fontId="22" fillId="33" borderId="10" xfId="58" applyNumberFormat="1" applyFont="1" applyFill="1" applyBorder="1" applyAlignment="1" applyProtection="1">
      <alignment horizontal="center"/>
      <protection/>
    </xf>
    <xf numFmtId="0" fontId="4" fillId="33" borderId="10" xfId="64" applyFont="1" applyFill="1" applyBorder="1" applyAlignment="1" applyProtection="1">
      <alignment horizontal="center" vertical="top" wrapText="1"/>
      <protection/>
    </xf>
    <xf numFmtId="1" fontId="4" fillId="33" borderId="10" xfId="54" applyNumberFormat="1" applyFont="1" applyFill="1" applyBorder="1" applyAlignment="1" applyProtection="1">
      <alignment horizontal="center" vertical="top" wrapText="1"/>
      <protection/>
    </xf>
    <xf numFmtId="170" fontId="4" fillId="33" borderId="10" xfId="64" applyNumberFormat="1" applyFont="1" applyFill="1" applyBorder="1" applyAlignment="1" applyProtection="1">
      <alignment horizontal="center" vertical="top"/>
      <protection/>
    </xf>
    <xf numFmtId="0" fontId="4" fillId="33" borderId="10" xfId="59" applyFont="1" applyFill="1" applyBorder="1" applyAlignment="1" applyProtection="1" quotePrefix="1">
      <alignment horizontal="left" vertical="top" wrapText="1"/>
      <protection/>
    </xf>
    <xf numFmtId="0" fontId="4" fillId="33" borderId="10" xfId="59" applyFont="1" applyFill="1" applyBorder="1" applyAlignment="1" applyProtection="1">
      <alignment horizontal="center"/>
      <protection/>
    </xf>
    <xf numFmtId="4" fontId="4" fillId="33" borderId="10" xfId="59" applyNumberFormat="1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 quotePrefix="1">
      <alignment vertical="top"/>
      <protection/>
    </xf>
    <xf numFmtId="1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Font="1" applyFill="1" applyBorder="1" applyAlignment="1" applyProtection="1">
      <alignment horizontal="center" vertical="top"/>
      <protection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 quotePrefix="1">
      <alignment horizontal="left" vertical="top" wrapText="1"/>
      <protection/>
    </xf>
    <xf numFmtId="168" fontId="4" fillId="0" borderId="10" xfId="0" applyNumberFormat="1" applyFont="1" applyFill="1" applyBorder="1" applyAlignment="1" applyProtection="1">
      <alignment horizontal="center"/>
      <protection/>
    </xf>
    <xf numFmtId="4" fontId="23" fillId="33" borderId="10" xfId="0" applyNumberFormat="1" applyFont="1" applyFill="1" applyBorder="1" applyAlignment="1" applyProtection="1">
      <alignment horizontal="center" vertical="top" wrapText="1"/>
      <protection locked="0"/>
    </xf>
    <xf numFmtId="4" fontId="4" fillId="33" borderId="44" xfId="0" applyNumberFormat="1" applyFont="1" applyFill="1" applyBorder="1" applyAlignment="1" applyProtection="1">
      <alignment horizontal="center" wrapText="1"/>
      <protection locked="0"/>
    </xf>
    <xf numFmtId="0" fontId="3" fillId="33" borderId="27" xfId="0" applyFont="1" applyFill="1" applyBorder="1" applyAlignment="1" applyProtection="1">
      <alignment horizontal="center" wrapText="1"/>
      <protection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2" fontId="4" fillId="33" borderId="37" xfId="0" applyNumberFormat="1" applyFont="1" applyFill="1" applyBorder="1" applyAlignment="1" applyProtection="1">
      <alignment horizontal="center" vertical="top" wrapText="1"/>
      <protection/>
    </xf>
    <xf numFmtId="4" fontId="4" fillId="33" borderId="37" xfId="0" applyNumberFormat="1" applyFont="1" applyFill="1" applyBorder="1" applyAlignment="1" applyProtection="1">
      <alignment horizontal="center" vertical="center"/>
      <protection/>
    </xf>
    <xf numFmtId="4" fontId="3" fillId="33" borderId="11" xfId="0" applyNumberFormat="1" applyFont="1" applyFill="1" applyBorder="1" applyAlignment="1" applyProtection="1">
      <alignment horizontal="center" vertical="top" wrapText="1"/>
      <protection/>
    </xf>
    <xf numFmtId="4" fontId="4" fillId="33" borderId="37" xfId="0" applyNumberFormat="1" applyFont="1" applyFill="1" applyBorder="1" applyAlignment="1" applyProtection="1">
      <alignment horizontal="center" vertical="top" wrapText="1"/>
      <protection/>
    </xf>
    <xf numFmtId="4" fontId="23" fillId="33" borderId="11" xfId="0" applyNumberFormat="1" applyFont="1" applyFill="1" applyBorder="1" applyAlignment="1" applyProtection="1">
      <alignment horizontal="center" vertical="top" wrapText="1"/>
      <protection/>
    </xf>
    <xf numFmtId="4" fontId="4" fillId="33" borderId="38" xfId="0" applyNumberFormat="1" applyFont="1" applyFill="1" applyBorder="1" applyAlignment="1" applyProtection="1">
      <alignment horizontal="center" wrapText="1"/>
      <protection/>
    </xf>
    <xf numFmtId="4" fontId="4" fillId="33" borderId="34" xfId="0" applyNumberFormat="1" applyFont="1" applyFill="1" applyBorder="1" applyAlignment="1" applyProtection="1">
      <alignment horizontal="right" wrapText="1"/>
      <protection/>
    </xf>
    <xf numFmtId="4" fontId="3" fillId="33" borderId="34" xfId="0" applyNumberFormat="1" applyFont="1" applyFill="1" applyBorder="1" applyAlignment="1" applyProtection="1">
      <alignment horizontal="right" vertical="center" wrapText="1"/>
      <protection/>
    </xf>
    <xf numFmtId="166" fontId="3" fillId="33" borderId="20" xfId="0" applyNumberFormat="1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 wrapText="1"/>
      <protection/>
    </xf>
    <xf numFmtId="0" fontId="3" fillId="33" borderId="21" xfId="0" applyFont="1" applyFill="1" applyBorder="1" applyAlignment="1" applyProtection="1">
      <alignment wrapText="1"/>
      <protection/>
    </xf>
    <xf numFmtId="0" fontId="3" fillId="33" borderId="17" xfId="0" applyFont="1" applyFill="1" applyBorder="1" applyAlignment="1" applyProtection="1">
      <alignment horizontal="centerContinuous"/>
      <protection/>
    </xf>
    <xf numFmtId="4" fontId="3" fillId="33" borderId="17" xfId="0" applyNumberFormat="1" applyFont="1" applyFill="1" applyBorder="1" applyAlignment="1" applyProtection="1">
      <alignment horizontal="centerContinuous"/>
      <protection/>
    </xf>
    <xf numFmtId="166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4" fontId="3" fillId="33" borderId="28" xfId="0" applyNumberFormat="1" applyFont="1" applyFill="1" applyBorder="1" applyAlignment="1" applyProtection="1">
      <alignment horizontal="center" vertical="center" wrapText="1"/>
      <protection/>
    </xf>
    <xf numFmtId="166" fontId="3" fillId="33" borderId="25" xfId="0" applyNumberFormat="1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4" fontId="3" fillId="33" borderId="26" xfId="0" applyNumberFormat="1" applyFont="1" applyFill="1" applyBorder="1" applyAlignment="1" applyProtection="1">
      <alignment horizontal="center" vertical="center" wrapText="1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3" fontId="4" fillId="33" borderId="26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 quotePrefix="1">
      <alignment horizontal="left" wrapText="1"/>
      <protection/>
    </xf>
    <xf numFmtId="4" fontId="4" fillId="33" borderId="26" xfId="0" applyNumberFormat="1" applyFont="1" applyFill="1" applyBorder="1" applyAlignment="1" applyProtection="1">
      <alignment horizontal="center"/>
      <protection/>
    </xf>
    <xf numFmtId="4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36" xfId="0" applyFont="1" applyFill="1" applyBorder="1" applyAlignment="1" applyProtection="1" quotePrefix="1">
      <alignment horizontal="left" vertical="top" wrapText="1"/>
      <protection/>
    </xf>
    <xf numFmtId="4" fontId="4" fillId="33" borderId="44" xfId="0" applyNumberFormat="1" applyFont="1" applyFill="1" applyBorder="1" applyAlignment="1" applyProtection="1">
      <alignment horizontal="center"/>
      <protection/>
    </xf>
    <xf numFmtId="4" fontId="4" fillId="33" borderId="28" xfId="0" applyNumberFormat="1" applyFont="1" applyFill="1" applyBorder="1" applyAlignment="1" applyProtection="1">
      <alignment horizontal="center" vertical="top"/>
      <protection/>
    </xf>
    <xf numFmtId="168" fontId="4" fillId="33" borderId="28" xfId="0" applyNumberFormat="1" applyFont="1" applyFill="1" applyBorder="1" applyAlignment="1" applyProtection="1">
      <alignment horizontal="center" vertical="top"/>
      <protection/>
    </xf>
    <xf numFmtId="0" fontId="4" fillId="0" borderId="26" xfId="0" applyFont="1" applyBorder="1" applyAlignment="1" applyProtection="1" quotePrefix="1">
      <alignment vertical="center" wrapText="1"/>
      <protection/>
    </xf>
    <xf numFmtId="1" fontId="22" fillId="33" borderId="12" xfId="0" applyNumberFormat="1" applyFont="1" applyFill="1" applyBorder="1" applyAlignment="1" applyProtection="1">
      <alignment horizontal="center" vertical="top" wrapText="1"/>
      <protection/>
    </xf>
    <xf numFmtId="0" fontId="3" fillId="33" borderId="45" xfId="0" applyFont="1" applyFill="1" applyBorder="1" applyAlignment="1" applyProtection="1">
      <alignment horizontal="left" vertical="center" wrapText="1"/>
      <protection/>
    </xf>
    <xf numFmtId="0" fontId="23" fillId="33" borderId="10" xfId="0" applyFont="1" applyFill="1" applyBorder="1" applyAlignment="1" applyProtection="1">
      <alignment horizontal="left" vertical="top" wrapText="1"/>
      <protection/>
    </xf>
    <xf numFmtId="0" fontId="23" fillId="33" borderId="10" xfId="0" applyFont="1" applyFill="1" applyBorder="1" applyAlignment="1" applyProtection="1">
      <alignment horizontal="center" vertical="center" wrapText="1"/>
      <protection/>
    </xf>
    <xf numFmtId="4" fontId="23" fillId="33" borderId="10" xfId="0" applyNumberFormat="1" applyFont="1" applyFill="1" applyBorder="1" applyAlignment="1" applyProtection="1">
      <alignment horizontal="center" vertical="top" wrapText="1"/>
      <protection/>
    </xf>
    <xf numFmtId="1" fontId="4" fillId="0" borderId="18" xfId="0" applyNumberFormat="1" applyFont="1" applyFill="1" applyBorder="1" applyAlignment="1" applyProtection="1">
      <alignment horizontal="center" vertical="top"/>
      <protection/>
    </xf>
    <xf numFmtId="0" fontId="4" fillId="0" borderId="28" xfId="0" applyFont="1" applyFill="1" applyBorder="1" applyAlignment="1" applyProtection="1">
      <alignment horizontal="center" vertical="top"/>
      <protection/>
    </xf>
    <xf numFmtId="0" fontId="4" fillId="0" borderId="28" xfId="0" applyFont="1" applyFill="1" applyBorder="1" applyAlignment="1" applyProtection="1">
      <alignment horizontal="left" vertical="top" wrapText="1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3" fontId="4" fillId="0" borderId="30" xfId="0" applyNumberFormat="1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 quotePrefix="1">
      <alignment horizontal="left" vertical="top" wrapText="1"/>
      <protection/>
    </xf>
    <xf numFmtId="0" fontId="4" fillId="33" borderId="28" xfId="0" applyFont="1" applyFill="1" applyBorder="1" applyAlignment="1" applyProtection="1">
      <alignment horizontal="center"/>
      <protection/>
    </xf>
    <xf numFmtId="168" fontId="4" fillId="0" borderId="28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 quotePrefix="1">
      <alignment horizontal="left" vertical="top" wrapText="1"/>
      <protection/>
    </xf>
    <xf numFmtId="168" fontId="4" fillId="0" borderId="44" xfId="0" applyNumberFormat="1" applyFont="1" applyFill="1" applyBorder="1" applyAlignment="1" applyProtection="1">
      <alignment horizontal="center"/>
      <protection/>
    </xf>
    <xf numFmtId="1" fontId="4" fillId="0" borderId="19" xfId="0" applyNumberFormat="1" applyFont="1" applyFill="1" applyBorder="1" applyAlignment="1" applyProtection="1">
      <alignment horizontal="center" vertical="top"/>
      <protection/>
    </xf>
    <xf numFmtId="0" fontId="4" fillId="0" borderId="32" xfId="0" applyFont="1" applyFill="1" applyBorder="1" applyAlignment="1" applyProtection="1">
      <alignment horizontal="center" vertical="top"/>
      <protection/>
    </xf>
    <xf numFmtId="0" fontId="4" fillId="0" borderId="33" xfId="0" applyFont="1" applyFill="1" applyBorder="1" applyAlignment="1" applyProtection="1" quotePrefix="1">
      <alignment horizontal="left" vertical="top" wrapText="1"/>
      <protection/>
    </xf>
    <xf numFmtId="0" fontId="4" fillId="33" borderId="23" xfId="0" applyFont="1" applyFill="1" applyBorder="1" applyAlignment="1" applyProtection="1">
      <alignment horizontal="center" wrapText="1"/>
      <protection/>
    </xf>
    <xf numFmtId="168" fontId="4" fillId="0" borderId="32" xfId="0" applyNumberFormat="1" applyFont="1" applyFill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32" xfId="0" applyFont="1" applyFill="1" applyBorder="1" applyAlignment="1" applyProtection="1">
      <alignment horizontal="center" vertical="center" wrapText="1"/>
      <protection/>
    </xf>
    <xf numFmtId="49" fontId="3" fillId="33" borderId="33" xfId="0" applyNumberFormat="1" applyFont="1" applyFill="1" applyBorder="1" applyAlignment="1" applyProtection="1">
      <alignment horizontal="centerContinuous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3" fontId="3" fillId="33" borderId="32" xfId="0" applyNumberFormat="1" applyFont="1" applyFill="1" applyBorder="1" applyAlignment="1" applyProtection="1">
      <alignment horizontal="center" vertical="center" wrapText="1"/>
      <protection/>
    </xf>
    <xf numFmtId="4" fontId="4" fillId="0" borderId="28" xfId="0" applyNumberFormat="1" applyFont="1" applyFill="1" applyBorder="1" applyAlignment="1" applyProtection="1">
      <alignment horizontal="right"/>
      <protection locked="0"/>
    </xf>
    <xf numFmtId="49" fontId="3" fillId="0" borderId="28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right"/>
      <protection locked="0"/>
    </xf>
    <xf numFmtId="49" fontId="4" fillId="0" borderId="28" xfId="0" applyNumberFormat="1" applyFont="1" applyFill="1" applyBorder="1" applyAlignment="1" applyProtection="1">
      <alignment horizontal="right" wrapText="1"/>
      <protection locked="0"/>
    </xf>
    <xf numFmtId="4" fontId="4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4" fontId="4" fillId="0" borderId="28" xfId="0" applyNumberFormat="1" applyFont="1" applyFill="1" applyBorder="1" applyAlignment="1" applyProtection="1">
      <alignment horizontal="right" wrapText="1"/>
      <protection locked="0"/>
    </xf>
    <xf numFmtId="4" fontId="4" fillId="0" borderId="44" xfId="0" applyNumberFormat="1" applyFont="1" applyFill="1" applyBorder="1" applyAlignment="1" applyProtection="1">
      <alignment horizontal="right" wrapText="1"/>
      <protection locked="0"/>
    </xf>
    <xf numFmtId="0" fontId="4" fillId="0" borderId="40" xfId="0" applyFont="1" applyBorder="1" applyAlignment="1" applyProtection="1">
      <alignment horizontal="right"/>
      <protection locked="0"/>
    </xf>
    <xf numFmtId="2" fontId="4" fillId="0" borderId="0" xfId="0" applyNumberFormat="1" applyFont="1" applyAlignment="1" applyProtection="1">
      <alignment horizontal="right"/>
      <protection locked="0"/>
    </xf>
    <xf numFmtId="1" fontId="9" fillId="0" borderId="0" xfId="56" applyNumberFormat="1" applyFont="1" applyFill="1" applyBorder="1" applyAlignment="1">
      <alignment horizontal="center" vertical="center" wrapText="1"/>
      <protection/>
    </xf>
    <xf numFmtId="168" fontId="9" fillId="0" borderId="0" xfId="0" applyNumberFormat="1" applyFont="1" applyFill="1" applyBorder="1" applyAlignment="1">
      <alignment horizontal="center" vertical="top"/>
    </xf>
    <xf numFmtId="166" fontId="5" fillId="0" borderId="0" xfId="65" applyNumberFormat="1" applyFont="1" applyFill="1" applyBorder="1" applyAlignment="1">
      <alignment horizontal="center"/>
      <protection/>
    </xf>
    <xf numFmtId="1" fontId="9" fillId="0" borderId="0" xfId="0" applyNumberFormat="1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37" xfId="0" applyFont="1" applyFill="1" applyBorder="1" applyAlignment="1">
      <alignment horizontal="center" vertical="center" wrapText="1"/>
    </xf>
    <xf numFmtId="168" fontId="3" fillId="0" borderId="0" xfId="0" applyNumberFormat="1" applyFont="1" applyFill="1" applyBorder="1" applyAlignment="1">
      <alignment horizontal="center" vertical="top"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37" xfId="0" applyFont="1" applyFill="1" applyBorder="1" applyAlignment="1" applyProtection="1">
      <alignment horizontal="center" vertical="center" wrapText="1"/>
      <protection/>
    </xf>
  </cellXfs>
  <cellStyles count="65">
    <cellStyle name="Normal" xfId="0"/>
    <cellStyle name="_PERSONAL" xfId="15"/>
    <cellStyle name="_PERSONAL_1" xfId="16"/>
    <cellStyle name="20% — akcent 1" xfId="17"/>
    <cellStyle name="20% — akcent 2" xfId="18"/>
    <cellStyle name="20% — akcent 3" xfId="19"/>
    <cellStyle name="20% — akcent 4" xfId="20"/>
    <cellStyle name="20% — akcent 5" xfId="21"/>
    <cellStyle name="20% — akcent 6" xfId="22"/>
    <cellStyle name="40% — akcent 1" xfId="23"/>
    <cellStyle name="40% — akcent 2" xfId="24"/>
    <cellStyle name="40% — akcent 3" xfId="25"/>
    <cellStyle name="40% — akcent 4" xfId="26"/>
    <cellStyle name="40% — akcent 5" xfId="27"/>
    <cellStyle name="40% — akcent 6" xfId="28"/>
    <cellStyle name="60% — akcent 1" xfId="29"/>
    <cellStyle name="60% — akcent 2" xfId="30"/>
    <cellStyle name="60% — akcent 3" xfId="31"/>
    <cellStyle name="60% — akcent 4" xfId="32"/>
    <cellStyle name="60% — akcent 5" xfId="33"/>
    <cellStyle name="60% —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Dane wejściowe" xfId="41"/>
    <cellStyle name="Dane wyjściowe" xfId="42"/>
    <cellStyle name="Dobry" xfId="43"/>
    <cellStyle name="Comma" xfId="44"/>
    <cellStyle name="Comma [0]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ální_laroux" xfId="53"/>
    <cellStyle name="Normalny 2" xfId="54"/>
    <cellStyle name="Normalny_Arkusz1 (2)" xfId="55"/>
    <cellStyle name="Normalny_Kosztorys inwestorski wg TER" xfId="56"/>
    <cellStyle name="Normalny_Mostowy-Wiadukt (2)" xfId="57"/>
    <cellStyle name="Normalny_roz. 4.1" xfId="58"/>
    <cellStyle name="Normalny_SL_KOSZT_Dobr_1" xfId="59"/>
    <cellStyle name="Normalny_SL_KOSZT_Dobr_2" xfId="60"/>
    <cellStyle name="Normalny_SL_KOSZT_Dobr_3" xfId="61"/>
    <cellStyle name="Normalny_SL_KOSZT_Lew0" xfId="62"/>
    <cellStyle name="Normalny_Slkos_Str" xfId="63"/>
    <cellStyle name="Normalny_TER_Chełmno_DP 2" xfId="64"/>
    <cellStyle name="Normalny_TER_choszcz_wa" xfId="65"/>
    <cellStyle name="Normalny_TER_Milsko_droga" xfId="66"/>
    <cellStyle name="Normalny_TER_Zatom" xfId="67"/>
    <cellStyle name="Obliczenia" xfId="68"/>
    <cellStyle name="Percent" xfId="69"/>
    <cellStyle name="Styl 1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Zły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showGridLines="0"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6.00390625" style="35" customWidth="1"/>
    <col min="2" max="2" width="7.75390625" style="35" customWidth="1"/>
    <col min="3" max="3" width="57.00390625" style="35" customWidth="1"/>
    <col min="4" max="4" width="15.75390625" style="35" customWidth="1"/>
    <col min="5" max="5" width="7.125" style="35" customWidth="1"/>
    <col min="6" max="6" width="9.125" style="35" customWidth="1"/>
    <col min="7" max="7" width="33.25390625" style="35" customWidth="1"/>
    <col min="8" max="16384" width="9.125" style="35" customWidth="1"/>
  </cols>
  <sheetData>
    <row r="1" spans="1:7" s="32" customFormat="1" ht="64.5" customHeight="1">
      <c r="A1" s="603" t="s">
        <v>278</v>
      </c>
      <c r="B1" s="603"/>
      <c r="C1" s="603"/>
      <c r="D1" s="603"/>
      <c r="E1" s="603"/>
      <c r="F1" s="109"/>
      <c r="G1" s="63"/>
    </row>
    <row r="2" spans="2:6" s="32" customFormat="1" ht="15" customHeight="1">
      <c r="B2" s="30"/>
      <c r="C2" s="30"/>
      <c r="D2" s="30"/>
      <c r="E2" s="30"/>
      <c r="F2" s="31"/>
    </row>
    <row r="3" spans="1:7" ht="15.75" customHeight="1">
      <c r="A3" s="604" t="s">
        <v>227</v>
      </c>
      <c r="B3" s="604"/>
      <c r="C3" s="604"/>
      <c r="D3" s="604"/>
      <c r="E3" s="604"/>
      <c r="F3" s="29"/>
      <c r="G3" s="29"/>
    </row>
    <row r="4" spans="2:5" s="33" customFormat="1" ht="20.25">
      <c r="B4" s="201"/>
      <c r="C4" s="201"/>
      <c r="D4" s="201"/>
      <c r="E4" s="201"/>
    </row>
    <row r="5" spans="2:5" ht="18.75">
      <c r="B5" s="34"/>
      <c r="C5" s="34"/>
      <c r="D5" s="34"/>
      <c r="E5" s="34"/>
    </row>
    <row r="6" spans="1:5" ht="18.75">
      <c r="A6" s="605" t="s">
        <v>216</v>
      </c>
      <c r="B6" s="605"/>
      <c r="C6" s="605"/>
      <c r="D6" s="605"/>
      <c r="E6" s="605"/>
    </row>
    <row r="7" spans="2:5" ht="42.75" customHeight="1" thickBot="1">
      <c r="B7" s="36"/>
      <c r="C7" s="37"/>
      <c r="D7" s="32"/>
      <c r="E7" s="32"/>
    </row>
    <row r="8" spans="2:5" s="39" customFormat="1" ht="25.5" customHeight="1" thickTop="1">
      <c r="B8" s="78" t="s">
        <v>151</v>
      </c>
      <c r="C8" s="79" t="s">
        <v>143</v>
      </c>
      <c r="D8" s="80" t="s">
        <v>145</v>
      </c>
      <c r="E8" s="38"/>
    </row>
    <row r="9" spans="2:5" s="39" customFormat="1" ht="25.5" customHeight="1" thickBot="1">
      <c r="B9" s="81"/>
      <c r="C9" s="82"/>
      <c r="D9" s="83" t="s">
        <v>167</v>
      </c>
      <c r="E9" s="40"/>
    </row>
    <row r="10" spans="2:5" s="42" customFormat="1" ht="15" customHeight="1" thickTop="1">
      <c r="B10" s="84">
        <v>1</v>
      </c>
      <c r="C10" s="85">
        <v>2</v>
      </c>
      <c r="D10" s="86">
        <v>3</v>
      </c>
      <c r="E10" s="41"/>
    </row>
    <row r="11" spans="2:5" s="44" customFormat="1" ht="19.5" customHeight="1">
      <c r="B11" s="267" t="s">
        <v>358</v>
      </c>
      <c r="C11" s="45" t="s">
        <v>11</v>
      </c>
      <c r="D11" s="46">
        <f>'Roboty drogowe-Most'!G120</f>
        <v>0</v>
      </c>
      <c r="E11" s="43"/>
    </row>
    <row r="12" spans="2:5" s="44" customFormat="1" ht="19.5" customHeight="1">
      <c r="B12" s="267" t="s">
        <v>359</v>
      </c>
      <c r="C12" s="45" t="s">
        <v>13</v>
      </c>
      <c r="D12" s="46">
        <f>'Roboty drogowe-objazd'!G67</f>
        <v>0</v>
      </c>
      <c r="E12" s="43"/>
    </row>
    <row r="13" spans="2:5" ht="19.5" customHeight="1">
      <c r="B13" s="267" t="s">
        <v>360</v>
      </c>
      <c r="C13" s="72" t="s">
        <v>10</v>
      </c>
      <c r="D13" s="46">
        <f>'Roboty mostowe-Most'!G81</f>
        <v>0</v>
      </c>
      <c r="E13" s="47"/>
    </row>
    <row r="14" spans="2:5" ht="19.5" customHeight="1">
      <c r="B14" s="267" t="s">
        <v>361</v>
      </c>
      <c r="C14" s="72" t="s">
        <v>14</v>
      </c>
      <c r="D14" s="46">
        <f>'Roboty mostowe-objazd '!G30</f>
        <v>0</v>
      </c>
      <c r="E14" s="47"/>
    </row>
    <row r="15" spans="2:5" ht="19.5" customHeight="1">
      <c r="B15" s="267" t="s">
        <v>362</v>
      </c>
      <c r="C15" s="72" t="s">
        <v>122</v>
      </c>
      <c r="D15" s="46">
        <f>'Urzadzenia energetyczne'!G33</f>
        <v>0</v>
      </c>
      <c r="E15" s="47"/>
    </row>
    <row r="16" spans="2:5" ht="19.5" customHeight="1">
      <c r="B16" s="267" t="s">
        <v>363</v>
      </c>
      <c r="C16" s="72" t="s">
        <v>136</v>
      </c>
      <c r="D16" s="46">
        <f>'Urzadzenia teletechniczne'!G39</f>
        <v>0</v>
      </c>
      <c r="E16" s="47"/>
    </row>
    <row r="17" spans="2:18" s="53" customFormat="1" ht="15" customHeight="1" thickBot="1">
      <c r="B17" s="60"/>
      <c r="C17" s="61"/>
      <c r="D17" s="62"/>
      <c r="E17" s="50"/>
      <c r="F17" s="51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</row>
    <row r="18" spans="2:14" ht="16.5" thickTop="1">
      <c r="B18" s="68"/>
      <c r="C18" s="69" t="s">
        <v>161</v>
      </c>
      <c r="D18" s="151">
        <f>SUM(D11:D17)</f>
        <v>0</v>
      </c>
      <c r="E18" s="56"/>
      <c r="F18" s="57"/>
      <c r="G18" s="155"/>
      <c r="H18" s="58"/>
      <c r="I18" s="58"/>
      <c r="J18" s="58"/>
      <c r="K18" s="58"/>
      <c r="L18" s="58"/>
      <c r="M18" s="58"/>
      <c r="N18" s="58"/>
    </row>
    <row r="19" spans="2:14" ht="15.75">
      <c r="B19" s="268"/>
      <c r="C19" s="269" t="s">
        <v>365</v>
      </c>
      <c r="D19" s="270">
        <f>ROUND(0.05*D18,2)</f>
        <v>0</v>
      </c>
      <c r="E19" s="56"/>
      <c r="F19" s="57"/>
      <c r="G19" s="155"/>
      <c r="H19" s="58"/>
      <c r="I19" s="58"/>
      <c r="J19" s="58"/>
      <c r="K19" s="58"/>
      <c r="L19" s="58"/>
      <c r="M19" s="58"/>
      <c r="N19" s="58"/>
    </row>
    <row r="20" spans="2:14" ht="15.75">
      <c r="B20" s="268"/>
      <c r="C20" s="269" t="s">
        <v>161</v>
      </c>
      <c r="D20" s="270">
        <f>D18+D19</f>
        <v>0</v>
      </c>
      <c r="E20" s="56"/>
      <c r="F20" s="57"/>
      <c r="G20" s="155"/>
      <c r="H20" s="58"/>
      <c r="I20" s="58"/>
      <c r="J20" s="58"/>
      <c r="K20" s="58"/>
      <c r="L20" s="58"/>
      <c r="M20" s="58"/>
      <c r="N20" s="58"/>
    </row>
    <row r="21" spans="2:14" ht="15.75">
      <c r="B21" s="48"/>
      <c r="C21" s="70" t="s">
        <v>171</v>
      </c>
      <c r="D21" s="46">
        <f>D20*0.23</f>
        <v>0</v>
      </c>
      <c r="E21" s="56"/>
      <c r="F21" s="57"/>
      <c r="G21" s="156"/>
      <c r="H21" s="58"/>
      <c r="I21" s="58"/>
      <c r="J21" s="58"/>
      <c r="K21" s="58"/>
      <c r="L21" s="58"/>
      <c r="M21" s="58"/>
      <c r="N21" s="58"/>
    </row>
    <row r="22" spans="2:14" ht="16.5" thickBot="1">
      <c r="B22" s="49"/>
      <c r="C22" s="71" t="s">
        <v>218</v>
      </c>
      <c r="D22" s="159">
        <f>SUM(D20:D21)</f>
        <v>0</v>
      </c>
      <c r="E22" s="56"/>
      <c r="F22" s="57"/>
      <c r="G22" s="58"/>
      <c r="H22" s="58"/>
      <c r="I22" s="58"/>
      <c r="J22" s="58"/>
      <c r="K22" s="58"/>
      <c r="L22" s="58"/>
      <c r="M22" s="58"/>
      <c r="N22" s="58"/>
    </row>
    <row r="23" spans="2:14" ht="13.5" thickTop="1">
      <c r="B23" s="54"/>
      <c r="C23" s="74"/>
      <c r="D23" s="56"/>
      <c r="E23" s="56"/>
      <c r="F23" s="57"/>
      <c r="G23" s="58"/>
      <c r="H23" s="58"/>
      <c r="I23" s="58"/>
      <c r="J23" s="58"/>
      <c r="K23" s="58"/>
      <c r="L23" s="58"/>
      <c r="M23" s="58"/>
      <c r="N23" s="58"/>
    </row>
    <row r="24" spans="2:14" ht="12.75">
      <c r="B24" s="54"/>
      <c r="C24" s="74"/>
      <c r="D24" s="56"/>
      <c r="E24" s="56"/>
      <c r="F24" s="57"/>
      <c r="G24" s="58"/>
      <c r="H24" s="58"/>
      <c r="I24" s="58"/>
      <c r="J24" s="58"/>
      <c r="K24" s="58"/>
      <c r="L24" s="58"/>
      <c r="M24" s="58"/>
      <c r="N24" s="58"/>
    </row>
    <row r="25" spans="2:14" ht="12.75">
      <c r="B25" s="54"/>
      <c r="C25" s="55"/>
      <c r="D25" s="56"/>
      <c r="E25" s="56"/>
      <c r="F25" s="57"/>
      <c r="G25" s="58"/>
      <c r="H25" s="58"/>
      <c r="I25" s="58"/>
      <c r="J25" s="58"/>
      <c r="K25" s="58"/>
      <c r="L25" s="58"/>
      <c r="M25" s="58"/>
      <c r="N25" s="58"/>
    </row>
    <row r="81" ht="12.75">
      <c r="C81" s="59"/>
    </row>
  </sheetData>
  <sheetProtection password="CF13" sheet="1"/>
  <mergeCells count="3">
    <mergeCell ref="A1:E1"/>
    <mergeCell ref="A3:E3"/>
    <mergeCell ref="A6:E6"/>
  </mergeCells>
  <printOptions/>
  <pageMargins left="0.7480314960629921" right="0.6692913385826772" top="0.8661417322834646" bottom="0.7874015748031497" header="0.5905511811023623" footer="0.5118110236220472"/>
  <pageSetup firstPageNumber="2" useFirstPageNumber="1" horizontalDpi="600" verticalDpi="600" orientation="portrait" paperSize="9" scale="94" r:id="rId1"/>
  <headerFooter alignWithMargins="0">
    <oddFooter>&amp;L&amp;A&amp;C-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7"/>
  <sheetViews>
    <sheetView showGridLines="0" showZeros="0" tabSelected="1" view="pageBreakPreview" zoomScale="110" zoomScaleSheetLayoutView="110" zoomScalePageLayoutView="0" workbookViewId="0" topLeftCell="A10">
      <selection activeCell="C30" sqref="C30"/>
    </sheetView>
  </sheetViews>
  <sheetFormatPr defaultColWidth="9.00390625" defaultRowHeight="12.75"/>
  <cols>
    <col min="1" max="1" width="3.75390625" style="12" customWidth="1"/>
    <col min="2" max="2" width="11.00390625" style="4" customWidth="1"/>
    <col min="3" max="3" width="44.625" style="13" customWidth="1"/>
    <col min="4" max="4" width="6.00390625" style="4" customWidth="1"/>
    <col min="5" max="5" width="7.625" style="28" customWidth="1"/>
    <col min="6" max="6" width="9.75390625" style="3" customWidth="1"/>
    <col min="7" max="7" width="12.75390625" style="4" customWidth="1"/>
    <col min="8" max="16384" width="9.125" style="3" customWidth="1"/>
  </cols>
  <sheetData>
    <row r="1" spans="1:7" ht="64.5" customHeight="1">
      <c r="A1" s="606" t="s">
        <v>278</v>
      </c>
      <c r="B1" s="606"/>
      <c r="C1" s="606"/>
      <c r="D1" s="606"/>
      <c r="E1" s="606"/>
      <c r="F1" s="606"/>
      <c r="G1" s="606"/>
    </row>
    <row r="2" spans="1:7" s="18" customFormat="1" ht="15" customHeight="1">
      <c r="A2" s="19"/>
      <c r="B2" s="19"/>
      <c r="C2" s="19"/>
      <c r="D2" s="19"/>
      <c r="E2" s="19"/>
      <c r="F2" s="19"/>
      <c r="G2" s="19"/>
    </row>
    <row r="3" spans="1:7" s="65" customFormat="1" ht="15.75">
      <c r="A3" s="604" t="s">
        <v>227</v>
      </c>
      <c r="B3" s="604"/>
      <c r="C3" s="604"/>
      <c r="D3" s="604"/>
      <c r="E3" s="604"/>
      <c r="F3" s="604"/>
      <c r="G3" s="604"/>
    </row>
    <row r="4" spans="1:7" s="25" customFormat="1" ht="8.25">
      <c r="A4" s="20"/>
      <c r="B4" s="21"/>
      <c r="C4" s="22"/>
      <c r="D4" s="23"/>
      <c r="E4" s="24"/>
      <c r="F4" s="21"/>
      <c r="G4" s="21"/>
    </row>
    <row r="5" spans="1:7" s="25" customFormat="1" ht="8.25">
      <c r="A5" s="20"/>
      <c r="B5" s="21"/>
      <c r="C5" s="22"/>
      <c r="D5" s="23"/>
      <c r="E5" s="24"/>
      <c r="F5" s="21"/>
      <c r="G5" s="21"/>
    </row>
    <row r="6" spans="1:7" s="66" customFormat="1" ht="15.75">
      <c r="A6" s="604" t="s">
        <v>12</v>
      </c>
      <c r="B6" s="604"/>
      <c r="C6" s="604"/>
      <c r="D6" s="604"/>
      <c r="E6" s="604"/>
      <c r="F6" s="604"/>
      <c r="G6" s="604"/>
    </row>
    <row r="7" spans="1:7" s="66" customFormat="1" ht="15.75">
      <c r="A7" s="609"/>
      <c r="B7" s="609"/>
      <c r="C7" s="609"/>
      <c r="D7" s="609"/>
      <c r="E7" s="609"/>
      <c r="F7" s="609"/>
      <c r="G7" s="609"/>
    </row>
    <row r="8" spans="1:7" s="18" customFormat="1" ht="10.5" thickBot="1">
      <c r="A8" s="17"/>
      <c r="B8" s="17"/>
      <c r="C8" s="17"/>
      <c r="D8" s="17"/>
      <c r="E8" s="17"/>
      <c r="F8" s="17"/>
      <c r="G8" s="17"/>
    </row>
    <row r="9" spans="1:7" ht="13.5" customHeight="1" thickTop="1">
      <c r="A9" s="87"/>
      <c r="B9" s="88" t="s">
        <v>149</v>
      </c>
      <c r="C9" s="89"/>
      <c r="D9" s="100" t="s">
        <v>150</v>
      </c>
      <c r="E9" s="90"/>
      <c r="F9" s="88" t="s">
        <v>162</v>
      </c>
      <c r="G9" s="607" t="s">
        <v>145</v>
      </c>
    </row>
    <row r="10" spans="1:7" s="8" customFormat="1" ht="12.75" customHeight="1">
      <c r="A10" s="91" t="s">
        <v>151</v>
      </c>
      <c r="B10" s="92" t="s">
        <v>163</v>
      </c>
      <c r="C10" s="93" t="s">
        <v>143</v>
      </c>
      <c r="D10" s="93" t="s">
        <v>152</v>
      </c>
      <c r="E10" s="94" t="s">
        <v>144</v>
      </c>
      <c r="F10" s="92" t="s">
        <v>217</v>
      </c>
      <c r="G10" s="608"/>
    </row>
    <row r="11" spans="1:7" s="8" customFormat="1" ht="12.75" customHeight="1">
      <c r="A11" s="95"/>
      <c r="B11" s="96" t="s">
        <v>164</v>
      </c>
      <c r="C11" s="97"/>
      <c r="D11" s="97"/>
      <c r="E11" s="98"/>
      <c r="F11" s="96" t="s">
        <v>167</v>
      </c>
      <c r="G11" s="99" t="s">
        <v>167</v>
      </c>
    </row>
    <row r="12" spans="1:7" s="6" customFormat="1" ht="12.75">
      <c r="A12" s="101">
        <v>1</v>
      </c>
      <c r="B12" s="102">
        <v>2</v>
      </c>
      <c r="C12" s="102">
        <v>3</v>
      </c>
      <c r="D12" s="102">
        <v>4</v>
      </c>
      <c r="E12" s="103">
        <v>5</v>
      </c>
      <c r="F12" s="102">
        <v>6</v>
      </c>
      <c r="G12" s="104">
        <v>7</v>
      </c>
    </row>
    <row r="13" spans="1:7" s="6" customFormat="1" ht="12.75">
      <c r="A13" s="111"/>
      <c r="B13" s="112" t="s">
        <v>173</v>
      </c>
      <c r="C13" s="113" t="s">
        <v>174</v>
      </c>
      <c r="D13" s="152" t="s">
        <v>153</v>
      </c>
      <c r="E13" s="153" t="s">
        <v>153</v>
      </c>
      <c r="F13" s="153" t="s">
        <v>153</v>
      </c>
      <c r="G13" s="154" t="s">
        <v>153</v>
      </c>
    </row>
    <row r="14" spans="1:7" s="6" customFormat="1" ht="15.75" customHeight="1">
      <c r="A14" s="114"/>
      <c r="B14" s="115" t="s">
        <v>177</v>
      </c>
      <c r="C14" s="165" t="s">
        <v>178</v>
      </c>
      <c r="D14" s="121" t="s">
        <v>153</v>
      </c>
      <c r="E14" s="135" t="s">
        <v>153</v>
      </c>
      <c r="F14" s="116" t="s">
        <v>153</v>
      </c>
      <c r="G14" s="117" t="s">
        <v>153</v>
      </c>
    </row>
    <row r="15" spans="1:7" s="6" customFormat="1" ht="25.5">
      <c r="A15" s="271">
        <v>1</v>
      </c>
      <c r="B15" s="272"/>
      <c r="C15" s="273" t="s">
        <v>180</v>
      </c>
      <c r="D15" s="274" t="s">
        <v>179</v>
      </c>
      <c r="E15" s="275">
        <v>0.1</v>
      </c>
      <c r="F15" s="360"/>
      <c r="G15" s="276">
        <f>ROUND(E15*F15,2)</f>
        <v>0</v>
      </c>
    </row>
    <row r="16" spans="1:7" s="6" customFormat="1" ht="12.75">
      <c r="A16" s="277"/>
      <c r="B16" s="278" t="s">
        <v>123</v>
      </c>
      <c r="C16" s="279" t="s">
        <v>112</v>
      </c>
      <c r="D16" s="280" t="s">
        <v>153</v>
      </c>
      <c r="E16" s="281" t="s">
        <v>153</v>
      </c>
      <c r="F16" s="369" t="s">
        <v>153</v>
      </c>
      <c r="G16" s="282" t="s">
        <v>153</v>
      </c>
    </row>
    <row r="17" spans="1:7" s="6" customFormat="1" ht="12.75">
      <c r="A17" s="277">
        <f>A15+1</f>
        <v>2</v>
      </c>
      <c r="B17" s="278"/>
      <c r="C17" s="279" t="s">
        <v>55</v>
      </c>
      <c r="D17" s="280" t="s">
        <v>147</v>
      </c>
      <c r="E17" s="281">
        <v>1</v>
      </c>
      <c r="F17" s="370"/>
      <c r="G17" s="276">
        <f aca="true" t="shared" si="0" ref="G17:G61">ROUND(E17*F17,2)</f>
        <v>0</v>
      </c>
    </row>
    <row r="18" spans="1:7" s="6" customFormat="1" ht="12.75">
      <c r="A18" s="277">
        <f>A17+1</f>
        <v>3</v>
      </c>
      <c r="B18" s="278"/>
      <c r="C18" s="279" t="s">
        <v>52</v>
      </c>
      <c r="D18" s="280" t="s">
        <v>147</v>
      </c>
      <c r="E18" s="281">
        <v>1</v>
      </c>
      <c r="F18" s="370"/>
      <c r="G18" s="276">
        <f t="shared" si="0"/>
        <v>0</v>
      </c>
    </row>
    <row r="19" spans="1:7" s="6" customFormat="1" ht="12.75">
      <c r="A19" s="277">
        <f aca="true" t="shared" si="1" ref="A19:A28">A18+1</f>
        <v>4</v>
      </c>
      <c r="B19" s="278"/>
      <c r="C19" s="279" t="s">
        <v>59</v>
      </c>
      <c r="D19" s="280" t="s">
        <v>147</v>
      </c>
      <c r="E19" s="281">
        <v>1</v>
      </c>
      <c r="F19" s="370"/>
      <c r="G19" s="276">
        <f t="shared" si="0"/>
        <v>0</v>
      </c>
    </row>
    <row r="20" spans="1:7" s="6" customFormat="1" ht="12.75">
      <c r="A20" s="277">
        <f t="shared" si="1"/>
        <v>5</v>
      </c>
      <c r="B20" s="278"/>
      <c r="C20" s="279" t="s">
        <v>53</v>
      </c>
      <c r="D20" s="280" t="s">
        <v>147</v>
      </c>
      <c r="E20" s="281">
        <v>1</v>
      </c>
      <c r="F20" s="370"/>
      <c r="G20" s="276">
        <f t="shared" si="0"/>
        <v>0</v>
      </c>
    </row>
    <row r="21" spans="1:7" s="6" customFormat="1" ht="12.75">
      <c r="A21" s="277">
        <f t="shared" si="1"/>
        <v>6</v>
      </c>
      <c r="B21" s="278"/>
      <c r="C21" s="279" t="s">
        <v>54</v>
      </c>
      <c r="D21" s="280" t="s">
        <v>147</v>
      </c>
      <c r="E21" s="281">
        <v>1</v>
      </c>
      <c r="F21" s="370"/>
      <c r="G21" s="276">
        <f t="shared" si="0"/>
        <v>0</v>
      </c>
    </row>
    <row r="22" spans="1:7" s="6" customFormat="1" ht="12.75">
      <c r="A22" s="277">
        <f t="shared" si="1"/>
        <v>7</v>
      </c>
      <c r="B22" s="278"/>
      <c r="C22" s="279" t="s">
        <v>56</v>
      </c>
      <c r="D22" s="280" t="s">
        <v>147</v>
      </c>
      <c r="E22" s="281">
        <v>1</v>
      </c>
      <c r="F22" s="370"/>
      <c r="G22" s="276">
        <f t="shared" si="0"/>
        <v>0</v>
      </c>
    </row>
    <row r="23" spans="1:7" s="6" customFormat="1" ht="12.75">
      <c r="A23" s="277">
        <f t="shared" si="1"/>
        <v>8</v>
      </c>
      <c r="B23" s="278"/>
      <c r="C23" s="279" t="s">
        <v>58</v>
      </c>
      <c r="D23" s="280" t="s">
        <v>147</v>
      </c>
      <c r="E23" s="281">
        <v>1</v>
      </c>
      <c r="F23" s="370"/>
      <c r="G23" s="276">
        <f t="shared" si="0"/>
        <v>0</v>
      </c>
    </row>
    <row r="24" spans="1:7" s="6" customFormat="1" ht="12.75">
      <c r="A24" s="277">
        <f t="shared" si="1"/>
        <v>9</v>
      </c>
      <c r="B24" s="278"/>
      <c r="C24" s="279" t="s">
        <v>57</v>
      </c>
      <c r="D24" s="280" t="s">
        <v>147</v>
      </c>
      <c r="E24" s="281">
        <v>2</v>
      </c>
      <c r="F24" s="370"/>
      <c r="G24" s="276">
        <f t="shared" si="0"/>
        <v>0</v>
      </c>
    </row>
    <row r="25" spans="1:7" s="6" customFormat="1" ht="12.75">
      <c r="A25" s="277">
        <f t="shared" si="1"/>
        <v>10</v>
      </c>
      <c r="B25" s="278"/>
      <c r="C25" s="279" t="s">
        <v>60</v>
      </c>
      <c r="D25" s="280" t="s">
        <v>147</v>
      </c>
      <c r="E25" s="281">
        <v>1</v>
      </c>
      <c r="F25" s="370"/>
      <c r="G25" s="276">
        <f t="shared" si="0"/>
        <v>0</v>
      </c>
    </row>
    <row r="26" spans="1:7" s="6" customFormat="1" ht="12.75">
      <c r="A26" s="277">
        <f t="shared" si="1"/>
        <v>11</v>
      </c>
      <c r="B26" s="278"/>
      <c r="C26" s="279" t="s">
        <v>61</v>
      </c>
      <c r="D26" s="280" t="s">
        <v>147</v>
      </c>
      <c r="E26" s="281">
        <v>3</v>
      </c>
      <c r="F26" s="370"/>
      <c r="G26" s="276">
        <f t="shared" si="0"/>
        <v>0</v>
      </c>
    </row>
    <row r="27" spans="1:7" s="6" customFormat="1" ht="12.75">
      <c r="A27" s="277">
        <f t="shared" si="1"/>
        <v>12</v>
      </c>
      <c r="B27" s="278"/>
      <c r="C27" s="279" t="s">
        <v>62</v>
      </c>
      <c r="D27" s="280" t="s">
        <v>147</v>
      </c>
      <c r="E27" s="281">
        <v>2</v>
      </c>
      <c r="F27" s="370"/>
      <c r="G27" s="276">
        <f t="shared" si="0"/>
        <v>0</v>
      </c>
    </row>
    <row r="28" spans="1:7" s="6" customFormat="1" ht="12.75">
      <c r="A28" s="277">
        <f t="shared" si="1"/>
        <v>13</v>
      </c>
      <c r="B28" s="278"/>
      <c r="C28" s="279" t="s">
        <v>63</v>
      </c>
      <c r="D28" s="280" t="s">
        <v>147</v>
      </c>
      <c r="E28" s="281">
        <v>1</v>
      </c>
      <c r="F28" s="370"/>
      <c r="G28" s="276">
        <f t="shared" si="0"/>
        <v>0</v>
      </c>
    </row>
    <row r="29" spans="1:7" s="6" customFormat="1" ht="12.75">
      <c r="A29" s="271"/>
      <c r="B29" s="272" t="s">
        <v>368</v>
      </c>
      <c r="C29" s="283" t="s">
        <v>369</v>
      </c>
      <c r="D29" s="280" t="s">
        <v>153</v>
      </c>
      <c r="E29" s="281" t="s">
        <v>153</v>
      </c>
      <c r="F29" s="369" t="s">
        <v>153</v>
      </c>
      <c r="G29" s="282" t="s">
        <v>153</v>
      </c>
    </row>
    <row r="30" spans="1:7" s="6" customFormat="1" ht="25.5">
      <c r="A30" s="277">
        <f>A28+1</f>
        <v>14</v>
      </c>
      <c r="B30" s="272"/>
      <c r="C30" s="283" t="s">
        <v>367</v>
      </c>
      <c r="D30" s="280" t="s">
        <v>147</v>
      </c>
      <c r="E30" s="281">
        <v>14</v>
      </c>
      <c r="F30" s="370"/>
      <c r="G30" s="276">
        <f>ROUND(E30*F30,2)</f>
        <v>0</v>
      </c>
    </row>
    <row r="31" spans="1:7" s="6" customFormat="1" ht="12.75">
      <c r="A31" s="271"/>
      <c r="B31" s="272" t="s">
        <v>290</v>
      </c>
      <c r="C31" s="283" t="s">
        <v>291</v>
      </c>
      <c r="D31" s="280" t="s">
        <v>153</v>
      </c>
      <c r="E31" s="281" t="s">
        <v>153</v>
      </c>
      <c r="F31" s="369" t="s">
        <v>153</v>
      </c>
      <c r="G31" s="282" t="s">
        <v>153</v>
      </c>
    </row>
    <row r="32" spans="1:7" s="6" customFormat="1" ht="25.5">
      <c r="A32" s="277">
        <f>A30+1</f>
        <v>15</v>
      </c>
      <c r="B32" s="272"/>
      <c r="C32" s="273" t="s">
        <v>38</v>
      </c>
      <c r="D32" s="274" t="s">
        <v>168</v>
      </c>
      <c r="E32" s="284">
        <v>43</v>
      </c>
      <c r="F32" s="360"/>
      <c r="G32" s="276">
        <f t="shared" si="0"/>
        <v>0</v>
      </c>
    </row>
    <row r="33" spans="1:7" s="6" customFormat="1" ht="12.75">
      <c r="A33" s="285"/>
      <c r="B33" s="272" t="s">
        <v>175</v>
      </c>
      <c r="C33" s="286" t="s">
        <v>119</v>
      </c>
      <c r="D33" s="280" t="s">
        <v>153</v>
      </c>
      <c r="E33" s="281" t="s">
        <v>153</v>
      </c>
      <c r="F33" s="369" t="s">
        <v>153</v>
      </c>
      <c r="G33" s="282" t="s">
        <v>153</v>
      </c>
    </row>
    <row r="34" spans="1:7" s="6" customFormat="1" ht="16.5" customHeight="1">
      <c r="A34" s="287">
        <f>A32+1</f>
        <v>16</v>
      </c>
      <c r="B34" s="288"/>
      <c r="C34" s="289" t="s">
        <v>133</v>
      </c>
      <c r="D34" s="274" t="s">
        <v>148</v>
      </c>
      <c r="E34" s="290">
        <v>104</v>
      </c>
      <c r="F34" s="371"/>
      <c r="G34" s="276">
        <f t="shared" si="0"/>
        <v>0</v>
      </c>
    </row>
    <row r="35" spans="1:7" s="6" customFormat="1" ht="16.5" customHeight="1">
      <c r="A35" s="287">
        <f aca="true" t="shared" si="2" ref="A35:A50">A34+1</f>
        <v>17</v>
      </c>
      <c r="B35" s="288"/>
      <c r="C35" s="289" t="s">
        <v>134</v>
      </c>
      <c r="D35" s="274" t="s">
        <v>168</v>
      </c>
      <c r="E35" s="290">
        <v>20.5</v>
      </c>
      <c r="F35" s="371"/>
      <c r="G35" s="276">
        <f t="shared" si="0"/>
        <v>0</v>
      </c>
    </row>
    <row r="36" spans="1:7" s="6" customFormat="1" ht="28.5" customHeight="1">
      <c r="A36" s="287">
        <f t="shared" si="2"/>
        <v>18</v>
      </c>
      <c r="B36" s="288"/>
      <c r="C36" s="289" t="s">
        <v>64</v>
      </c>
      <c r="D36" s="274" t="s">
        <v>170</v>
      </c>
      <c r="E36" s="290">
        <v>204</v>
      </c>
      <c r="F36" s="371"/>
      <c r="G36" s="276">
        <f t="shared" si="0"/>
        <v>0</v>
      </c>
    </row>
    <row r="37" spans="1:7" s="6" customFormat="1" ht="15.75">
      <c r="A37" s="287">
        <f t="shared" si="2"/>
        <v>19</v>
      </c>
      <c r="B37" s="288"/>
      <c r="C37" s="289" t="s">
        <v>116</v>
      </c>
      <c r="D37" s="274" t="s">
        <v>168</v>
      </c>
      <c r="E37" s="290">
        <v>36.5</v>
      </c>
      <c r="F37" s="371"/>
      <c r="G37" s="276">
        <f t="shared" si="0"/>
        <v>0</v>
      </c>
    </row>
    <row r="38" spans="1:7" s="6" customFormat="1" ht="12.75">
      <c r="A38" s="287">
        <f t="shared" si="2"/>
        <v>20</v>
      </c>
      <c r="B38" s="288"/>
      <c r="C38" s="289" t="s">
        <v>292</v>
      </c>
      <c r="D38" s="274" t="s">
        <v>185</v>
      </c>
      <c r="E38" s="290">
        <v>17.1</v>
      </c>
      <c r="F38" s="371"/>
      <c r="G38" s="276">
        <f t="shared" si="0"/>
        <v>0</v>
      </c>
    </row>
    <row r="39" spans="1:7" s="6" customFormat="1" ht="27" customHeight="1">
      <c r="A39" s="287">
        <f t="shared" si="2"/>
        <v>21</v>
      </c>
      <c r="B39" s="288"/>
      <c r="C39" s="289" t="s">
        <v>117</v>
      </c>
      <c r="D39" s="274" t="s">
        <v>168</v>
      </c>
      <c r="E39" s="290">
        <v>120</v>
      </c>
      <c r="F39" s="371"/>
      <c r="G39" s="276">
        <f t="shared" si="0"/>
        <v>0</v>
      </c>
    </row>
    <row r="40" spans="1:7" s="6" customFormat="1" ht="25.5">
      <c r="A40" s="287">
        <f t="shared" si="2"/>
        <v>22</v>
      </c>
      <c r="B40" s="288"/>
      <c r="C40" s="289" t="s">
        <v>32</v>
      </c>
      <c r="D40" s="274" t="s">
        <v>168</v>
      </c>
      <c r="E40" s="290">
        <v>52</v>
      </c>
      <c r="F40" s="371"/>
      <c r="G40" s="276">
        <f t="shared" si="0"/>
        <v>0</v>
      </c>
    </row>
    <row r="41" spans="1:7" s="6" customFormat="1" ht="29.25" customHeight="1">
      <c r="A41" s="287">
        <f t="shared" si="2"/>
        <v>23</v>
      </c>
      <c r="B41" s="288"/>
      <c r="C41" s="289" t="s">
        <v>293</v>
      </c>
      <c r="D41" s="274" t="s">
        <v>168</v>
      </c>
      <c r="E41" s="290">
        <v>116</v>
      </c>
      <c r="F41" s="371"/>
      <c r="G41" s="276">
        <f t="shared" si="0"/>
        <v>0</v>
      </c>
    </row>
    <row r="42" spans="1:7" s="6" customFormat="1" ht="29.25" customHeight="1">
      <c r="A42" s="287">
        <f t="shared" si="2"/>
        <v>24</v>
      </c>
      <c r="B42" s="288"/>
      <c r="C42" s="289" t="s">
        <v>33</v>
      </c>
      <c r="D42" s="274" t="s">
        <v>168</v>
      </c>
      <c r="E42" s="290">
        <v>7</v>
      </c>
      <c r="F42" s="371"/>
      <c r="G42" s="276">
        <f t="shared" si="0"/>
        <v>0</v>
      </c>
    </row>
    <row r="43" spans="1:7" s="6" customFormat="1" ht="12.75">
      <c r="A43" s="287">
        <f t="shared" si="2"/>
        <v>25</v>
      </c>
      <c r="B43" s="288"/>
      <c r="C43" s="289" t="s">
        <v>295</v>
      </c>
      <c r="D43" s="274" t="s">
        <v>148</v>
      </c>
      <c r="E43" s="290">
        <v>6.4</v>
      </c>
      <c r="F43" s="371"/>
      <c r="G43" s="276">
        <f t="shared" si="0"/>
        <v>0</v>
      </c>
    </row>
    <row r="44" spans="1:7" s="6" customFormat="1" ht="12.75">
      <c r="A44" s="287">
        <f t="shared" si="2"/>
        <v>26</v>
      </c>
      <c r="B44" s="288"/>
      <c r="C44" s="289" t="s">
        <v>294</v>
      </c>
      <c r="D44" s="274" t="s">
        <v>148</v>
      </c>
      <c r="E44" s="290">
        <v>8</v>
      </c>
      <c r="F44" s="371"/>
      <c r="G44" s="276">
        <f t="shared" si="0"/>
        <v>0</v>
      </c>
    </row>
    <row r="45" spans="1:7" s="6" customFormat="1" ht="25.5">
      <c r="A45" s="287">
        <f t="shared" si="2"/>
        <v>27</v>
      </c>
      <c r="B45" s="288"/>
      <c r="C45" s="289" t="s">
        <v>296</v>
      </c>
      <c r="D45" s="274" t="s">
        <v>168</v>
      </c>
      <c r="E45" s="290">
        <v>1.5</v>
      </c>
      <c r="F45" s="371"/>
      <c r="G45" s="276">
        <f t="shared" si="0"/>
        <v>0</v>
      </c>
    </row>
    <row r="46" spans="1:7" s="6" customFormat="1" ht="27.75" customHeight="1">
      <c r="A46" s="287">
        <f t="shared" si="2"/>
        <v>28</v>
      </c>
      <c r="B46" s="288"/>
      <c r="C46" s="289" t="s">
        <v>297</v>
      </c>
      <c r="D46" s="274" t="s">
        <v>168</v>
      </c>
      <c r="E46" s="290">
        <v>10</v>
      </c>
      <c r="F46" s="371"/>
      <c r="G46" s="276">
        <f t="shared" si="0"/>
        <v>0</v>
      </c>
    </row>
    <row r="47" spans="1:7" s="6" customFormat="1" ht="26.25" customHeight="1">
      <c r="A47" s="287">
        <f t="shared" si="2"/>
        <v>29</v>
      </c>
      <c r="B47" s="288"/>
      <c r="C47" s="289" t="s">
        <v>34</v>
      </c>
      <c r="D47" s="274" t="s">
        <v>168</v>
      </c>
      <c r="E47" s="290">
        <v>24</v>
      </c>
      <c r="F47" s="371"/>
      <c r="G47" s="276">
        <f t="shared" si="0"/>
        <v>0</v>
      </c>
    </row>
    <row r="48" spans="1:7" s="6" customFormat="1" ht="38.25">
      <c r="A48" s="287">
        <f t="shared" si="2"/>
        <v>30</v>
      </c>
      <c r="B48" s="288"/>
      <c r="C48" s="292" t="s">
        <v>113</v>
      </c>
      <c r="D48" s="274" t="s">
        <v>168</v>
      </c>
      <c r="E48" s="293">
        <v>2.2</v>
      </c>
      <c r="F48" s="371"/>
      <c r="G48" s="276">
        <f t="shared" si="0"/>
        <v>0</v>
      </c>
    </row>
    <row r="49" spans="1:7" s="6" customFormat="1" ht="38.25">
      <c r="A49" s="287">
        <f t="shared" si="2"/>
        <v>31</v>
      </c>
      <c r="B49" s="288"/>
      <c r="C49" s="292" t="s">
        <v>114</v>
      </c>
      <c r="D49" s="274" t="s">
        <v>185</v>
      </c>
      <c r="E49" s="290">
        <v>22.3</v>
      </c>
      <c r="F49" s="371"/>
      <c r="G49" s="276">
        <f t="shared" si="0"/>
        <v>0</v>
      </c>
    </row>
    <row r="50" spans="1:7" s="6" customFormat="1" ht="38.25">
      <c r="A50" s="287">
        <f t="shared" si="2"/>
        <v>32</v>
      </c>
      <c r="B50" s="288"/>
      <c r="C50" s="292" t="s">
        <v>115</v>
      </c>
      <c r="D50" s="294" t="s">
        <v>168</v>
      </c>
      <c r="E50" s="295">
        <v>507.35</v>
      </c>
      <c r="F50" s="371"/>
      <c r="G50" s="276">
        <f t="shared" si="0"/>
        <v>0</v>
      </c>
    </row>
    <row r="51" spans="1:7" s="6" customFormat="1" ht="12.75">
      <c r="A51" s="296"/>
      <c r="B51" s="297" t="s">
        <v>186</v>
      </c>
      <c r="C51" s="283" t="s">
        <v>120</v>
      </c>
      <c r="D51" s="280" t="s">
        <v>153</v>
      </c>
      <c r="E51" s="281" t="s">
        <v>153</v>
      </c>
      <c r="F51" s="369" t="s">
        <v>153</v>
      </c>
      <c r="G51" s="282" t="s">
        <v>153</v>
      </c>
    </row>
    <row r="52" spans="1:7" s="6" customFormat="1" ht="15.75">
      <c r="A52" s="298">
        <f>A50+1</f>
        <v>33</v>
      </c>
      <c r="B52" s="299"/>
      <c r="C52" s="300" t="s">
        <v>118</v>
      </c>
      <c r="D52" s="274" t="s">
        <v>168</v>
      </c>
      <c r="E52" s="301">
        <v>83.25</v>
      </c>
      <c r="F52" s="371"/>
      <c r="G52" s="276">
        <f t="shared" si="0"/>
        <v>0</v>
      </c>
    </row>
    <row r="53" spans="1:7" s="6" customFormat="1" ht="15.75" customHeight="1">
      <c r="A53" s="298">
        <f aca="true" t="shared" si="3" ref="A53:A61">A52+1</f>
        <v>34</v>
      </c>
      <c r="B53" s="299"/>
      <c r="C53" s="300" t="s">
        <v>301</v>
      </c>
      <c r="D53" s="274" t="s">
        <v>168</v>
      </c>
      <c r="E53" s="301">
        <v>114.2</v>
      </c>
      <c r="F53" s="371"/>
      <c r="G53" s="276">
        <f t="shared" si="0"/>
        <v>0</v>
      </c>
    </row>
    <row r="54" spans="1:7" s="6" customFormat="1" ht="14.25" customHeight="1">
      <c r="A54" s="298"/>
      <c r="B54" s="299"/>
      <c r="C54" s="300" t="s">
        <v>300</v>
      </c>
      <c r="D54" s="274" t="s">
        <v>168</v>
      </c>
      <c r="E54" s="302">
        <v>117.4</v>
      </c>
      <c r="F54" s="371"/>
      <c r="G54" s="276">
        <f t="shared" si="0"/>
        <v>0</v>
      </c>
    </row>
    <row r="55" spans="1:7" s="6" customFormat="1" ht="25.5">
      <c r="A55" s="298">
        <f>A53+1</f>
        <v>35</v>
      </c>
      <c r="B55" s="299"/>
      <c r="C55" s="300" t="s">
        <v>298</v>
      </c>
      <c r="D55" s="274" t="s">
        <v>168</v>
      </c>
      <c r="E55" s="301">
        <v>13.2</v>
      </c>
      <c r="F55" s="371"/>
      <c r="G55" s="276">
        <f t="shared" si="0"/>
        <v>0</v>
      </c>
    </row>
    <row r="56" spans="1:7" s="6" customFormat="1" ht="27" customHeight="1">
      <c r="A56" s="298">
        <f t="shared" si="3"/>
        <v>36</v>
      </c>
      <c r="B56" s="299"/>
      <c r="C56" s="303" t="s">
        <v>299</v>
      </c>
      <c r="D56" s="274" t="s">
        <v>168</v>
      </c>
      <c r="E56" s="302">
        <v>0.4</v>
      </c>
      <c r="F56" s="371"/>
      <c r="G56" s="276">
        <f t="shared" si="0"/>
        <v>0</v>
      </c>
    </row>
    <row r="57" spans="1:7" s="6" customFormat="1" ht="12.75">
      <c r="A57" s="298">
        <f t="shared" si="3"/>
        <v>37</v>
      </c>
      <c r="B57" s="299"/>
      <c r="C57" s="303" t="s">
        <v>262</v>
      </c>
      <c r="D57" s="274" t="s">
        <v>148</v>
      </c>
      <c r="E57" s="290">
        <v>36</v>
      </c>
      <c r="F57" s="371"/>
      <c r="G57" s="276">
        <f t="shared" si="0"/>
        <v>0</v>
      </c>
    </row>
    <row r="58" spans="1:7" s="6" customFormat="1" ht="25.5">
      <c r="A58" s="298">
        <f t="shared" si="3"/>
        <v>38</v>
      </c>
      <c r="B58" s="299"/>
      <c r="C58" s="303" t="s">
        <v>263</v>
      </c>
      <c r="D58" s="274" t="s">
        <v>148</v>
      </c>
      <c r="E58" s="290">
        <v>24</v>
      </c>
      <c r="F58" s="371"/>
      <c r="G58" s="276">
        <f t="shared" si="0"/>
        <v>0</v>
      </c>
    </row>
    <row r="59" spans="1:7" s="6" customFormat="1" ht="25.5">
      <c r="A59" s="298">
        <f t="shared" si="3"/>
        <v>39</v>
      </c>
      <c r="B59" s="299"/>
      <c r="C59" s="303" t="s">
        <v>307</v>
      </c>
      <c r="D59" s="274" t="s">
        <v>148</v>
      </c>
      <c r="E59" s="290">
        <v>36.5</v>
      </c>
      <c r="F59" s="371"/>
      <c r="G59" s="276">
        <f t="shared" si="0"/>
        <v>0</v>
      </c>
    </row>
    <row r="60" spans="1:7" s="6" customFormat="1" ht="38.25">
      <c r="A60" s="298">
        <f t="shared" si="3"/>
        <v>40</v>
      </c>
      <c r="B60" s="299"/>
      <c r="C60" s="292" t="s">
        <v>121</v>
      </c>
      <c r="D60" s="274" t="s">
        <v>168</v>
      </c>
      <c r="E60" s="304">
        <v>275</v>
      </c>
      <c r="F60" s="371"/>
      <c r="G60" s="276">
        <f t="shared" si="0"/>
        <v>0</v>
      </c>
    </row>
    <row r="61" spans="1:7" s="6" customFormat="1" ht="38.25">
      <c r="A61" s="298">
        <f t="shared" si="3"/>
        <v>41</v>
      </c>
      <c r="B61" s="299"/>
      <c r="C61" s="292" t="s">
        <v>115</v>
      </c>
      <c r="D61" s="274" t="s">
        <v>168</v>
      </c>
      <c r="E61" s="304">
        <v>164</v>
      </c>
      <c r="F61" s="371"/>
      <c r="G61" s="276">
        <f t="shared" si="0"/>
        <v>0</v>
      </c>
    </row>
    <row r="62" spans="1:7" s="6" customFormat="1" ht="12.75" customHeight="1">
      <c r="A62" s="271"/>
      <c r="B62" s="112" t="s">
        <v>187</v>
      </c>
      <c r="C62" s="113" t="s">
        <v>188</v>
      </c>
      <c r="D62" s="167" t="s">
        <v>153</v>
      </c>
      <c r="E62" s="168" t="s">
        <v>153</v>
      </c>
      <c r="F62" s="365" t="s">
        <v>153</v>
      </c>
      <c r="G62" s="167" t="s">
        <v>153</v>
      </c>
    </row>
    <row r="63" spans="1:7" s="6" customFormat="1" ht="12.75">
      <c r="A63" s="298"/>
      <c r="B63" s="272" t="s">
        <v>189</v>
      </c>
      <c r="C63" s="305" t="s">
        <v>190</v>
      </c>
      <c r="D63" s="306" t="s">
        <v>153</v>
      </c>
      <c r="E63" s="302" t="s">
        <v>153</v>
      </c>
      <c r="F63" s="372" t="s">
        <v>153</v>
      </c>
      <c r="G63" s="301" t="s">
        <v>153</v>
      </c>
    </row>
    <row r="64" spans="1:7" s="6" customFormat="1" ht="25.5" customHeight="1">
      <c r="A64" s="296">
        <f>A61+1</f>
        <v>42</v>
      </c>
      <c r="B64" s="299"/>
      <c r="C64" s="307" t="s">
        <v>302</v>
      </c>
      <c r="D64" s="274" t="s">
        <v>168</v>
      </c>
      <c r="E64" s="302">
        <v>140</v>
      </c>
      <c r="F64" s="371"/>
      <c r="G64" s="276">
        <f>ROUND(E64*F64,2)</f>
        <v>0</v>
      </c>
    </row>
    <row r="65" spans="1:7" s="173" customFormat="1" ht="12.75" customHeight="1">
      <c r="A65" s="308"/>
      <c r="B65" s="169" t="s">
        <v>224</v>
      </c>
      <c r="C65" s="169" t="s">
        <v>223</v>
      </c>
      <c r="D65" s="170" t="s">
        <v>153</v>
      </c>
      <c r="E65" s="171" t="s">
        <v>153</v>
      </c>
      <c r="F65" s="373" t="s">
        <v>153</v>
      </c>
      <c r="G65" s="170" t="s">
        <v>153</v>
      </c>
    </row>
    <row r="66" spans="1:7" s="6" customFormat="1" ht="15" customHeight="1">
      <c r="A66" s="309"/>
      <c r="B66" s="299" t="s">
        <v>259</v>
      </c>
      <c r="C66" s="310" t="s">
        <v>225</v>
      </c>
      <c r="D66" s="311" t="s">
        <v>153</v>
      </c>
      <c r="E66" s="312" t="s">
        <v>153</v>
      </c>
      <c r="F66" s="374" t="s">
        <v>153</v>
      </c>
      <c r="G66" s="311" t="s">
        <v>153</v>
      </c>
    </row>
    <row r="67" spans="1:7" s="6" customFormat="1" ht="15" customHeight="1">
      <c r="A67" s="296">
        <f>A64+1</f>
        <v>43</v>
      </c>
      <c r="B67" s="299"/>
      <c r="C67" s="314" t="s">
        <v>303</v>
      </c>
      <c r="D67" s="167" t="s">
        <v>147</v>
      </c>
      <c r="E67" s="312">
        <v>1</v>
      </c>
      <c r="F67" s="375"/>
      <c r="G67" s="276">
        <f>ROUND(E67*F67,2)</f>
        <v>0</v>
      </c>
    </row>
    <row r="68" spans="1:7" s="6" customFormat="1" ht="15" customHeight="1">
      <c r="A68" s="296">
        <f>A67+1</f>
        <v>44</v>
      </c>
      <c r="B68" s="299"/>
      <c r="C68" s="314" t="s">
        <v>139</v>
      </c>
      <c r="D68" s="167" t="s">
        <v>148</v>
      </c>
      <c r="E68" s="312">
        <v>34</v>
      </c>
      <c r="F68" s="376"/>
      <c r="G68" s="276">
        <f>ROUND(E68*F68,2)</f>
        <v>0</v>
      </c>
    </row>
    <row r="69" spans="1:7" s="6" customFormat="1" ht="15" customHeight="1">
      <c r="A69" s="309">
        <f>A68+1</f>
        <v>45</v>
      </c>
      <c r="B69" s="315"/>
      <c r="C69" s="300" t="s">
        <v>31</v>
      </c>
      <c r="D69" s="316" t="s">
        <v>147</v>
      </c>
      <c r="E69" s="317">
        <v>4</v>
      </c>
      <c r="F69" s="377"/>
      <c r="G69" s="276">
        <f>ROUND(E69*F69,2)</f>
        <v>0</v>
      </c>
    </row>
    <row r="70" spans="1:7" s="6" customFormat="1" ht="12.75">
      <c r="A70" s="271"/>
      <c r="B70" s="112" t="s">
        <v>191</v>
      </c>
      <c r="C70" s="113" t="s">
        <v>192</v>
      </c>
      <c r="D70" s="138" t="s">
        <v>153</v>
      </c>
      <c r="E70" s="161" t="s">
        <v>153</v>
      </c>
      <c r="F70" s="366" t="s">
        <v>153</v>
      </c>
      <c r="G70" s="138" t="s">
        <v>153</v>
      </c>
    </row>
    <row r="71" spans="1:7" s="6" customFormat="1" ht="12.75">
      <c r="A71" s="271"/>
      <c r="B71" s="318" t="s">
        <v>213</v>
      </c>
      <c r="C71" s="319" t="s">
        <v>214</v>
      </c>
      <c r="D71" s="306" t="s">
        <v>153</v>
      </c>
      <c r="E71" s="302" t="s">
        <v>153</v>
      </c>
      <c r="F71" s="372" t="s">
        <v>153</v>
      </c>
      <c r="G71" s="301" t="s">
        <v>153</v>
      </c>
    </row>
    <row r="72" spans="1:7" s="6" customFormat="1" ht="29.25" customHeight="1">
      <c r="A72" s="277">
        <f>A69+1</f>
        <v>46</v>
      </c>
      <c r="B72" s="318"/>
      <c r="C72" s="320" t="s">
        <v>215</v>
      </c>
      <c r="D72" s="274" t="s">
        <v>170</v>
      </c>
      <c r="E72" s="284">
        <v>735</v>
      </c>
      <c r="F72" s="371"/>
      <c r="G72" s="276">
        <f>ROUND(E72*F72,2)</f>
        <v>0</v>
      </c>
    </row>
    <row r="73" spans="1:7" s="6" customFormat="1" ht="12.75">
      <c r="A73" s="271"/>
      <c r="B73" s="321" t="s">
        <v>193</v>
      </c>
      <c r="C73" s="322" t="s">
        <v>194</v>
      </c>
      <c r="D73" s="306" t="s">
        <v>153</v>
      </c>
      <c r="E73" s="302" t="s">
        <v>153</v>
      </c>
      <c r="F73" s="372" t="s">
        <v>153</v>
      </c>
      <c r="G73" s="301" t="s">
        <v>153</v>
      </c>
    </row>
    <row r="74" spans="1:7" s="6" customFormat="1" ht="15.75">
      <c r="A74" s="277">
        <f>A72+1</f>
        <v>47</v>
      </c>
      <c r="B74" s="321"/>
      <c r="C74" s="323" t="s">
        <v>195</v>
      </c>
      <c r="D74" s="167" t="s">
        <v>170</v>
      </c>
      <c r="E74" s="324">
        <v>630</v>
      </c>
      <c r="F74" s="370"/>
      <c r="G74" s="276">
        <f aca="true" t="shared" si="4" ref="G74:G84">ROUND(E74*F74,2)</f>
        <v>0</v>
      </c>
    </row>
    <row r="75" spans="1:7" s="6" customFormat="1" ht="38.25">
      <c r="A75" s="277">
        <f>A74+1</f>
        <v>48</v>
      </c>
      <c r="B75" s="321"/>
      <c r="C75" s="323" t="s">
        <v>339</v>
      </c>
      <c r="D75" s="167" t="s">
        <v>170</v>
      </c>
      <c r="E75" s="324">
        <v>630</v>
      </c>
      <c r="F75" s="370"/>
      <c r="G75" s="276">
        <f t="shared" si="4"/>
        <v>0</v>
      </c>
    </row>
    <row r="76" spans="1:7" s="6" customFormat="1" ht="15.75">
      <c r="A76" s="277">
        <f>A75+1</f>
        <v>49</v>
      </c>
      <c r="B76" s="167"/>
      <c r="C76" s="323" t="s">
        <v>196</v>
      </c>
      <c r="D76" s="167" t="s">
        <v>170</v>
      </c>
      <c r="E76" s="324">
        <v>2145</v>
      </c>
      <c r="F76" s="370"/>
      <c r="G76" s="276">
        <f t="shared" si="4"/>
        <v>0</v>
      </c>
    </row>
    <row r="77" spans="1:7" s="6" customFormat="1" ht="38.25">
      <c r="A77" s="277">
        <f>A76+1</f>
        <v>50</v>
      </c>
      <c r="B77" s="167"/>
      <c r="C77" s="323" t="s">
        <v>340</v>
      </c>
      <c r="D77" s="167" t="s">
        <v>170</v>
      </c>
      <c r="E77" s="324">
        <v>2145</v>
      </c>
      <c r="F77" s="370"/>
      <c r="G77" s="276">
        <f t="shared" si="4"/>
        <v>0</v>
      </c>
    </row>
    <row r="78" spans="1:7" s="6" customFormat="1" ht="12.75">
      <c r="A78" s="325"/>
      <c r="B78" s="326" t="s">
        <v>208</v>
      </c>
      <c r="C78" s="327" t="s">
        <v>102</v>
      </c>
      <c r="D78" s="167" t="s">
        <v>153</v>
      </c>
      <c r="E78" s="328" t="s">
        <v>153</v>
      </c>
      <c r="F78" s="378" t="s">
        <v>153</v>
      </c>
      <c r="G78" s="329" t="s">
        <v>153</v>
      </c>
    </row>
    <row r="79" spans="1:7" s="6" customFormat="1" ht="26.25" customHeight="1">
      <c r="A79" s="325">
        <f>A77+1</f>
        <v>51</v>
      </c>
      <c r="B79" s="326"/>
      <c r="C79" s="330" t="s">
        <v>267</v>
      </c>
      <c r="D79" s="274" t="s">
        <v>170</v>
      </c>
      <c r="E79" s="331">
        <v>220</v>
      </c>
      <c r="F79" s="379"/>
      <c r="G79" s="276">
        <f t="shared" si="4"/>
        <v>0</v>
      </c>
    </row>
    <row r="80" spans="1:7" s="6" customFormat="1" ht="28.5" customHeight="1">
      <c r="A80" s="325">
        <f>A79+1</f>
        <v>52</v>
      </c>
      <c r="B80" s="326"/>
      <c r="C80" s="330" t="s">
        <v>266</v>
      </c>
      <c r="D80" s="274" t="s">
        <v>170</v>
      </c>
      <c r="E80" s="331">
        <v>728</v>
      </c>
      <c r="F80" s="379"/>
      <c r="G80" s="276">
        <f t="shared" si="4"/>
        <v>0</v>
      </c>
    </row>
    <row r="81" spans="1:7" s="6" customFormat="1" ht="12.75">
      <c r="A81" s="325"/>
      <c r="B81" s="326" t="s">
        <v>124</v>
      </c>
      <c r="C81" s="332" t="s">
        <v>197</v>
      </c>
      <c r="D81" s="274" t="s">
        <v>153</v>
      </c>
      <c r="E81" s="331" t="s">
        <v>153</v>
      </c>
      <c r="F81" s="380" t="s">
        <v>153</v>
      </c>
      <c r="G81" s="329" t="s">
        <v>153</v>
      </c>
    </row>
    <row r="82" spans="1:7" s="6" customFormat="1" ht="30.75" customHeight="1">
      <c r="A82" s="325">
        <f>A80+1</f>
        <v>53</v>
      </c>
      <c r="B82" s="326"/>
      <c r="C82" s="334" t="s">
        <v>304</v>
      </c>
      <c r="D82" s="274" t="s">
        <v>170</v>
      </c>
      <c r="E82" s="331">
        <v>785</v>
      </c>
      <c r="F82" s="381"/>
      <c r="G82" s="276">
        <f t="shared" si="4"/>
        <v>0</v>
      </c>
    </row>
    <row r="83" spans="1:7" s="6" customFormat="1" ht="12.75">
      <c r="A83" s="325"/>
      <c r="B83" s="326" t="s">
        <v>198</v>
      </c>
      <c r="C83" s="332" t="s">
        <v>199</v>
      </c>
      <c r="D83" s="167" t="s">
        <v>153</v>
      </c>
      <c r="E83" s="328" t="s">
        <v>153</v>
      </c>
      <c r="F83" s="378" t="s">
        <v>153</v>
      </c>
      <c r="G83" s="168" t="s">
        <v>153</v>
      </c>
    </row>
    <row r="84" spans="1:7" s="6" customFormat="1" ht="39" customHeight="1">
      <c r="A84" s="325">
        <f>A82+1</f>
        <v>54</v>
      </c>
      <c r="B84" s="326"/>
      <c r="C84" s="334" t="s">
        <v>305</v>
      </c>
      <c r="D84" s="274" t="s">
        <v>170</v>
      </c>
      <c r="E84" s="331">
        <v>647</v>
      </c>
      <c r="F84" s="382"/>
      <c r="G84" s="276">
        <f t="shared" si="4"/>
        <v>0</v>
      </c>
    </row>
    <row r="85" spans="1:7" ht="12.75">
      <c r="A85" s="271"/>
      <c r="B85" s="174" t="s">
        <v>154</v>
      </c>
      <c r="C85" s="175" t="s">
        <v>155</v>
      </c>
      <c r="D85" s="176" t="s">
        <v>153</v>
      </c>
      <c r="E85" s="177" t="s">
        <v>153</v>
      </c>
      <c r="F85" s="383" t="s">
        <v>153</v>
      </c>
      <c r="G85" s="178" t="s">
        <v>153</v>
      </c>
    </row>
    <row r="86" spans="1:7" ht="25.5">
      <c r="A86" s="167"/>
      <c r="B86" s="326" t="s">
        <v>103</v>
      </c>
      <c r="C86" s="335" t="s">
        <v>200</v>
      </c>
      <c r="D86" s="167" t="s">
        <v>153</v>
      </c>
      <c r="E86" s="336" t="s">
        <v>153</v>
      </c>
      <c r="F86" s="365" t="s">
        <v>153</v>
      </c>
      <c r="G86" s="168" t="s">
        <v>153</v>
      </c>
    </row>
    <row r="87" spans="1:7" ht="29.25" customHeight="1">
      <c r="A87" s="277">
        <f>A84+1</f>
        <v>55</v>
      </c>
      <c r="B87" s="326"/>
      <c r="C87" s="335" t="s">
        <v>137</v>
      </c>
      <c r="D87" s="274" t="s">
        <v>170</v>
      </c>
      <c r="E87" s="284">
        <v>678</v>
      </c>
      <c r="F87" s="360"/>
      <c r="G87" s="276">
        <f>ROUND(E87*F87,2)</f>
        <v>0</v>
      </c>
    </row>
    <row r="88" spans="1:7" ht="12.75">
      <c r="A88" s="167"/>
      <c r="B88" s="326" t="s">
        <v>166</v>
      </c>
      <c r="C88" s="279" t="s">
        <v>172</v>
      </c>
      <c r="D88" s="311" t="s">
        <v>153</v>
      </c>
      <c r="E88" s="312" t="s">
        <v>153</v>
      </c>
      <c r="F88" s="374" t="s">
        <v>153</v>
      </c>
      <c r="G88" s="313" t="s">
        <v>153</v>
      </c>
    </row>
    <row r="89" spans="1:7" ht="25.5">
      <c r="A89" s="277">
        <f>A87+1</f>
        <v>56</v>
      </c>
      <c r="B89" s="326"/>
      <c r="C89" s="279" t="s">
        <v>265</v>
      </c>
      <c r="D89" s="274" t="s">
        <v>170</v>
      </c>
      <c r="E89" s="284">
        <v>106.5</v>
      </c>
      <c r="F89" s="360"/>
      <c r="G89" s="276">
        <f>ROUND(E89*F89,2)</f>
        <v>0</v>
      </c>
    </row>
    <row r="90" spans="1:7" ht="25.5">
      <c r="A90" s="277">
        <f>A89+1</f>
        <v>57</v>
      </c>
      <c r="B90" s="326"/>
      <c r="C90" s="300" t="s">
        <v>306</v>
      </c>
      <c r="D90" s="274" t="s">
        <v>170</v>
      </c>
      <c r="E90" s="284">
        <v>6.7</v>
      </c>
      <c r="F90" s="360"/>
      <c r="G90" s="276">
        <f>ROUND(E90*F90,2)</f>
        <v>0</v>
      </c>
    </row>
    <row r="91" spans="1:7" ht="25.5">
      <c r="A91" s="167"/>
      <c r="B91" s="326" t="s">
        <v>201</v>
      </c>
      <c r="C91" s="279" t="s">
        <v>202</v>
      </c>
      <c r="D91" s="167" t="s">
        <v>153</v>
      </c>
      <c r="E91" s="336" t="s">
        <v>153</v>
      </c>
      <c r="F91" s="364" t="s">
        <v>153</v>
      </c>
      <c r="G91" s="168" t="s">
        <v>153</v>
      </c>
    </row>
    <row r="92" spans="1:7" ht="38.25">
      <c r="A92" s="277">
        <f>A90+1</f>
        <v>58</v>
      </c>
      <c r="B92" s="326"/>
      <c r="C92" s="279" t="s">
        <v>88</v>
      </c>
      <c r="D92" s="274" t="s">
        <v>170</v>
      </c>
      <c r="E92" s="284">
        <v>781</v>
      </c>
      <c r="F92" s="384"/>
      <c r="G92" s="276">
        <f>ROUND(E92*F92,2)</f>
        <v>0</v>
      </c>
    </row>
    <row r="93" spans="1:7" ht="12.75">
      <c r="A93" s="277"/>
      <c r="B93" s="326" t="s">
        <v>104</v>
      </c>
      <c r="C93" s="337" t="s">
        <v>203</v>
      </c>
      <c r="D93" s="274" t="s">
        <v>153</v>
      </c>
      <c r="E93" s="284" t="s">
        <v>153</v>
      </c>
      <c r="F93" s="385" t="s">
        <v>153</v>
      </c>
      <c r="G93" s="313" t="s">
        <v>153</v>
      </c>
    </row>
    <row r="94" spans="1:7" ht="38.25">
      <c r="A94" s="277">
        <f>A92+1</f>
        <v>59</v>
      </c>
      <c r="B94" s="326"/>
      <c r="C94" s="279" t="s">
        <v>342</v>
      </c>
      <c r="D94" s="274" t="s">
        <v>170</v>
      </c>
      <c r="E94" s="284">
        <v>23</v>
      </c>
      <c r="F94" s="360"/>
      <c r="G94" s="276">
        <f>ROUND(E94*F94,2)</f>
        <v>0</v>
      </c>
    </row>
    <row r="95" spans="1:7" ht="38.25">
      <c r="A95" s="277">
        <f>A94+1</f>
        <v>60</v>
      </c>
      <c r="B95" s="326"/>
      <c r="C95" s="279" t="s">
        <v>138</v>
      </c>
      <c r="D95" s="274" t="s">
        <v>170</v>
      </c>
      <c r="E95" s="284">
        <v>210</v>
      </c>
      <c r="F95" s="360"/>
      <c r="G95" s="276">
        <f>ROUND(E95*F95,2)</f>
        <v>0</v>
      </c>
    </row>
    <row r="96" spans="1:7" ht="12.75">
      <c r="A96" s="277"/>
      <c r="B96" s="272" t="s">
        <v>220</v>
      </c>
      <c r="C96" s="337" t="s">
        <v>252</v>
      </c>
      <c r="D96" s="311" t="s">
        <v>153</v>
      </c>
      <c r="E96" s="313" t="s">
        <v>153</v>
      </c>
      <c r="F96" s="374" t="s">
        <v>153</v>
      </c>
      <c r="G96" s="313" t="s">
        <v>153</v>
      </c>
    </row>
    <row r="97" spans="1:7" ht="38.25">
      <c r="A97" s="277">
        <f>A95+1</f>
        <v>61</v>
      </c>
      <c r="B97" s="326"/>
      <c r="C97" s="279" t="s">
        <v>355</v>
      </c>
      <c r="D97" s="274" t="s">
        <v>99</v>
      </c>
      <c r="E97" s="284">
        <v>122</v>
      </c>
      <c r="F97" s="371"/>
      <c r="G97" s="276">
        <f>ROUND(E97*F97,2)</f>
        <v>0</v>
      </c>
    </row>
    <row r="98" spans="1:7" ht="12.75">
      <c r="A98" s="339"/>
      <c r="B98" s="112" t="s">
        <v>83</v>
      </c>
      <c r="C98" s="179" t="s">
        <v>86</v>
      </c>
      <c r="D98" s="170" t="s">
        <v>153</v>
      </c>
      <c r="E98" s="171" t="s">
        <v>153</v>
      </c>
      <c r="F98" s="373" t="s">
        <v>153</v>
      </c>
      <c r="G98" s="172" t="s">
        <v>153</v>
      </c>
    </row>
    <row r="99" spans="1:7" ht="12.75">
      <c r="A99" s="277"/>
      <c r="B99" s="272" t="s">
        <v>85</v>
      </c>
      <c r="C99" s="337" t="s">
        <v>84</v>
      </c>
      <c r="D99" s="274" t="s">
        <v>153</v>
      </c>
      <c r="E99" s="338" t="s">
        <v>153</v>
      </c>
      <c r="F99" s="372" t="s">
        <v>153</v>
      </c>
      <c r="G99" s="340" t="s">
        <v>153</v>
      </c>
    </row>
    <row r="100" spans="1:7" ht="13.5" customHeight="1">
      <c r="A100" s="277">
        <f>A97+1</f>
        <v>62</v>
      </c>
      <c r="B100" s="326"/>
      <c r="C100" s="279" t="s">
        <v>87</v>
      </c>
      <c r="D100" s="274" t="s">
        <v>170</v>
      </c>
      <c r="E100" s="338">
        <v>855</v>
      </c>
      <c r="F100" s="371"/>
      <c r="G100" s="276">
        <f>ROUND(E100*F100,2)</f>
        <v>0</v>
      </c>
    </row>
    <row r="101" spans="1:7" ht="12.75">
      <c r="A101" s="277"/>
      <c r="B101" s="272" t="s">
        <v>275</v>
      </c>
      <c r="C101" s="337" t="s">
        <v>276</v>
      </c>
      <c r="D101" s="167" t="s">
        <v>153</v>
      </c>
      <c r="E101" s="168" t="s">
        <v>153</v>
      </c>
      <c r="F101" s="369" t="s">
        <v>153</v>
      </c>
      <c r="G101" s="341" t="s">
        <v>153</v>
      </c>
    </row>
    <row r="102" spans="1:7" ht="25.5">
      <c r="A102" s="277">
        <f>A100+1</f>
        <v>63</v>
      </c>
      <c r="B102" s="326"/>
      <c r="C102" s="279" t="s">
        <v>277</v>
      </c>
      <c r="D102" s="274" t="s">
        <v>170</v>
      </c>
      <c r="E102" s="338">
        <v>70</v>
      </c>
      <c r="F102" s="371"/>
      <c r="G102" s="276">
        <f>ROUND(E102*F102,2)</f>
        <v>0</v>
      </c>
    </row>
    <row r="103" spans="1:7" ht="12.75">
      <c r="A103" s="339"/>
      <c r="B103" s="112" t="s">
        <v>181</v>
      </c>
      <c r="C103" s="179" t="s">
        <v>182</v>
      </c>
      <c r="D103" s="170" t="s">
        <v>153</v>
      </c>
      <c r="E103" s="171" t="s">
        <v>153</v>
      </c>
      <c r="F103" s="373" t="s">
        <v>153</v>
      </c>
      <c r="G103" s="172" t="s">
        <v>153</v>
      </c>
    </row>
    <row r="104" spans="1:7" ht="12.75">
      <c r="A104" s="325"/>
      <c r="B104" s="274" t="s">
        <v>211</v>
      </c>
      <c r="C104" s="305" t="s">
        <v>212</v>
      </c>
      <c r="D104" s="274" t="s">
        <v>153</v>
      </c>
      <c r="E104" s="342" t="s">
        <v>153</v>
      </c>
      <c r="F104" s="386" t="s">
        <v>153</v>
      </c>
      <c r="G104" s="313" t="s">
        <v>153</v>
      </c>
    </row>
    <row r="105" spans="1:7" ht="38.25">
      <c r="A105" s="325">
        <f>A102+1</f>
        <v>64</v>
      </c>
      <c r="B105" s="112"/>
      <c r="C105" s="343" t="s">
        <v>341</v>
      </c>
      <c r="D105" s="333" t="s">
        <v>170</v>
      </c>
      <c r="E105" s="284">
        <v>43.4</v>
      </c>
      <c r="F105" s="387"/>
      <c r="G105" s="276">
        <f>ROUND(E105*F105,2)</f>
        <v>0</v>
      </c>
    </row>
    <row r="106" spans="1:7" ht="12.75">
      <c r="A106" s="309"/>
      <c r="B106" s="299" t="s">
        <v>105</v>
      </c>
      <c r="C106" s="314" t="s">
        <v>183</v>
      </c>
      <c r="D106" s="311" t="s">
        <v>153</v>
      </c>
      <c r="E106" s="312" t="s">
        <v>153</v>
      </c>
      <c r="F106" s="374" t="s">
        <v>153</v>
      </c>
      <c r="G106" s="313" t="s">
        <v>153</v>
      </c>
    </row>
    <row r="107" spans="1:7" ht="12.75">
      <c r="A107" s="309"/>
      <c r="B107" s="299"/>
      <c r="C107" s="344" t="s">
        <v>184</v>
      </c>
      <c r="D107" s="274"/>
      <c r="E107" s="342"/>
      <c r="F107" s="385"/>
      <c r="G107" s="291">
        <f>E107*F107</f>
        <v>0</v>
      </c>
    </row>
    <row r="108" spans="1:7" ht="91.5" customHeight="1">
      <c r="A108" s="296">
        <f>A105+1</f>
        <v>65</v>
      </c>
      <c r="B108" s="345"/>
      <c r="C108" s="279" t="s">
        <v>337</v>
      </c>
      <c r="D108" s="274" t="s">
        <v>146</v>
      </c>
      <c r="E108" s="342">
        <v>1</v>
      </c>
      <c r="F108" s="360"/>
      <c r="G108" s="276">
        <f>ROUND(E108*F108,2)</f>
        <v>0</v>
      </c>
    </row>
    <row r="109" spans="1:7" ht="14.25" customHeight="1">
      <c r="A109" s="308"/>
      <c r="B109" s="299" t="s">
        <v>248</v>
      </c>
      <c r="C109" s="310" t="s">
        <v>226</v>
      </c>
      <c r="D109" s="311" t="s">
        <v>153</v>
      </c>
      <c r="E109" s="312" t="s">
        <v>153</v>
      </c>
      <c r="F109" s="374" t="s">
        <v>153</v>
      </c>
      <c r="G109" s="311" t="s">
        <v>153</v>
      </c>
    </row>
    <row r="110" spans="1:7" ht="38.25">
      <c r="A110" s="296">
        <f>A108+1</f>
        <v>66</v>
      </c>
      <c r="B110" s="299"/>
      <c r="C110" s="314" t="s">
        <v>312</v>
      </c>
      <c r="D110" s="274" t="s">
        <v>148</v>
      </c>
      <c r="E110" s="342">
        <v>106</v>
      </c>
      <c r="F110" s="360"/>
      <c r="G110" s="276">
        <f>ROUND(E110*F110,2)</f>
        <v>0</v>
      </c>
    </row>
    <row r="111" spans="1:7" s="191" customFormat="1" ht="12.75">
      <c r="A111" s="346"/>
      <c r="B111" s="347" t="s">
        <v>308</v>
      </c>
      <c r="C111" s="348" t="s">
        <v>309</v>
      </c>
      <c r="D111" s="347" t="s">
        <v>153</v>
      </c>
      <c r="E111" s="349" t="s">
        <v>153</v>
      </c>
      <c r="F111" s="388" t="s">
        <v>153</v>
      </c>
      <c r="G111" s="347" t="s">
        <v>153</v>
      </c>
    </row>
    <row r="112" spans="1:7" s="191" customFormat="1" ht="25.5">
      <c r="A112" s="346">
        <f>A110+1</f>
        <v>67</v>
      </c>
      <c r="B112" s="347"/>
      <c r="C112" s="350" t="s">
        <v>310</v>
      </c>
      <c r="D112" s="274" t="s">
        <v>168</v>
      </c>
      <c r="E112" s="351">
        <v>7</v>
      </c>
      <c r="F112" s="389"/>
      <c r="G112" s="276">
        <f>ROUND(E112*F112,2)</f>
        <v>0</v>
      </c>
    </row>
    <row r="113" spans="1:7" s="191" customFormat="1" ht="27" customHeight="1">
      <c r="A113" s="346">
        <f>A112+1</f>
        <v>68</v>
      </c>
      <c r="B113" s="347"/>
      <c r="C113" s="350" t="s">
        <v>311</v>
      </c>
      <c r="D113" s="347" t="s">
        <v>148</v>
      </c>
      <c r="E113" s="351">
        <v>34</v>
      </c>
      <c r="F113" s="389"/>
      <c r="G113" s="276">
        <f>ROUND(E113*F113,2)</f>
        <v>0</v>
      </c>
    </row>
    <row r="114" spans="1:7" ht="12.75">
      <c r="A114" s="339"/>
      <c r="B114" s="112" t="s">
        <v>204</v>
      </c>
      <c r="C114" s="179" t="s">
        <v>206</v>
      </c>
      <c r="D114" s="170" t="s">
        <v>153</v>
      </c>
      <c r="E114" s="171" t="s">
        <v>153</v>
      </c>
      <c r="F114" s="373" t="s">
        <v>153</v>
      </c>
      <c r="G114" s="170" t="s">
        <v>153</v>
      </c>
    </row>
    <row r="115" spans="1:7" ht="12.75">
      <c r="A115" s="309"/>
      <c r="B115" s="299" t="s">
        <v>205</v>
      </c>
      <c r="C115" s="310" t="s">
        <v>207</v>
      </c>
      <c r="D115" s="311" t="s">
        <v>153</v>
      </c>
      <c r="E115" s="312" t="s">
        <v>153</v>
      </c>
      <c r="F115" s="374" t="s">
        <v>153</v>
      </c>
      <c r="G115" s="313" t="s">
        <v>153</v>
      </c>
    </row>
    <row r="116" spans="1:7" ht="29.25" customHeight="1">
      <c r="A116" s="296">
        <f>A113+1</f>
        <v>69</v>
      </c>
      <c r="B116" s="299"/>
      <c r="C116" s="335" t="s">
        <v>314</v>
      </c>
      <c r="D116" s="274" t="s">
        <v>148</v>
      </c>
      <c r="E116" s="284">
        <v>121</v>
      </c>
      <c r="F116" s="360"/>
      <c r="G116" s="276">
        <f>ROUND(E116*F116,2)</f>
        <v>0</v>
      </c>
    </row>
    <row r="117" spans="1:7" ht="12.75">
      <c r="A117" s="309"/>
      <c r="B117" s="299" t="s">
        <v>209</v>
      </c>
      <c r="C117" s="310" t="s">
        <v>210</v>
      </c>
      <c r="D117" s="311" t="s">
        <v>153</v>
      </c>
      <c r="E117" s="312" t="s">
        <v>153</v>
      </c>
      <c r="F117" s="374" t="s">
        <v>153</v>
      </c>
      <c r="G117" s="313" t="s">
        <v>153</v>
      </c>
    </row>
    <row r="118" spans="1:7" ht="15.75">
      <c r="A118" s="296">
        <f>A116+1</f>
        <v>70</v>
      </c>
      <c r="B118" s="299"/>
      <c r="C118" s="335" t="s">
        <v>313</v>
      </c>
      <c r="D118" s="274" t="s">
        <v>148</v>
      </c>
      <c r="E118" s="284">
        <v>87</v>
      </c>
      <c r="F118" s="360"/>
      <c r="G118" s="276">
        <f>ROUND(E118*F118,2)</f>
        <v>0</v>
      </c>
    </row>
    <row r="119" spans="1:7" ht="13.5" thickBot="1">
      <c r="A119" s="180"/>
      <c r="B119" s="181"/>
      <c r="C119" s="182"/>
      <c r="D119" s="183"/>
      <c r="E119" s="184"/>
      <c r="F119" s="185"/>
      <c r="G119" s="186"/>
    </row>
    <row r="120" spans="1:7" s="75" customFormat="1" ht="18" customHeight="1" thickBot="1" thickTop="1">
      <c r="A120" s="122"/>
      <c r="B120" s="123"/>
      <c r="C120" s="124" t="s">
        <v>142</v>
      </c>
      <c r="D120" s="125" t="s">
        <v>153</v>
      </c>
      <c r="E120" s="126" t="s">
        <v>153</v>
      </c>
      <c r="F120" s="123" t="s">
        <v>153</v>
      </c>
      <c r="G120" s="127">
        <f>SUM(G15:G119)</f>
        <v>0</v>
      </c>
    </row>
    <row r="121" spans="1:7" s="9" customFormat="1" ht="13.5" thickTop="1">
      <c r="A121" s="128"/>
      <c r="B121" s="129"/>
      <c r="C121" s="130"/>
      <c r="D121" s="131"/>
      <c r="E121" s="132"/>
      <c r="F121" s="133"/>
      <c r="G121" s="133"/>
    </row>
    <row r="122" spans="1:7" s="9" customFormat="1" ht="12.75">
      <c r="A122" s="134"/>
      <c r="B122" s="129"/>
      <c r="C122" s="130"/>
      <c r="D122" s="131"/>
      <c r="E122" s="262"/>
      <c r="F122" s="263"/>
      <c r="G122" s="262"/>
    </row>
    <row r="123" spans="1:7" s="1" customFormat="1" ht="12.75">
      <c r="A123" s="10"/>
      <c r="B123" s="7"/>
      <c r="C123" s="11"/>
      <c r="D123" s="7"/>
      <c r="E123" s="27"/>
      <c r="G123" s="7"/>
    </row>
    <row r="124" ht="12.75">
      <c r="G124" s="150"/>
    </row>
    <row r="127" ht="12.75">
      <c r="C127" s="26"/>
    </row>
  </sheetData>
  <sheetProtection password="CF13" sheet="1"/>
  <mergeCells count="5">
    <mergeCell ref="A1:G1"/>
    <mergeCell ref="G9:G10"/>
    <mergeCell ref="A6:G6"/>
    <mergeCell ref="A3:G3"/>
    <mergeCell ref="A7:G7"/>
  </mergeCells>
  <printOptions/>
  <pageMargins left="0.75" right="0.19" top="0.79" bottom="0.78" header="0.5905511811023623" footer="0.5118110236220472"/>
  <pageSetup firstPageNumber="4" useFirstPageNumber="1" horizontalDpi="600" verticalDpi="600" orientation="portrait" paperSize="9" scale="89" r:id="rId1"/>
  <headerFooter alignWithMargins="0">
    <oddFooter>&amp;LRoboty drogowe&amp;C&amp;P</oddFooter>
  </headerFooter>
  <rowBreaks count="3" manualBreakCount="3">
    <brk id="46" max="6" man="1"/>
    <brk id="79" max="6" man="1"/>
    <brk id="10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74"/>
  <sheetViews>
    <sheetView showGridLines="0" showZeros="0" view="pageBreakPreview" zoomScale="110" zoomScaleSheetLayoutView="110" zoomScalePageLayoutView="0" workbookViewId="0" topLeftCell="A1">
      <selection activeCell="E44" sqref="E44"/>
    </sheetView>
  </sheetViews>
  <sheetFormatPr defaultColWidth="9.00390625" defaultRowHeight="12.75"/>
  <cols>
    <col min="1" max="1" width="3.75390625" style="12" customWidth="1"/>
    <col min="2" max="2" width="11.00390625" style="4" customWidth="1"/>
    <col min="3" max="3" width="44.625" style="13" customWidth="1"/>
    <col min="4" max="4" width="6.00390625" style="4" customWidth="1"/>
    <col min="5" max="5" width="7.625" style="28" customWidth="1"/>
    <col min="6" max="6" width="9.75390625" style="3" customWidth="1"/>
    <col min="7" max="7" width="12.75390625" style="4" customWidth="1"/>
    <col min="8" max="16384" width="9.125" style="3" customWidth="1"/>
  </cols>
  <sheetData>
    <row r="1" spans="1:7" ht="64.5" customHeight="1">
      <c r="A1" s="606" t="s">
        <v>278</v>
      </c>
      <c r="B1" s="606"/>
      <c r="C1" s="606"/>
      <c r="D1" s="606"/>
      <c r="E1" s="606"/>
      <c r="F1" s="606"/>
      <c r="G1" s="606"/>
    </row>
    <row r="2" spans="1:7" s="18" customFormat="1" ht="15" customHeight="1">
      <c r="A2" s="19"/>
      <c r="B2" s="19"/>
      <c r="C2" s="19"/>
      <c r="D2" s="19"/>
      <c r="E2" s="19"/>
      <c r="F2" s="19"/>
      <c r="G2" s="19"/>
    </row>
    <row r="3" spans="1:7" s="65" customFormat="1" ht="15.75">
      <c r="A3" s="604" t="s">
        <v>227</v>
      </c>
      <c r="B3" s="604"/>
      <c r="C3" s="604"/>
      <c r="D3" s="604"/>
      <c r="E3" s="604"/>
      <c r="F3" s="604"/>
      <c r="G3" s="604"/>
    </row>
    <row r="4" spans="1:7" s="25" customFormat="1" ht="8.25">
      <c r="A4" s="20"/>
      <c r="B4" s="21"/>
      <c r="C4" s="22"/>
      <c r="D4" s="23"/>
      <c r="E4" s="24"/>
      <c r="F4" s="21"/>
      <c r="G4" s="21"/>
    </row>
    <row r="5" spans="1:7" s="25" customFormat="1" ht="8.25">
      <c r="A5" s="20"/>
      <c r="B5" s="21"/>
      <c r="C5" s="22"/>
      <c r="D5" s="23"/>
      <c r="E5" s="24"/>
      <c r="F5" s="21"/>
      <c r="G5" s="21"/>
    </row>
    <row r="6" spans="1:7" s="66" customFormat="1" ht="15.75">
      <c r="A6" s="604" t="s">
        <v>15</v>
      </c>
      <c r="B6" s="604"/>
      <c r="C6" s="604"/>
      <c r="D6" s="604"/>
      <c r="E6" s="604"/>
      <c r="F6" s="604"/>
      <c r="G6" s="604"/>
    </row>
    <row r="7" spans="1:7" s="66" customFormat="1" ht="15.75">
      <c r="A7" s="609"/>
      <c r="B7" s="609"/>
      <c r="C7" s="609"/>
      <c r="D7" s="609"/>
      <c r="E7" s="609"/>
      <c r="F7" s="609"/>
      <c r="G7" s="609"/>
    </row>
    <row r="8" spans="1:7" s="18" customFormat="1" ht="10.5" thickBot="1">
      <c r="A8" s="17"/>
      <c r="B8" s="17"/>
      <c r="C8" s="17"/>
      <c r="D8" s="17"/>
      <c r="E8" s="17"/>
      <c r="F8" s="17"/>
      <c r="G8" s="17"/>
    </row>
    <row r="9" spans="1:7" ht="13.5" customHeight="1" thickTop="1">
      <c r="A9" s="87"/>
      <c r="B9" s="88" t="s">
        <v>149</v>
      </c>
      <c r="C9" s="89"/>
      <c r="D9" s="100" t="s">
        <v>150</v>
      </c>
      <c r="E9" s="90"/>
      <c r="F9" s="88" t="s">
        <v>162</v>
      </c>
      <c r="G9" s="607" t="s">
        <v>145</v>
      </c>
    </row>
    <row r="10" spans="1:7" s="8" customFormat="1" ht="12.75" customHeight="1">
      <c r="A10" s="91" t="s">
        <v>151</v>
      </c>
      <c r="B10" s="92" t="s">
        <v>163</v>
      </c>
      <c r="C10" s="93" t="s">
        <v>143</v>
      </c>
      <c r="D10" s="93" t="s">
        <v>152</v>
      </c>
      <c r="E10" s="94" t="s">
        <v>144</v>
      </c>
      <c r="F10" s="92" t="s">
        <v>217</v>
      </c>
      <c r="G10" s="608"/>
    </row>
    <row r="11" spans="1:7" s="8" customFormat="1" ht="12.75" customHeight="1">
      <c r="A11" s="95"/>
      <c r="B11" s="96" t="s">
        <v>164</v>
      </c>
      <c r="C11" s="97"/>
      <c r="D11" s="97"/>
      <c r="E11" s="98"/>
      <c r="F11" s="96" t="s">
        <v>167</v>
      </c>
      <c r="G11" s="99" t="s">
        <v>167</v>
      </c>
    </row>
    <row r="12" spans="1:7" s="6" customFormat="1" ht="12.75">
      <c r="A12" s="101">
        <v>1</v>
      </c>
      <c r="B12" s="102">
        <v>2</v>
      </c>
      <c r="C12" s="102">
        <v>3</v>
      </c>
      <c r="D12" s="102">
        <v>4</v>
      </c>
      <c r="E12" s="103">
        <v>5</v>
      </c>
      <c r="F12" s="102">
        <v>6</v>
      </c>
      <c r="G12" s="104">
        <v>7</v>
      </c>
    </row>
    <row r="13" spans="1:7" s="6" customFormat="1" ht="12.75">
      <c r="A13" s="111"/>
      <c r="B13" s="112" t="s">
        <v>173</v>
      </c>
      <c r="C13" s="113" t="s">
        <v>174</v>
      </c>
      <c r="D13" s="152" t="s">
        <v>153</v>
      </c>
      <c r="E13" s="153" t="s">
        <v>153</v>
      </c>
      <c r="F13" s="153" t="s">
        <v>153</v>
      </c>
      <c r="G13" s="154" t="s">
        <v>153</v>
      </c>
    </row>
    <row r="14" spans="1:7" s="6" customFormat="1" ht="15.75" customHeight="1">
      <c r="A14" s="114"/>
      <c r="B14" s="115" t="s">
        <v>177</v>
      </c>
      <c r="C14" s="165" t="s">
        <v>178</v>
      </c>
      <c r="D14" s="157" t="s">
        <v>153</v>
      </c>
      <c r="E14" s="158" t="s">
        <v>153</v>
      </c>
      <c r="F14" s="118" t="s">
        <v>153</v>
      </c>
      <c r="G14" s="119" t="s">
        <v>153</v>
      </c>
    </row>
    <row r="15" spans="1:7" s="6" customFormat="1" ht="25.5">
      <c r="A15" s="271">
        <v>1</v>
      </c>
      <c r="B15" s="272"/>
      <c r="C15" s="273" t="s">
        <v>180</v>
      </c>
      <c r="D15" s="274" t="s">
        <v>179</v>
      </c>
      <c r="E15" s="275">
        <v>0.12</v>
      </c>
      <c r="F15" s="360"/>
      <c r="G15" s="276">
        <f>ROUND(E15*F15,2)</f>
        <v>0</v>
      </c>
    </row>
    <row r="16" spans="1:7" s="6" customFormat="1" ht="12.75">
      <c r="A16" s="271"/>
      <c r="B16" s="272" t="s">
        <v>290</v>
      </c>
      <c r="C16" s="283" t="s">
        <v>291</v>
      </c>
      <c r="D16" s="280" t="s">
        <v>153</v>
      </c>
      <c r="E16" s="281" t="s">
        <v>153</v>
      </c>
      <c r="F16" s="369" t="s">
        <v>153</v>
      </c>
      <c r="G16" s="282" t="s">
        <v>153</v>
      </c>
    </row>
    <row r="17" spans="1:7" s="6" customFormat="1" ht="25.5">
      <c r="A17" s="271">
        <f>A15+1</f>
        <v>2</v>
      </c>
      <c r="B17" s="272"/>
      <c r="C17" s="273" t="s">
        <v>65</v>
      </c>
      <c r="D17" s="274" t="s">
        <v>168</v>
      </c>
      <c r="E17" s="284">
        <v>195</v>
      </c>
      <c r="F17" s="360"/>
      <c r="G17" s="276">
        <f>ROUND(E17*F17,2)</f>
        <v>0</v>
      </c>
    </row>
    <row r="18" spans="1:7" s="6" customFormat="1" ht="12.75">
      <c r="A18" s="285"/>
      <c r="B18" s="272" t="s">
        <v>175</v>
      </c>
      <c r="C18" s="286" t="s">
        <v>119</v>
      </c>
      <c r="D18" s="280" t="s">
        <v>153</v>
      </c>
      <c r="E18" s="281" t="s">
        <v>153</v>
      </c>
      <c r="F18" s="369" t="s">
        <v>153</v>
      </c>
      <c r="G18" s="282" t="s">
        <v>153</v>
      </c>
    </row>
    <row r="19" spans="1:7" s="6" customFormat="1" ht="38.25">
      <c r="A19" s="287">
        <f>A17+1</f>
        <v>3</v>
      </c>
      <c r="B19" s="288"/>
      <c r="C19" s="289" t="s">
        <v>67</v>
      </c>
      <c r="D19" s="274" t="s">
        <v>146</v>
      </c>
      <c r="E19" s="293">
        <v>1</v>
      </c>
      <c r="F19" s="371"/>
      <c r="G19" s="276">
        <f>ROUND(E19*F19,2)</f>
        <v>0</v>
      </c>
    </row>
    <row r="20" spans="1:7" s="6" customFormat="1" ht="39.75" customHeight="1">
      <c r="A20" s="287">
        <f>A19+1</f>
        <v>4</v>
      </c>
      <c r="B20" s="288"/>
      <c r="C20" s="289" t="s">
        <v>66</v>
      </c>
      <c r="D20" s="274" t="s">
        <v>146</v>
      </c>
      <c r="E20" s="293">
        <v>2</v>
      </c>
      <c r="F20" s="371"/>
      <c r="G20" s="276">
        <f>ROUND(E20*F20,2)</f>
        <v>0</v>
      </c>
    </row>
    <row r="21" spans="1:7" s="6" customFormat="1" ht="12.75">
      <c r="A21" s="296"/>
      <c r="B21" s="297" t="s">
        <v>186</v>
      </c>
      <c r="C21" s="283" t="s">
        <v>120</v>
      </c>
      <c r="D21" s="280" t="s">
        <v>153</v>
      </c>
      <c r="E21" s="281" t="s">
        <v>153</v>
      </c>
      <c r="F21" s="369" t="s">
        <v>153</v>
      </c>
      <c r="G21" s="282" t="s">
        <v>153</v>
      </c>
    </row>
    <row r="22" spans="1:7" s="6" customFormat="1" ht="15.75">
      <c r="A22" s="298">
        <f>A20+1</f>
        <v>5</v>
      </c>
      <c r="B22" s="299"/>
      <c r="C22" s="300" t="s">
        <v>279</v>
      </c>
      <c r="D22" s="274" t="s">
        <v>168</v>
      </c>
      <c r="E22" s="302">
        <v>19.4</v>
      </c>
      <c r="F22" s="371"/>
      <c r="G22" s="276">
        <f>ROUND(E22*F22,2)</f>
        <v>0</v>
      </c>
    </row>
    <row r="23" spans="1:7" s="6" customFormat="1" ht="25.5">
      <c r="A23" s="298">
        <f aca="true" t="shared" si="0" ref="A23:A34">A22+1</f>
        <v>6</v>
      </c>
      <c r="B23" s="299"/>
      <c r="C23" s="300" t="s">
        <v>280</v>
      </c>
      <c r="D23" s="274" t="s">
        <v>168</v>
      </c>
      <c r="E23" s="302">
        <v>100</v>
      </c>
      <c r="F23" s="371"/>
      <c r="G23" s="276">
        <f aca="true" t="shared" si="1" ref="G23:G34">ROUND(E23*F23,2)</f>
        <v>0</v>
      </c>
    </row>
    <row r="24" spans="1:7" s="6" customFormat="1" ht="25.5">
      <c r="A24" s="298">
        <f t="shared" si="0"/>
        <v>7</v>
      </c>
      <c r="B24" s="299"/>
      <c r="C24" s="300" t="s">
        <v>281</v>
      </c>
      <c r="D24" s="274" t="s">
        <v>168</v>
      </c>
      <c r="E24" s="302">
        <v>15.6</v>
      </c>
      <c r="F24" s="371"/>
      <c r="G24" s="276">
        <f t="shared" si="1"/>
        <v>0</v>
      </c>
    </row>
    <row r="25" spans="1:7" s="6" customFormat="1" ht="12.75">
      <c r="A25" s="298">
        <f t="shared" si="0"/>
        <v>8</v>
      </c>
      <c r="B25" s="299"/>
      <c r="C25" s="303" t="s">
        <v>282</v>
      </c>
      <c r="D25" s="274" t="s">
        <v>148</v>
      </c>
      <c r="E25" s="302">
        <v>260</v>
      </c>
      <c r="F25" s="371"/>
      <c r="G25" s="276">
        <f t="shared" si="1"/>
        <v>0</v>
      </c>
    </row>
    <row r="26" spans="1:7" s="6" customFormat="1" ht="15.75">
      <c r="A26" s="298">
        <f t="shared" si="0"/>
        <v>9</v>
      </c>
      <c r="B26" s="299"/>
      <c r="C26" s="303" t="s">
        <v>283</v>
      </c>
      <c r="D26" s="274" t="s">
        <v>168</v>
      </c>
      <c r="E26" s="290">
        <v>11</v>
      </c>
      <c r="F26" s="371"/>
      <c r="G26" s="276">
        <f t="shared" si="1"/>
        <v>0</v>
      </c>
    </row>
    <row r="27" spans="1:7" s="6" customFormat="1" ht="25.5">
      <c r="A27" s="298">
        <f t="shared" si="0"/>
        <v>10</v>
      </c>
      <c r="B27" s="299"/>
      <c r="C27" s="303" t="s">
        <v>284</v>
      </c>
      <c r="D27" s="274" t="s">
        <v>168</v>
      </c>
      <c r="E27" s="290">
        <v>8</v>
      </c>
      <c r="F27" s="371"/>
      <c r="G27" s="276">
        <f t="shared" si="1"/>
        <v>0</v>
      </c>
    </row>
    <row r="28" spans="1:7" s="6" customFormat="1" ht="25.5">
      <c r="A28" s="298">
        <f t="shared" si="0"/>
        <v>11</v>
      </c>
      <c r="B28" s="299"/>
      <c r="C28" s="303" t="s">
        <v>285</v>
      </c>
      <c r="D28" s="274" t="s">
        <v>168</v>
      </c>
      <c r="E28" s="290">
        <v>26</v>
      </c>
      <c r="F28" s="371"/>
      <c r="G28" s="276">
        <f t="shared" si="1"/>
        <v>0</v>
      </c>
    </row>
    <row r="29" spans="1:7" s="6" customFormat="1" ht="38.25">
      <c r="A29" s="298">
        <f t="shared" si="0"/>
        <v>12</v>
      </c>
      <c r="B29" s="299"/>
      <c r="C29" s="303" t="s">
        <v>76</v>
      </c>
      <c r="D29" s="274" t="s">
        <v>148</v>
      </c>
      <c r="E29" s="290">
        <v>90</v>
      </c>
      <c r="F29" s="371"/>
      <c r="G29" s="276">
        <f t="shared" si="1"/>
        <v>0</v>
      </c>
    </row>
    <row r="30" spans="1:7" s="6" customFormat="1" ht="38.25">
      <c r="A30" s="298">
        <f t="shared" si="0"/>
        <v>13</v>
      </c>
      <c r="B30" s="299"/>
      <c r="C30" s="303" t="s">
        <v>77</v>
      </c>
      <c r="D30" s="274" t="s">
        <v>148</v>
      </c>
      <c r="E30" s="290">
        <v>130</v>
      </c>
      <c r="F30" s="371"/>
      <c r="G30" s="276">
        <f t="shared" si="1"/>
        <v>0</v>
      </c>
    </row>
    <row r="31" spans="1:7" s="6" customFormat="1" ht="15.75">
      <c r="A31" s="298">
        <f t="shared" si="0"/>
        <v>14</v>
      </c>
      <c r="B31" s="299"/>
      <c r="C31" s="303" t="s">
        <v>75</v>
      </c>
      <c r="D31" s="274" t="s">
        <v>168</v>
      </c>
      <c r="E31" s="290">
        <v>7</v>
      </c>
      <c r="F31" s="371"/>
      <c r="G31" s="276">
        <f t="shared" si="1"/>
        <v>0</v>
      </c>
    </row>
    <row r="32" spans="1:7" s="6" customFormat="1" ht="38.25">
      <c r="A32" s="298">
        <f t="shared" si="0"/>
        <v>15</v>
      </c>
      <c r="B32" s="299"/>
      <c r="C32" s="292" t="s">
        <v>121</v>
      </c>
      <c r="D32" s="274" t="s">
        <v>168</v>
      </c>
      <c r="E32" s="304">
        <v>1</v>
      </c>
      <c r="F32" s="371"/>
      <c r="G32" s="276">
        <f t="shared" si="1"/>
        <v>0</v>
      </c>
    </row>
    <row r="33" spans="1:7" s="6" customFormat="1" ht="38.25">
      <c r="A33" s="298">
        <f t="shared" si="0"/>
        <v>16</v>
      </c>
      <c r="B33" s="299"/>
      <c r="C33" s="352" t="s">
        <v>264</v>
      </c>
      <c r="D33" s="274" t="s">
        <v>168</v>
      </c>
      <c r="E33" s="304">
        <v>1.6</v>
      </c>
      <c r="F33" s="371"/>
      <c r="G33" s="276">
        <f t="shared" si="1"/>
        <v>0</v>
      </c>
    </row>
    <row r="34" spans="1:7" s="6" customFormat="1" ht="38.25">
      <c r="A34" s="298">
        <f t="shared" si="0"/>
        <v>17</v>
      </c>
      <c r="B34" s="299"/>
      <c r="C34" s="292" t="s">
        <v>115</v>
      </c>
      <c r="D34" s="274" t="s">
        <v>168</v>
      </c>
      <c r="E34" s="304">
        <v>71.292</v>
      </c>
      <c r="F34" s="371"/>
      <c r="G34" s="276">
        <f t="shared" si="1"/>
        <v>0</v>
      </c>
    </row>
    <row r="35" spans="1:7" s="6" customFormat="1" ht="12.75">
      <c r="A35" s="271"/>
      <c r="B35" s="112" t="s">
        <v>187</v>
      </c>
      <c r="C35" s="113" t="s">
        <v>188</v>
      </c>
      <c r="D35" s="167" t="s">
        <v>153</v>
      </c>
      <c r="E35" s="168" t="s">
        <v>153</v>
      </c>
      <c r="F35" s="365" t="s">
        <v>153</v>
      </c>
      <c r="G35" s="167" t="s">
        <v>153</v>
      </c>
    </row>
    <row r="36" spans="1:7" s="6" customFormat="1" ht="12.75">
      <c r="A36" s="298"/>
      <c r="B36" s="272" t="s">
        <v>189</v>
      </c>
      <c r="C36" s="305" t="s">
        <v>190</v>
      </c>
      <c r="D36" s="306" t="s">
        <v>153</v>
      </c>
      <c r="E36" s="302" t="s">
        <v>153</v>
      </c>
      <c r="F36" s="372" t="s">
        <v>153</v>
      </c>
      <c r="G36" s="301" t="s">
        <v>153</v>
      </c>
    </row>
    <row r="37" spans="1:7" s="6" customFormat="1" ht="15.75">
      <c r="A37" s="298">
        <f>A34+1</f>
        <v>18</v>
      </c>
      <c r="B37" s="272"/>
      <c r="C37" s="307" t="s">
        <v>286</v>
      </c>
      <c r="D37" s="274" t="s">
        <v>168</v>
      </c>
      <c r="E37" s="302">
        <v>2120</v>
      </c>
      <c r="F37" s="371"/>
      <c r="G37" s="276">
        <f>ROUND(E37*F37,2)</f>
        <v>0</v>
      </c>
    </row>
    <row r="38" spans="1:7" s="166" customFormat="1" ht="12.75">
      <c r="A38" s="298"/>
      <c r="B38" s="272" t="s">
        <v>288</v>
      </c>
      <c r="C38" s="305" t="s">
        <v>68</v>
      </c>
      <c r="D38" s="306" t="s">
        <v>153</v>
      </c>
      <c r="E38" s="302" t="s">
        <v>153</v>
      </c>
      <c r="F38" s="372" t="s">
        <v>153</v>
      </c>
      <c r="G38" s="301" t="s">
        <v>153</v>
      </c>
    </row>
    <row r="39" spans="1:7" s="166" customFormat="1" ht="25.5" customHeight="1">
      <c r="A39" s="298">
        <f>A37+1</f>
        <v>19</v>
      </c>
      <c r="B39" s="272"/>
      <c r="C39" s="307" t="s">
        <v>289</v>
      </c>
      <c r="D39" s="274" t="s">
        <v>168</v>
      </c>
      <c r="E39" s="302">
        <v>2120</v>
      </c>
      <c r="F39" s="371"/>
      <c r="G39" s="276">
        <f>ROUND(E39*F39,2)</f>
        <v>0</v>
      </c>
    </row>
    <row r="40" spans="1:7" s="6" customFormat="1" ht="25.5" customHeight="1">
      <c r="A40" s="296">
        <f>A39+1</f>
        <v>20</v>
      </c>
      <c r="B40" s="299"/>
      <c r="C40" s="307" t="s">
        <v>69</v>
      </c>
      <c r="D40" s="274" t="s">
        <v>168</v>
      </c>
      <c r="E40" s="302">
        <v>195</v>
      </c>
      <c r="F40" s="371"/>
      <c r="G40" s="276">
        <f>ROUND(E40*F40,2)</f>
        <v>0</v>
      </c>
    </row>
    <row r="41" spans="1:7" s="173" customFormat="1" ht="12.75" customHeight="1">
      <c r="A41" s="308"/>
      <c r="B41" s="169" t="s">
        <v>224</v>
      </c>
      <c r="C41" s="169" t="s">
        <v>223</v>
      </c>
      <c r="D41" s="170" t="s">
        <v>153</v>
      </c>
      <c r="E41" s="171" t="s">
        <v>153</v>
      </c>
      <c r="F41" s="373" t="s">
        <v>153</v>
      </c>
      <c r="G41" s="170" t="s">
        <v>153</v>
      </c>
    </row>
    <row r="42" spans="1:7" s="192" customFormat="1" ht="15" customHeight="1">
      <c r="A42" s="309"/>
      <c r="B42" s="353" t="s">
        <v>70</v>
      </c>
      <c r="C42" s="353" t="s">
        <v>71</v>
      </c>
      <c r="D42" s="167" t="s">
        <v>153</v>
      </c>
      <c r="E42" s="336" t="s">
        <v>153</v>
      </c>
      <c r="F42" s="365" t="s">
        <v>153</v>
      </c>
      <c r="G42" s="167" t="s">
        <v>153</v>
      </c>
    </row>
    <row r="43" spans="1:7" s="6" customFormat="1" ht="38.25">
      <c r="A43" s="296">
        <f>A40+1</f>
        <v>21</v>
      </c>
      <c r="B43" s="354"/>
      <c r="C43" s="355" t="s">
        <v>72</v>
      </c>
      <c r="D43" s="274" t="s">
        <v>148</v>
      </c>
      <c r="E43" s="284">
        <v>35.8</v>
      </c>
      <c r="F43" s="360"/>
      <c r="G43" s="276">
        <f>ROUND(E43*F43,2)</f>
        <v>0</v>
      </c>
    </row>
    <row r="44" spans="1:7" s="6" customFormat="1" ht="25.5">
      <c r="A44" s="296">
        <f>A43+1</f>
        <v>22</v>
      </c>
      <c r="B44" s="354"/>
      <c r="C44" s="356" t="s">
        <v>338</v>
      </c>
      <c r="D44" s="357" t="s">
        <v>148</v>
      </c>
      <c r="E44" s="358">
        <v>36</v>
      </c>
      <c r="F44" s="390"/>
      <c r="G44" s="276">
        <f>ROUND(E44*F44,2)</f>
        <v>0</v>
      </c>
    </row>
    <row r="45" spans="1:7" s="6" customFormat="1" ht="12.75" customHeight="1">
      <c r="A45" s="271"/>
      <c r="B45" s="112" t="s">
        <v>191</v>
      </c>
      <c r="C45" s="113" t="s">
        <v>192</v>
      </c>
      <c r="D45" s="138" t="s">
        <v>153</v>
      </c>
      <c r="E45" s="161" t="s">
        <v>153</v>
      </c>
      <c r="F45" s="366" t="s">
        <v>153</v>
      </c>
      <c r="G45" s="138" t="s">
        <v>153</v>
      </c>
    </row>
    <row r="46" spans="1:7" s="6" customFormat="1" ht="12.75">
      <c r="A46" s="271"/>
      <c r="B46" s="318" t="s">
        <v>213</v>
      </c>
      <c r="C46" s="319" t="s">
        <v>214</v>
      </c>
      <c r="D46" s="306" t="s">
        <v>153</v>
      </c>
      <c r="E46" s="302" t="s">
        <v>153</v>
      </c>
      <c r="F46" s="372" t="s">
        <v>153</v>
      </c>
      <c r="G46" s="301" t="s">
        <v>153</v>
      </c>
    </row>
    <row r="47" spans="1:7" s="6" customFormat="1" ht="29.25" customHeight="1">
      <c r="A47" s="277">
        <f>A44+1</f>
        <v>23</v>
      </c>
      <c r="B47" s="318"/>
      <c r="C47" s="320" t="s">
        <v>215</v>
      </c>
      <c r="D47" s="274" t="s">
        <v>170</v>
      </c>
      <c r="E47" s="284">
        <v>485</v>
      </c>
      <c r="F47" s="371"/>
      <c r="G47" s="276">
        <f>ROUND(E47*F47,2)</f>
        <v>0</v>
      </c>
    </row>
    <row r="48" spans="1:7" s="6" customFormat="1" ht="12.75">
      <c r="A48" s="271"/>
      <c r="B48" s="321" t="s">
        <v>193</v>
      </c>
      <c r="C48" s="322" t="s">
        <v>194</v>
      </c>
      <c r="D48" s="306" t="s">
        <v>153</v>
      </c>
      <c r="E48" s="302" t="s">
        <v>153</v>
      </c>
      <c r="F48" s="372" t="s">
        <v>153</v>
      </c>
      <c r="G48" s="301" t="s">
        <v>153</v>
      </c>
    </row>
    <row r="49" spans="1:7" s="6" customFormat="1" ht="15.75">
      <c r="A49" s="277">
        <f>A47+1</f>
        <v>24</v>
      </c>
      <c r="B49" s="321"/>
      <c r="C49" s="323" t="s">
        <v>195</v>
      </c>
      <c r="D49" s="167" t="s">
        <v>170</v>
      </c>
      <c r="E49" s="324">
        <v>500</v>
      </c>
      <c r="F49" s="370"/>
      <c r="G49" s="276">
        <f>ROUND(E49*F49,2)</f>
        <v>0</v>
      </c>
    </row>
    <row r="50" spans="1:7" s="6" customFormat="1" ht="38.25">
      <c r="A50" s="277">
        <f>A49+1</f>
        <v>25</v>
      </c>
      <c r="B50" s="321"/>
      <c r="C50" s="323" t="s">
        <v>339</v>
      </c>
      <c r="D50" s="167" t="s">
        <v>170</v>
      </c>
      <c r="E50" s="324">
        <v>500</v>
      </c>
      <c r="F50" s="370"/>
      <c r="G50" s="276">
        <f>ROUND(E50*F50,2)</f>
        <v>0</v>
      </c>
    </row>
    <row r="51" spans="1:7" s="6" customFormat="1" ht="12.75">
      <c r="A51" s="325"/>
      <c r="B51" s="326" t="s">
        <v>124</v>
      </c>
      <c r="C51" s="332" t="s">
        <v>197</v>
      </c>
      <c r="D51" s="274" t="s">
        <v>153</v>
      </c>
      <c r="E51" s="331" t="s">
        <v>153</v>
      </c>
      <c r="F51" s="380" t="s">
        <v>153</v>
      </c>
      <c r="G51" s="329" t="s">
        <v>153</v>
      </c>
    </row>
    <row r="52" spans="1:7" s="6" customFormat="1" ht="30.75" customHeight="1">
      <c r="A52" s="325">
        <f>A50+1</f>
        <v>26</v>
      </c>
      <c r="B52" s="326"/>
      <c r="C52" s="334" t="s">
        <v>73</v>
      </c>
      <c r="D52" s="274" t="s">
        <v>170</v>
      </c>
      <c r="E52" s="331">
        <v>500</v>
      </c>
      <c r="F52" s="381"/>
      <c r="G52" s="276">
        <f>ROUND(E52*F52,2)</f>
        <v>0</v>
      </c>
    </row>
    <row r="53" spans="1:7" ht="12.75">
      <c r="A53" s="271"/>
      <c r="B53" s="174" t="s">
        <v>154</v>
      </c>
      <c r="C53" s="175" t="s">
        <v>155</v>
      </c>
      <c r="D53" s="176" t="s">
        <v>153</v>
      </c>
      <c r="E53" s="177" t="s">
        <v>153</v>
      </c>
      <c r="F53" s="383" t="s">
        <v>153</v>
      </c>
      <c r="G53" s="178" t="s">
        <v>153</v>
      </c>
    </row>
    <row r="54" spans="1:7" ht="25.5">
      <c r="A54" s="167"/>
      <c r="B54" s="326" t="s">
        <v>103</v>
      </c>
      <c r="C54" s="335" t="s">
        <v>200</v>
      </c>
      <c r="D54" s="167" t="s">
        <v>153</v>
      </c>
      <c r="E54" s="336" t="s">
        <v>153</v>
      </c>
      <c r="F54" s="365" t="s">
        <v>153</v>
      </c>
      <c r="G54" s="168" t="s">
        <v>153</v>
      </c>
    </row>
    <row r="55" spans="1:7" ht="29.25" customHeight="1">
      <c r="A55" s="277">
        <f>A52+1</f>
        <v>27</v>
      </c>
      <c r="B55" s="326"/>
      <c r="C55" s="335" t="s">
        <v>74</v>
      </c>
      <c r="D55" s="274" t="s">
        <v>170</v>
      </c>
      <c r="E55" s="284">
        <v>608</v>
      </c>
      <c r="F55" s="360"/>
      <c r="G55" s="276">
        <f>ROUND(E55*F55,2)</f>
        <v>0</v>
      </c>
    </row>
    <row r="56" spans="1:7" ht="12.75">
      <c r="A56" s="277"/>
      <c r="B56" s="326" t="s">
        <v>104</v>
      </c>
      <c r="C56" s="337" t="s">
        <v>203</v>
      </c>
      <c r="D56" s="274" t="s">
        <v>153</v>
      </c>
      <c r="E56" s="284" t="s">
        <v>153</v>
      </c>
      <c r="F56" s="385" t="s">
        <v>153</v>
      </c>
      <c r="G56" s="313" t="s">
        <v>153</v>
      </c>
    </row>
    <row r="57" spans="1:7" ht="38.25">
      <c r="A57" s="277">
        <f>A55+1</f>
        <v>28</v>
      </c>
      <c r="B57" s="326"/>
      <c r="C57" s="279" t="s">
        <v>39</v>
      </c>
      <c r="D57" s="274" t="s">
        <v>170</v>
      </c>
      <c r="E57" s="284">
        <v>195</v>
      </c>
      <c r="F57" s="360"/>
      <c r="G57" s="276">
        <f>ROUND(E57*F57,2)</f>
        <v>0</v>
      </c>
    </row>
    <row r="58" spans="1:7" ht="12.75">
      <c r="A58" s="339"/>
      <c r="B58" s="112" t="s">
        <v>181</v>
      </c>
      <c r="C58" s="179" t="s">
        <v>182</v>
      </c>
      <c r="D58" s="170" t="s">
        <v>153</v>
      </c>
      <c r="E58" s="171" t="s">
        <v>153</v>
      </c>
      <c r="F58" s="373" t="s">
        <v>153</v>
      </c>
      <c r="G58" s="172" t="s">
        <v>153</v>
      </c>
    </row>
    <row r="59" spans="1:7" ht="14.25" customHeight="1">
      <c r="A59" s="308"/>
      <c r="B59" s="299" t="s">
        <v>248</v>
      </c>
      <c r="C59" s="310" t="s">
        <v>226</v>
      </c>
      <c r="D59" s="311" t="s">
        <v>153</v>
      </c>
      <c r="E59" s="312" t="s">
        <v>153</v>
      </c>
      <c r="F59" s="374" t="s">
        <v>153</v>
      </c>
      <c r="G59" s="311" t="s">
        <v>153</v>
      </c>
    </row>
    <row r="60" spans="1:7" ht="12.75">
      <c r="A60" s="296">
        <f>A57+1</f>
        <v>29</v>
      </c>
      <c r="B60" s="299"/>
      <c r="C60" s="314" t="s">
        <v>42</v>
      </c>
      <c r="D60" s="274" t="s">
        <v>148</v>
      </c>
      <c r="E60" s="284">
        <v>130</v>
      </c>
      <c r="F60" s="360"/>
      <c r="G60" s="276">
        <f>ROUND(E60*F60,2)</f>
        <v>0</v>
      </c>
    </row>
    <row r="61" spans="1:7" ht="12.75">
      <c r="A61" s="296"/>
      <c r="B61" s="359" t="s">
        <v>43</v>
      </c>
      <c r="C61" s="310" t="s">
        <v>44</v>
      </c>
      <c r="D61" s="274"/>
      <c r="E61" s="284"/>
      <c r="F61" s="360"/>
      <c r="G61" s="291"/>
    </row>
    <row r="62" spans="1:7" ht="38.25">
      <c r="A62" s="296">
        <f>A60+1</f>
        <v>30</v>
      </c>
      <c r="B62" s="299"/>
      <c r="C62" s="314" t="s">
        <v>45</v>
      </c>
      <c r="D62" s="274" t="s">
        <v>148</v>
      </c>
      <c r="E62" s="284">
        <v>90</v>
      </c>
      <c r="F62" s="360"/>
      <c r="G62" s="276">
        <f>ROUND(E62*F62,2)</f>
        <v>0</v>
      </c>
    </row>
    <row r="63" spans="1:7" ht="12.75">
      <c r="A63" s="339"/>
      <c r="B63" s="112" t="s">
        <v>204</v>
      </c>
      <c r="C63" s="179" t="s">
        <v>206</v>
      </c>
      <c r="D63" s="170" t="s">
        <v>153</v>
      </c>
      <c r="E63" s="171" t="s">
        <v>153</v>
      </c>
      <c r="F63" s="373" t="s">
        <v>153</v>
      </c>
      <c r="G63" s="170" t="s">
        <v>153</v>
      </c>
    </row>
    <row r="64" spans="1:7" ht="12.75">
      <c r="A64" s="309"/>
      <c r="B64" s="299" t="s">
        <v>209</v>
      </c>
      <c r="C64" s="310" t="s">
        <v>210</v>
      </c>
      <c r="D64" s="311" t="s">
        <v>153</v>
      </c>
      <c r="E64" s="312" t="s">
        <v>153</v>
      </c>
      <c r="F64" s="374" t="s">
        <v>153</v>
      </c>
      <c r="G64" s="313" t="s">
        <v>153</v>
      </c>
    </row>
    <row r="65" spans="1:7" ht="15.75">
      <c r="A65" s="296">
        <f>A62+1</f>
        <v>31</v>
      </c>
      <c r="B65" s="299"/>
      <c r="C65" s="335" t="s">
        <v>40</v>
      </c>
      <c r="D65" s="274" t="s">
        <v>148</v>
      </c>
      <c r="E65" s="284">
        <v>260</v>
      </c>
      <c r="F65" s="360"/>
      <c r="G65" s="276">
        <f>ROUND(E65*F65,2)</f>
        <v>0</v>
      </c>
    </row>
    <row r="66" spans="1:7" ht="13.5" thickBot="1">
      <c r="A66" s="180"/>
      <c r="B66" s="181"/>
      <c r="C66" s="182"/>
      <c r="D66" s="183"/>
      <c r="E66" s="184"/>
      <c r="F66" s="185"/>
      <c r="G66" s="186"/>
    </row>
    <row r="67" spans="1:7" s="75" customFormat="1" ht="18" customHeight="1" thickBot="1" thickTop="1">
      <c r="A67" s="122"/>
      <c r="B67" s="123"/>
      <c r="C67" s="124" t="s">
        <v>142</v>
      </c>
      <c r="D67" s="125" t="s">
        <v>153</v>
      </c>
      <c r="E67" s="126" t="s">
        <v>153</v>
      </c>
      <c r="F67" s="123" t="s">
        <v>153</v>
      </c>
      <c r="G67" s="127">
        <f>SUM(G15:G66)</f>
        <v>0</v>
      </c>
    </row>
    <row r="68" spans="1:7" s="9" customFormat="1" ht="13.5" thickTop="1">
      <c r="A68" s="128"/>
      <c r="B68" s="129"/>
      <c r="C68" s="130"/>
      <c r="D68" s="131"/>
      <c r="E68" s="132"/>
      <c r="F68" s="133"/>
      <c r="G68" s="133"/>
    </row>
    <row r="69" spans="1:7" s="9" customFormat="1" ht="12.75">
      <c r="A69" s="134"/>
      <c r="B69" s="129"/>
      <c r="C69" s="130"/>
      <c r="D69" s="131"/>
      <c r="E69" s="132"/>
      <c r="F69" s="133"/>
      <c r="G69" s="133"/>
    </row>
    <row r="70" spans="1:7" s="1" customFormat="1" ht="12.75">
      <c r="A70" s="10"/>
      <c r="B70" s="7"/>
      <c r="C70" s="11"/>
      <c r="D70" s="7"/>
      <c r="E70" s="27"/>
      <c r="F70" s="264"/>
      <c r="G70" s="265"/>
    </row>
    <row r="71" ht="12.75">
      <c r="G71" s="150"/>
    </row>
    <row r="74" ht="12.75">
      <c r="C74" s="26"/>
    </row>
  </sheetData>
  <sheetProtection password="CF13" sheet="1"/>
  <mergeCells count="5">
    <mergeCell ref="A1:G1"/>
    <mergeCell ref="G9:G10"/>
    <mergeCell ref="A6:G6"/>
    <mergeCell ref="A3:G3"/>
    <mergeCell ref="A7:G7"/>
  </mergeCells>
  <printOptions/>
  <pageMargins left="0.75" right="0.19" top="0.79" bottom="0.78" header="0.5905511811023623" footer="0.5118110236220472"/>
  <pageSetup firstPageNumber="8" useFirstPageNumber="1" horizontalDpi="600" verticalDpi="600" orientation="portrait" paperSize="9" scale="95" r:id="rId1"/>
  <headerFooter alignWithMargins="0">
    <oddFooter>&amp;LRoboty drogowe&amp;C&amp;P</oddFooter>
  </headerFooter>
  <rowBreaks count="1" manualBreakCount="1">
    <brk id="34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83"/>
  <sheetViews>
    <sheetView showGridLines="0" showZeros="0" view="pageBreakPreview" zoomScale="110" zoomScaleSheetLayoutView="110" zoomScalePageLayoutView="0" workbookViewId="0" topLeftCell="A67">
      <selection activeCell="D73" sqref="D73"/>
    </sheetView>
  </sheetViews>
  <sheetFormatPr defaultColWidth="9.00390625" defaultRowHeight="12.75"/>
  <cols>
    <col min="1" max="1" width="4.125" style="15" customWidth="1"/>
    <col min="2" max="2" width="11.00390625" style="3" customWidth="1"/>
    <col min="3" max="3" width="45.75390625" style="5" customWidth="1"/>
    <col min="4" max="4" width="6.125" style="5" customWidth="1"/>
    <col min="5" max="5" width="8.625" style="64" customWidth="1"/>
    <col min="6" max="6" width="9.75390625" style="14" customWidth="1"/>
    <col min="7" max="7" width="12.75390625" style="5" customWidth="1"/>
    <col min="8" max="16384" width="9.125" style="5" customWidth="1"/>
  </cols>
  <sheetData>
    <row r="1" spans="1:7" s="16" customFormat="1" ht="64.5" customHeight="1">
      <c r="A1" s="606" t="s">
        <v>278</v>
      </c>
      <c r="B1" s="606"/>
      <c r="C1" s="606"/>
      <c r="D1" s="606"/>
      <c r="E1" s="606"/>
      <c r="F1" s="606"/>
      <c r="G1" s="606"/>
    </row>
    <row r="2" spans="1:7" s="18" customFormat="1" ht="15" customHeight="1">
      <c r="A2" s="19"/>
      <c r="B2" s="19"/>
      <c r="C2" s="19"/>
      <c r="D2" s="19"/>
      <c r="E2" s="19"/>
      <c r="F2" s="19"/>
      <c r="G2" s="19"/>
    </row>
    <row r="3" spans="1:7" s="65" customFormat="1" ht="15.75">
      <c r="A3" s="604" t="s">
        <v>227</v>
      </c>
      <c r="B3" s="604"/>
      <c r="C3" s="604"/>
      <c r="D3" s="604"/>
      <c r="E3" s="604"/>
      <c r="F3" s="604"/>
      <c r="G3" s="604"/>
    </row>
    <row r="4" spans="1:7" s="18" customFormat="1" ht="9.75">
      <c r="A4" s="19"/>
      <c r="B4" s="19"/>
      <c r="C4" s="19"/>
      <c r="D4" s="19"/>
      <c r="E4" s="19"/>
      <c r="F4" s="19"/>
      <c r="G4" s="19"/>
    </row>
    <row r="5" spans="1:7" s="67" customFormat="1" ht="15.75">
      <c r="A5" s="604" t="s">
        <v>16</v>
      </c>
      <c r="B5" s="604"/>
      <c r="C5" s="604"/>
      <c r="D5" s="604"/>
      <c r="E5" s="604"/>
      <c r="F5" s="604"/>
      <c r="G5" s="604"/>
    </row>
    <row r="6" spans="1:7" s="67" customFormat="1" ht="15.75">
      <c r="A6" s="609"/>
      <c r="B6" s="609"/>
      <c r="C6" s="609"/>
      <c r="D6" s="609"/>
      <c r="E6" s="609"/>
      <c r="F6" s="609"/>
      <c r="G6" s="609"/>
    </row>
    <row r="7" spans="1:7" s="18" customFormat="1" ht="10.5" thickBot="1">
      <c r="A7" s="17"/>
      <c r="B7" s="17"/>
      <c r="C7" s="17"/>
      <c r="D7" s="17"/>
      <c r="E7" s="17"/>
      <c r="F7" s="17"/>
      <c r="G7" s="17"/>
    </row>
    <row r="8" spans="1:7" s="3" customFormat="1" ht="13.5" customHeight="1" thickTop="1">
      <c r="A8" s="414"/>
      <c r="B8" s="415" t="s">
        <v>149</v>
      </c>
      <c r="C8" s="416"/>
      <c r="D8" s="417" t="s">
        <v>150</v>
      </c>
      <c r="E8" s="418"/>
      <c r="F8" s="88" t="s">
        <v>162</v>
      </c>
      <c r="G8" s="607" t="s">
        <v>145</v>
      </c>
    </row>
    <row r="9" spans="1:7" s="8" customFormat="1" ht="12.75" customHeight="1">
      <c r="A9" s="419" t="s">
        <v>151</v>
      </c>
      <c r="B9" s="420" t="s">
        <v>163</v>
      </c>
      <c r="C9" s="421" t="s">
        <v>143</v>
      </c>
      <c r="D9" s="421" t="s">
        <v>152</v>
      </c>
      <c r="E9" s="422" t="s">
        <v>144</v>
      </c>
      <c r="F9" s="92" t="s">
        <v>217</v>
      </c>
      <c r="G9" s="608"/>
    </row>
    <row r="10" spans="1:7" s="8" customFormat="1" ht="12.75" customHeight="1">
      <c r="A10" s="423"/>
      <c r="B10" s="424" t="s">
        <v>164</v>
      </c>
      <c r="C10" s="425"/>
      <c r="D10" s="425"/>
      <c r="E10" s="426"/>
      <c r="F10" s="96" t="s">
        <v>167</v>
      </c>
      <c r="G10" s="99" t="s">
        <v>167</v>
      </c>
    </row>
    <row r="11" spans="1:7" s="6" customFormat="1" ht="12.75">
      <c r="A11" s="427">
        <v>1</v>
      </c>
      <c r="B11" s="428">
        <v>2</v>
      </c>
      <c r="C11" s="428">
        <v>3</v>
      </c>
      <c r="D11" s="428">
        <v>4</v>
      </c>
      <c r="E11" s="429">
        <v>5</v>
      </c>
      <c r="F11" s="106">
        <v>6</v>
      </c>
      <c r="G11" s="108">
        <v>7</v>
      </c>
    </row>
    <row r="12" spans="1:7" s="2" customFormat="1" ht="12.75">
      <c r="A12" s="430"/>
      <c r="B12" s="431" t="s">
        <v>107</v>
      </c>
      <c r="C12" s="432" t="s">
        <v>228</v>
      </c>
      <c r="D12" s="433" t="s">
        <v>153</v>
      </c>
      <c r="E12" s="434" t="s">
        <v>153</v>
      </c>
      <c r="F12" s="163" t="s">
        <v>153</v>
      </c>
      <c r="G12" s="164" t="s">
        <v>153</v>
      </c>
    </row>
    <row r="13" spans="1:7" s="2" customFormat="1" ht="27" customHeight="1">
      <c r="A13" s="435"/>
      <c r="B13" s="436" t="s">
        <v>253</v>
      </c>
      <c r="C13" s="437" t="s">
        <v>229</v>
      </c>
      <c r="D13" s="436" t="s">
        <v>153</v>
      </c>
      <c r="E13" s="438" t="s">
        <v>153</v>
      </c>
      <c r="F13" s="188" t="s">
        <v>153</v>
      </c>
      <c r="G13" s="189" t="s">
        <v>153</v>
      </c>
    </row>
    <row r="14" spans="1:7" s="2" customFormat="1" ht="53.25" customHeight="1">
      <c r="A14" s="439">
        <v>1</v>
      </c>
      <c r="B14" s="440"/>
      <c r="C14" s="441" t="s">
        <v>140</v>
      </c>
      <c r="D14" s="442" t="s">
        <v>168</v>
      </c>
      <c r="E14" s="443">
        <v>720</v>
      </c>
      <c r="F14" s="244"/>
      <c r="G14" s="398">
        <f>ROUND(F14*E14,2)</f>
        <v>0</v>
      </c>
    </row>
    <row r="15" spans="1:7" s="2" customFormat="1" ht="14.25" customHeight="1">
      <c r="A15" s="435"/>
      <c r="B15" s="444" t="s">
        <v>254</v>
      </c>
      <c r="C15" s="437" t="s">
        <v>230</v>
      </c>
      <c r="D15" s="445" t="s">
        <v>153</v>
      </c>
      <c r="E15" s="438" t="s">
        <v>153</v>
      </c>
      <c r="F15" s="137" t="s">
        <v>153</v>
      </c>
      <c r="G15" s="399" t="s">
        <v>153</v>
      </c>
    </row>
    <row r="16" spans="1:7" s="2" customFormat="1" ht="28.5" customHeight="1">
      <c r="A16" s="439">
        <f>A14+1</f>
        <v>2</v>
      </c>
      <c r="B16" s="440"/>
      <c r="C16" s="446" t="s">
        <v>141</v>
      </c>
      <c r="D16" s="442" t="s">
        <v>168</v>
      </c>
      <c r="E16" s="447">
        <v>415</v>
      </c>
      <c r="F16" s="244"/>
      <c r="G16" s="398">
        <f>ROUND(F16*E16,2)</f>
        <v>0</v>
      </c>
    </row>
    <row r="17" spans="1:7" s="2" customFormat="1" ht="24" customHeight="1">
      <c r="A17" s="435"/>
      <c r="B17" s="448" t="s">
        <v>255</v>
      </c>
      <c r="C17" s="449" t="s">
        <v>353</v>
      </c>
      <c r="D17" s="450" t="s">
        <v>153</v>
      </c>
      <c r="E17" s="451" t="s">
        <v>153</v>
      </c>
      <c r="F17" s="391" t="s">
        <v>153</v>
      </c>
      <c r="G17" s="400" t="s">
        <v>153</v>
      </c>
    </row>
    <row r="18" spans="1:7" s="2" customFormat="1" ht="49.5" customHeight="1">
      <c r="A18" s="435">
        <f>A16+1</f>
        <v>3</v>
      </c>
      <c r="B18" s="448"/>
      <c r="C18" s="449" t="s">
        <v>354</v>
      </c>
      <c r="D18" s="452" t="s">
        <v>146</v>
      </c>
      <c r="E18" s="453">
        <v>1</v>
      </c>
      <c r="F18" s="245"/>
      <c r="G18" s="398">
        <f>ROUND(F18*E18,2)</f>
        <v>0</v>
      </c>
    </row>
    <row r="19" spans="1:7" s="2" customFormat="1" ht="15" customHeight="1">
      <c r="A19" s="454"/>
      <c r="B19" s="455" t="s">
        <v>156</v>
      </c>
      <c r="C19" s="456" t="s">
        <v>157</v>
      </c>
      <c r="D19" s="457" t="s">
        <v>153</v>
      </c>
      <c r="E19" s="458" t="s">
        <v>153</v>
      </c>
      <c r="F19" s="392" t="s">
        <v>153</v>
      </c>
      <c r="G19" s="401" t="s">
        <v>153</v>
      </c>
    </row>
    <row r="20" spans="1:7" s="2" customFormat="1" ht="15.75" customHeight="1">
      <c r="A20" s="435"/>
      <c r="B20" s="436" t="s">
        <v>219</v>
      </c>
      <c r="C20" s="437" t="s">
        <v>231</v>
      </c>
      <c r="D20" s="459" t="s">
        <v>153</v>
      </c>
      <c r="E20" s="445" t="s">
        <v>153</v>
      </c>
      <c r="F20" s="136" t="s">
        <v>153</v>
      </c>
      <c r="G20" s="402" t="s">
        <v>153</v>
      </c>
    </row>
    <row r="21" spans="1:7" s="2" customFormat="1" ht="30" customHeight="1">
      <c r="A21" s="435"/>
      <c r="B21" s="460"/>
      <c r="C21" s="437" t="s">
        <v>364</v>
      </c>
      <c r="D21" s="461"/>
      <c r="E21" s="462"/>
      <c r="F21" s="246"/>
      <c r="G21" s="402"/>
    </row>
    <row r="22" spans="1:7" s="2" customFormat="1" ht="12.75">
      <c r="A22" s="435">
        <f>A18+1</f>
        <v>4</v>
      </c>
      <c r="B22" s="460"/>
      <c r="C22" s="463" t="s">
        <v>232</v>
      </c>
      <c r="D22" s="461"/>
      <c r="E22" s="464"/>
      <c r="F22" s="246"/>
      <c r="G22" s="402"/>
    </row>
    <row r="23" spans="1:7" s="2" customFormat="1" ht="12.75">
      <c r="A23" s="435"/>
      <c r="B23" s="460"/>
      <c r="C23" s="465" t="s">
        <v>268</v>
      </c>
      <c r="D23" s="461" t="s">
        <v>176</v>
      </c>
      <c r="E23" s="466">
        <v>11925</v>
      </c>
      <c r="F23" s="247"/>
      <c r="G23" s="398">
        <f>ROUND(F23*E23,2)</f>
        <v>0</v>
      </c>
    </row>
    <row r="24" spans="1:7" s="2" customFormat="1" ht="12.75">
      <c r="A24" s="435">
        <f>A22+1</f>
        <v>5</v>
      </c>
      <c r="B24" s="460"/>
      <c r="C24" s="463" t="s">
        <v>269</v>
      </c>
      <c r="D24" s="461"/>
      <c r="E24" s="466"/>
      <c r="F24" s="247"/>
      <c r="G24" s="403">
        <f>E24*F24</f>
        <v>0</v>
      </c>
    </row>
    <row r="25" spans="1:7" s="2" customFormat="1" ht="12.75">
      <c r="A25" s="435"/>
      <c r="B25" s="460"/>
      <c r="C25" s="465" t="s">
        <v>270</v>
      </c>
      <c r="D25" s="461" t="s">
        <v>176</v>
      </c>
      <c r="E25" s="466">
        <v>36073</v>
      </c>
      <c r="F25" s="247"/>
      <c r="G25" s="398">
        <f>ROUND(F25*E25,2)</f>
        <v>0</v>
      </c>
    </row>
    <row r="26" spans="1:7" s="2" customFormat="1" ht="12.75">
      <c r="A26" s="435">
        <f>A24+1</f>
        <v>6</v>
      </c>
      <c r="B26" s="460"/>
      <c r="C26" s="463" t="s">
        <v>233</v>
      </c>
      <c r="D26" s="461"/>
      <c r="E26" s="466"/>
      <c r="F26" s="247"/>
      <c r="G26" s="403">
        <f>E26*F26</f>
        <v>0</v>
      </c>
    </row>
    <row r="27" spans="1:7" s="2" customFormat="1" ht="12.75">
      <c r="A27" s="435"/>
      <c r="B27" s="460"/>
      <c r="C27" s="465" t="s">
        <v>96</v>
      </c>
      <c r="D27" s="461" t="s">
        <v>176</v>
      </c>
      <c r="E27" s="466">
        <v>3785</v>
      </c>
      <c r="F27" s="247"/>
      <c r="G27" s="398">
        <f>ROUND(F27*E27,2)</f>
        <v>0</v>
      </c>
    </row>
    <row r="28" spans="1:7" s="2" customFormat="1" ht="12.75">
      <c r="A28" s="435">
        <f>A26+1</f>
        <v>7</v>
      </c>
      <c r="B28" s="460"/>
      <c r="C28" s="463" t="s">
        <v>234</v>
      </c>
      <c r="D28" s="461"/>
      <c r="E28" s="466"/>
      <c r="F28" s="247"/>
      <c r="G28" s="403">
        <f>E28*F28</f>
        <v>0</v>
      </c>
    </row>
    <row r="29" spans="1:7" s="2" customFormat="1" ht="12.75">
      <c r="A29" s="435"/>
      <c r="B29" s="460"/>
      <c r="C29" s="465" t="s">
        <v>97</v>
      </c>
      <c r="D29" s="461" t="s">
        <v>176</v>
      </c>
      <c r="E29" s="466">
        <v>3018</v>
      </c>
      <c r="F29" s="247"/>
      <c r="G29" s="398">
        <f>ROUND(F29*E29,2)</f>
        <v>0</v>
      </c>
    </row>
    <row r="30" spans="1:7" s="2" customFormat="1" ht="12.75">
      <c r="A30" s="435">
        <f>A28+1</f>
        <v>8</v>
      </c>
      <c r="B30" s="460"/>
      <c r="C30" s="467" t="s">
        <v>100</v>
      </c>
      <c r="D30" s="445" t="s">
        <v>147</v>
      </c>
      <c r="E30" s="468">
        <v>44</v>
      </c>
      <c r="F30" s="247"/>
      <c r="G30" s="398">
        <f>ROUND(F30*E30,2)</f>
        <v>0</v>
      </c>
    </row>
    <row r="31" spans="1:7" s="2" customFormat="1" ht="15" customHeight="1">
      <c r="A31" s="469"/>
      <c r="B31" s="470" t="s">
        <v>158</v>
      </c>
      <c r="C31" s="471" t="s">
        <v>159</v>
      </c>
      <c r="D31" s="455" t="s">
        <v>153</v>
      </c>
      <c r="E31" s="455" t="s">
        <v>153</v>
      </c>
      <c r="F31" s="393" t="s">
        <v>153</v>
      </c>
      <c r="G31" s="404" t="s">
        <v>153</v>
      </c>
    </row>
    <row r="32" spans="1:7" s="2" customFormat="1" ht="12.75">
      <c r="A32" s="472"/>
      <c r="B32" s="450" t="s">
        <v>169</v>
      </c>
      <c r="C32" s="473" t="s">
        <v>91</v>
      </c>
      <c r="D32" s="461" t="s">
        <v>153</v>
      </c>
      <c r="E32" s="451" t="s">
        <v>153</v>
      </c>
      <c r="F32" s="391" t="s">
        <v>153</v>
      </c>
      <c r="G32" s="400" t="s">
        <v>153</v>
      </c>
    </row>
    <row r="33" spans="1:7" s="2" customFormat="1" ht="25.5">
      <c r="A33" s="474">
        <f>A30+1</f>
        <v>9</v>
      </c>
      <c r="B33" s="475"/>
      <c r="C33" s="476" t="s">
        <v>271</v>
      </c>
      <c r="D33" s="413" t="s">
        <v>168</v>
      </c>
      <c r="E33" s="477">
        <v>121.1</v>
      </c>
      <c r="F33" s="360"/>
      <c r="G33" s="405">
        <f aca="true" t="shared" si="0" ref="G33:G38">ROUND(F33*E33,2)</f>
        <v>0</v>
      </c>
    </row>
    <row r="34" spans="1:7" s="2" customFormat="1" ht="25.5">
      <c r="A34" s="474">
        <f>A33+1</f>
        <v>10</v>
      </c>
      <c r="B34" s="475"/>
      <c r="C34" s="476" t="s">
        <v>272</v>
      </c>
      <c r="D34" s="478" t="s">
        <v>168</v>
      </c>
      <c r="E34" s="413">
        <v>150.2</v>
      </c>
      <c r="F34" s="360"/>
      <c r="G34" s="405">
        <f t="shared" si="0"/>
        <v>0</v>
      </c>
    </row>
    <row r="35" spans="1:7" s="2" customFormat="1" ht="43.5" customHeight="1">
      <c r="A35" s="474">
        <f>A34+1</f>
        <v>11</v>
      </c>
      <c r="B35" s="475"/>
      <c r="C35" s="479" t="s">
        <v>78</v>
      </c>
      <c r="D35" s="480" t="s">
        <v>148</v>
      </c>
      <c r="E35" s="413">
        <v>3.8</v>
      </c>
      <c r="F35" s="360"/>
      <c r="G35" s="405">
        <f t="shared" si="0"/>
        <v>0</v>
      </c>
    </row>
    <row r="36" spans="1:7" s="2" customFormat="1" ht="38.25">
      <c r="A36" s="474">
        <f>A35+1</f>
        <v>12</v>
      </c>
      <c r="B36" s="475"/>
      <c r="C36" s="479" t="s">
        <v>79</v>
      </c>
      <c r="D36" s="480" t="s">
        <v>148</v>
      </c>
      <c r="E36" s="413">
        <v>4.4</v>
      </c>
      <c r="F36" s="360"/>
      <c r="G36" s="405">
        <f t="shared" si="0"/>
        <v>0</v>
      </c>
    </row>
    <row r="37" spans="1:7" s="2" customFormat="1" ht="15" customHeight="1">
      <c r="A37" s="474">
        <f>A36+1</f>
        <v>13</v>
      </c>
      <c r="B37" s="475"/>
      <c r="C37" s="481" t="s">
        <v>235</v>
      </c>
      <c r="D37" s="478" t="s">
        <v>168</v>
      </c>
      <c r="E37" s="413">
        <v>33.4</v>
      </c>
      <c r="F37" s="360"/>
      <c r="G37" s="405">
        <f t="shared" si="0"/>
        <v>0</v>
      </c>
    </row>
    <row r="38" spans="1:7" s="2" customFormat="1" ht="25.5">
      <c r="A38" s="474">
        <f>A37+1</f>
        <v>14</v>
      </c>
      <c r="B38" s="475"/>
      <c r="C38" s="482" t="s">
        <v>273</v>
      </c>
      <c r="D38" s="480" t="s">
        <v>168</v>
      </c>
      <c r="E38" s="413">
        <v>24.3</v>
      </c>
      <c r="F38" s="360"/>
      <c r="G38" s="405">
        <f t="shared" si="0"/>
        <v>0</v>
      </c>
    </row>
    <row r="39" spans="1:7" s="2" customFormat="1" ht="12.75">
      <c r="A39" s="474"/>
      <c r="B39" s="483" t="s">
        <v>92</v>
      </c>
      <c r="C39" s="484" t="s">
        <v>93</v>
      </c>
      <c r="D39" s="406" t="s">
        <v>153</v>
      </c>
      <c r="E39" s="406" t="s">
        <v>153</v>
      </c>
      <c r="F39" s="369" t="s">
        <v>153</v>
      </c>
      <c r="G39" s="406" t="s">
        <v>153</v>
      </c>
    </row>
    <row r="40" spans="1:7" s="2" customFormat="1" ht="25.5">
      <c r="A40" s="474">
        <f>A38+1</f>
        <v>15</v>
      </c>
      <c r="B40" s="485"/>
      <c r="C40" s="484" t="s">
        <v>236</v>
      </c>
      <c r="D40" s="480" t="s">
        <v>168</v>
      </c>
      <c r="E40" s="413">
        <v>14</v>
      </c>
      <c r="F40" s="362"/>
      <c r="G40" s="405">
        <f>ROUND(F40*E40,2)</f>
        <v>0</v>
      </c>
    </row>
    <row r="41" spans="1:7" s="2" customFormat="1" ht="25.5">
      <c r="A41" s="474">
        <f>A40+1</f>
        <v>16</v>
      </c>
      <c r="B41" s="485"/>
      <c r="C41" s="484" t="s">
        <v>274</v>
      </c>
      <c r="D41" s="480" t="s">
        <v>168</v>
      </c>
      <c r="E41" s="413">
        <v>124</v>
      </c>
      <c r="F41" s="362"/>
      <c r="G41" s="405">
        <f>ROUND(F41*E41,2)</f>
        <v>0</v>
      </c>
    </row>
    <row r="42" spans="1:7" s="1" customFormat="1" ht="15" customHeight="1">
      <c r="A42" s="486"/>
      <c r="B42" s="487" t="s">
        <v>256</v>
      </c>
      <c r="C42" s="456" t="s">
        <v>106</v>
      </c>
      <c r="D42" s="488" t="s">
        <v>153</v>
      </c>
      <c r="E42" s="407" t="s">
        <v>153</v>
      </c>
      <c r="F42" s="162" t="s">
        <v>153</v>
      </c>
      <c r="G42" s="407" t="s">
        <v>153</v>
      </c>
    </row>
    <row r="43" spans="1:7" s="1" customFormat="1" ht="15.75" customHeight="1">
      <c r="A43" s="474"/>
      <c r="B43" s="489" t="s">
        <v>125</v>
      </c>
      <c r="C43" s="482" t="s">
        <v>237</v>
      </c>
      <c r="D43" s="490" t="s">
        <v>153</v>
      </c>
      <c r="E43" s="408" t="s">
        <v>153</v>
      </c>
      <c r="F43" s="363" t="s">
        <v>153</v>
      </c>
      <c r="G43" s="408" t="s">
        <v>153</v>
      </c>
    </row>
    <row r="44" spans="1:7" s="1" customFormat="1" ht="56.25" customHeight="1">
      <c r="A44" s="474">
        <f>A41+1</f>
        <v>17</v>
      </c>
      <c r="B44" s="489"/>
      <c r="C44" s="482" t="s">
        <v>336</v>
      </c>
      <c r="D44" s="491" t="s">
        <v>170</v>
      </c>
      <c r="E44" s="477">
        <v>505</v>
      </c>
      <c r="F44" s="371"/>
      <c r="G44" s="405">
        <f>ROUND(F44*E44,2)</f>
        <v>0</v>
      </c>
    </row>
    <row r="45" spans="1:7" s="1" customFormat="1" ht="15" customHeight="1">
      <c r="A45" s="474"/>
      <c r="B45" s="489" t="s">
        <v>126</v>
      </c>
      <c r="C45" s="492" t="s">
        <v>128</v>
      </c>
      <c r="D45" s="483" t="s">
        <v>153</v>
      </c>
      <c r="E45" s="409" t="s">
        <v>153</v>
      </c>
      <c r="F45" s="365" t="s">
        <v>153</v>
      </c>
      <c r="G45" s="409" t="s">
        <v>153</v>
      </c>
    </row>
    <row r="46" spans="1:7" s="1" customFormat="1" ht="54.75" customHeight="1">
      <c r="A46" s="474">
        <f>A44+1</f>
        <v>18</v>
      </c>
      <c r="B46" s="489"/>
      <c r="C46" s="482" t="s">
        <v>101</v>
      </c>
      <c r="D46" s="480" t="s">
        <v>98</v>
      </c>
      <c r="E46" s="477">
        <v>238</v>
      </c>
      <c r="F46" s="371"/>
      <c r="G46" s="405">
        <f>ROUND(F46*E46,2)</f>
        <v>0</v>
      </c>
    </row>
    <row r="47" spans="1:7" s="1" customFormat="1" ht="30" customHeight="1">
      <c r="A47" s="474">
        <f>A46+1</f>
        <v>19</v>
      </c>
      <c r="B47" s="489"/>
      <c r="C47" s="482" t="s">
        <v>238</v>
      </c>
      <c r="D47" s="480" t="s">
        <v>170</v>
      </c>
      <c r="E47" s="477">
        <v>73</v>
      </c>
      <c r="F47" s="371"/>
      <c r="G47" s="405">
        <f>ROUND(F47*E47,2)</f>
        <v>0</v>
      </c>
    </row>
    <row r="48" spans="1:7" s="1" customFormat="1" ht="27.75" customHeight="1">
      <c r="A48" s="474">
        <f>A47+1</f>
        <v>20</v>
      </c>
      <c r="B48" s="489"/>
      <c r="C48" s="482" t="s">
        <v>239</v>
      </c>
      <c r="D48" s="480" t="s">
        <v>148</v>
      </c>
      <c r="E48" s="477">
        <v>25</v>
      </c>
      <c r="F48" s="371"/>
      <c r="G48" s="405">
        <f>ROUND(F48*E48,2)</f>
        <v>0</v>
      </c>
    </row>
    <row r="49" spans="1:7" s="1" customFormat="1" ht="26.25" customHeight="1">
      <c r="A49" s="474">
        <f>A48+1</f>
        <v>21</v>
      </c>
      <c r="B49" s="489"/>
      <c r="C49" s="493" t="s">
        <v>352</v>
      </c>
      <c r="D49" s="480" t="s">
        <v>148</v>
      </c>
      <c r="E49" s="477">
        <v>82.6</v>
      </c>
      <c r="F49" s="371"/>
      <c r="G49" s="405">
        <f>ROUND(F49*E49,2)</f>
        <v>0</v>
      </c>
    </row>
    <row r="50" spans="1:7" s="1" customFormat="1" ht="12.75">
      <c r="A50" s="474"/>
      <c r="B50" s="487" t="s">
        <v>108</v>
      </c>
      <c r="C50" s="456" t="s">
        <v>80</v>
      </c>
      <c r="D50" s="488" t="s">
        <v>153</v>
      </c>
      <c r="E50" s="407" t="s">
        <v>153</v>
      </c>
      <c r="F50" s="162" t="s">
        <v>153</v>
      </c>
      <c r="G50" s="410" t="s">
        <v>153</v>
      </c>
    </row>
    <row r="51" spans="1:7" s="1" customFormat="1" ht="16.5" customHeight="1">
      <c r="A51" s="474"/>
      <c r="B51" s="489" t="s">
        <v>127</v>
      </c>
      <c r="C51" s="494" t="s">
        <v>240</v>
      </c>
      <c r="D51" s="483" t="s">
        <v>153</v>
      </c>
      <c r="E51" s="409" t="s">
        <v>153</v>
      </c>
      <c r="F51" s="365" t="s">
        <v>153</v>
      </c>
      <c r="G51" s="409" t="s">
        <v>153</v>
      </c>
    </row>
    <row r="52" spans="1:7" s="1" customFormat="1" ht="27" customHeight="1">
      <c r="A52" s="474">
        <f>A49+1</f>
        <v>22</v>
      </c>
      <c r="B52" s="489"/>
      <c r="C52" s="482" t="s">
        <v>89</v>
      </c>
      <c r="D52" s="480" t="s">
        <v>148</v>
      </c>
      <c r="E52" s="477">
        <v>16.4</v>
      </c>
      <c r="F52" s="371"/>
      <c r="G52" s="405">
        <f>ROUND(F52*E52,2)</f>
        <v>0</v>
      </c>
    </row>
    <row r="53" spans="1:7" s="1" customFormat="1" ht="83.25" customHeight="1">
      <c r="A53" s="474">
        <f>A52+1</f>
        <v>23</v>
      </c>
      <c r="B53" s="489"/>
      <c r="C53" s="482" t="s">
        <v>366</v>
      </c>
      <c r="D53" s="480" t="s">
        <v>148</v>
      </c>
      <c r="E53" s="477">
        <v>25</v>
      </c>
      <c r="F53" s="371"/>
      <c r="G53" s="405">
        <f>ROUND(F53*E53,2)</f>
        <v>0</v>
      </c>
    </row>
    <row r="54" spans="1:7" s="1" customFormat="1" ht="15" customHeight="1">
      <c r="A54" s="474"/>
      <c r="B54" s="487" t="s">
        <v>109</v>
      </c>
      <c r="C54" s="456" t="s">
        <v>241</v>
      </c>
      <c r="D54" s="488" t="s">
        <v>153</v>
      </c>
      <c r="E54" s="407" t="s">
        <v>153</v>
      </c>
      <c r="F54" s="162" t="s">
        <v>153</v>
      </c>
      <c r="G54" s="407" t="s">
        <v>153</v>
      </c>
    </row>
    <row r="55" spans="1:7" s="1" customFormat="1" ht="12.75">
      <c r="A55" s="474"/>
      <c r="B55" s="483" t="s">
        <v>257</v>
      </c>
      <c r="C55" s="495" t="s">
        <v>343</v>
      </c>
      <c r="D55" s="409" t="s">
        <v>153</v>
      </c>
      <c r="E55" s="409" t="s">
        <v>153</v>
      </c>
      <c r="F55" s="365" t="s">
        <v>153</v>
      </c>
      <c r="G55" s="409" t="s">
        <v>153</v>
      </c>
    </row>
    <row r="56" spans="1:7" s="1" customFormat="1" ht="12.75">
      <c r="A56" s="474">
        <f>A53+1</f>
        <v>24</v>
      </c>
      <c r="B56" s="496"/>
      <c r="C56" s="497" t="s">
        <v>81</v>
      </c>
      <c r="D56" s="409" t="s">
        <v>148</v>
      </c>
      <c r="E56" s="409">
        <v>16.4</v>
      </c>
      <c r="F56" s="367"/>
      <c r="G56" s="405">
        <f>ROUND(F56*E56,2)</f>
        <v>0</v>
      </c>
    </row>
    <row r="57" spans="1:7" s="77" customFormat="1" ht="15" customHeight="1">
      <c r="A57" s="498"/>
      <c r="B57" s="498" t="s">
        <v>110</v>
      </c>
      <c r="C57" s="498" t="s">
        <v>165</v>
      </c>
      <c r="D57" s="499" t="s">
        <v>153</v>
      </c>
      <c r="E57" s="411" t="s">
        <v>153</v>
      </c>
      <c r="F57" s="190" t="s">
        <v>153</v>
      </c>
      <c r="G57" s="411" t="s">
        <v>153</v>
      </c>
    </row>
    <row r="58" spans="1:7" s="2" customFormat="1" ht="12.75">
      <c r="A58" s="474"/>
      <c r="B58" s="483" t="s">
        <v>258</v>
      </c>
      <c r="C58" s="482" t="s">
        <v>356</v>
      </c>
      <c r="D58" s="490" t="s">
        <v>153</v>
      </c>
      <c r="E58" s="408" t="s">
        <v>153</v>
      </c>
      <c r="F58" s="363" t="s">
        <v>153</v>
      </c>
      <c r="G58" s="408" t="s">
        <v>153</v>
      </c>
    </row>
    <row r="59" spans="1:7" s="2" customFormat="1" ht="93" customHeight="1">
      <c r="A59" s="474">
        <f>A56+1</f>
        <v>25</v>
      </c>
      <c r="B59" s="483"/>
      <c r="C59" s="482" t="s">
        <v>357</v>
      </c>
      <c r="D59" s="480" t="s">
        <v>148</v>
      </c>
      <c r="E59" s="477">
        <v>26</v>
      </c>
      <c r="F59" s="360"/>
      <c r="G59" s="405">
        <f>ROUND(F59*E59,2)</f>
        <v>0</v>
      </c>
    </row>
    <row r="60" spans="1:7" s="187" customFormat="1" ht="12.75">
      <c r="A60" s="474"/>
      <c r="B60" s="483" t="s">
        <v>221</v>
      </c>
      <c r="C60" s="492" t="s">
        <v>222</v>
      </c>
      <c r="D60" s="483" t="s">
        <v>153</v>
      </c>
      <c r="E60" s="409" t="s">
        <v>153</v>
      </c>
      <c r="F60" s="365" t="s">
        <v>153</v>
      </c>
      <c r="G60" s="412" t="s">
        <v>153</v>
      </c>
    </row>
    <row r="61" spans="1:7" s="187" customFormat="1" ht="25.5">
      <c r="A61" s="474">
        <f>A59+1</f>
        <v>26</v>
      </c>
      <c r="B61" s="483"/>
      <c r="C61" s="482" t="s">
        <v>344</v>
      </c>
      <c r="D61" s="500" t="s">
        <v>148</v>
      </c>
      <c r="E61" s="501">
        <v>41.2</v>
      </c>
      <c r="F61" s="367"/>
      <c r="G61" s="405">
        <f>ROUND(F61*E61,2)</f>
        <v>0</v>
      </c>
    </row>
    <row r="62" spans="1:7" s="2" customFormat="1" ht="15" customHeight="1">
      <c r="A62" s="502"/>
      <c r="B62" s="498" t="s">
        <v>111</v>
      </c>
      <c r="C62" s="456" t="s">
        <v>160</v>
      </c>
      <c r="D62" s="470" t="s">
        <v>153</v>
      </c>
      <c r="E62" s="503" t="s">
        <v>153</v>
      </c>
      <c r="F62" s="394" t="s">
        <v>153</v>
      </c>
      <c r="G62" s="407" t="s">
        <v>153</v>
      </c>
    </row>
    <row r="63" spans="1:7" s="2" customFormat="1" ht="12.75">
      <c r="A63" s="474"/>
      <c r="B63" s="483" t="s">
        <v>249</v>
      </c>
      <c r="C63" s="504" t="s">
        <v>250</v>
      </c>
      <c r="D63" s="408" t="s">
        <v>153</v>
      </c>
      <c r="E63" s="408" t="s">
        <v>153</v>
      </c>
      <c r="F63" s="363" t="s">
        <v>153</v>
      </c>
      <c r="G63" s="408" t="s">
        <v>153</v>
      </c>
    </row>
    <row r="64" spans="1:7" s="2" customFormat="1" ht="28.5" customHeight="1">
      <c r="A64" s="474">
        <f>A61+1</f>
        <v>27</v>
      </c>
      <c r="B64" s="505"/>
      <c r="C64" s="506" t="s">
        <v>246</v>
      </c>
      <c r="D64" s="480" t="s">
        <v>98</v>
      </c>
      <c r="E64" s="477">
        <v>224</v>
      </c>
      <c r="F64" s="371"/>
      <c r="G64" s="405">
        <f>ROUND(F64*E64,2)</f>
        <v>0</v>
      </c>
    </row>
    <row r="65" spans="1:7" s="1" customFormat="1" ht="15.75" customHeight="1">
      <c r="A65" s="502"/>
      <c r="B65" s="507" t="s">
        <v>131</v>
      </c>
      <c r="C65" s="482" t="s">
        <v>132</v>
      </c>
      <c r="D65" s="483" t="s">
        <v>153</v>
      </c>
      <c r="E65" s="409" t="s">
        <v>153</v>
      </c>
      <c r="F65" s="365" t="s">
        <v>153</v>
      </c>
      <c r="G65" s="409" t="s">
        <v>153</v>
      </c>
    </row>
    <row r="66" spans="1:7" s="1" customFormat="1" ht="28.5" customHeight="1">
      <c r="A66" s="502">
        <f>A64+1</f>
        <v>28</v>
      </c>
      <c r="B66" s="508"/>
      <c r="C66" s="482" t="s">
        <v>260</v>
      </c>
      <c r="D66" s="480" t="s">
        <v>99</v>
      </c>
      <c r="E66" s="477">
        <v>240</v>
      </c>
      <c r="F66" s="371"/>
      <c r="G66" s="405">
        <f>ROUND(F66*E66,2)</f>
        <v>0</v>
      </c>
    </row>
    <row r="67" spans="1:7" s="1" customFormat="1" ht="12.75">
      <c r="A67" s="474"/>
      <c r="B67" s="509" t="s">
        <v>135</v>
      </c>
      <c r="C67" s="510" t="s">
        <v>245</v>
      </c>
      <c r="D67" s="511" t="s">
        <v>153</v>
      </c>
      <c r="E67" s="408" t="s">
        <v>153</v>
      </c>
      <c r="F67" s="363" t="s">
        <v>153</v>
      </c>
      <c r="G67" s="408" t="s">
        <v>153</v>
      </c>
    </row>
    <row r="68" spans="1:7" s="1" customFormat="1" ht="169.5" customHeight="1">
      <c r="A68" s="474">
        <f>A66+1</f>
        <v>29</v>
      </c>
      <c r="B68" s="509"/>
      <c r="C68" s="512" t="s">
        <v>348</v>
      </c>
      <c r="D68" s="513" t="s">
        <v>148</v>
      </c>
      <c r="E68" s="514">
        <v>7.4</v>
      </c>
      <c r="F68" s="395"/>
      <c r="G68" s="405">
        <f>ROUND(F68*E68,2)</f>
        <v>0</v>
      </c>
    </row>
    <row r="69" spans="1:7" s="1" customFormat="1" ht="12.75">
      <c r="A69" s="515"/>
      <c r="B69" s="507" t="s">
        <v>129</v>
      </c>
      <c r="C69" s="492" t="s">
        <v>130</v>
      </c>
      <c r="D69" s="507" t="s">
        <v>153</v>
      </c>
      <c r="E69" s="408" t="s">
        <v>153</v>
      </c>
      <c r="F69" s="363" t="s">
        <v>153</v>
      </c>
      <c r="G69" s="408" t="s">
        <v>153</v>
      </c>
    </row>
    <row r="70" spans="1:7" s="1" customFormat="1" ht="15.75" customHeight="1">
      <c r="A70" s="516">
        <f>A68+1</f>
        <v>30</v>
      </c>
      <c r="B70" s="517"/>
      <c r="C70" s="482" t="s">
        <v>243</v>
      </c>
      <c r="D70" s="480" t="s">
        <v>148</v>
      </c>
      <c r="E70" s="413">
        <v>16</v>
      </c>
      <c r="F70" s="361"/>
      <c r="G70" s="405">
        <f>ROUND(F70*E70,2)</f>
        <v>0</v>
      </c>
    </row>
    <row r="71" spans="1:7" s="1" customFormat="1" ht="27.75" customHeight="1">
      <c r="A71" s="516">
        <f>A70+1</f>
        <v>31</v>
      </c>
      <c r="B71" s="517"/>
      <c r="C71" s="482" t="s">
        <v>251</v>
      </c>
      <c r="D71" s="480" t="s">
        <v>99</v>
      </c>
      <c r="E71" s="413">
        <v>101</v>
      </c>
      <c r="F71" s="396"/>
      <c r="G71" s="405">
        <f>ROUND(F71*E71,2)</f>
        <v>0</v>
      </c>
    </row>
    <row r="72" spans="1:7" s="1" customFormat="1" ht="25.5">
      <c r="A72" s="516">
        <f>A71+1</f>
        <v>32</v>
      </c>
      <c r="B72" s="517"/>
      <c r="C72" s="482" t="s">
        <v>82</v>
      </c>
      <c r="D72" s="480" t="s">
        <v>148</v>
      </c>
      <c r="E72" s="477">
        <v>21</v>
      </c>
      <c r="F72" s="368"/>
      <c r="G72" s="405">
        <f>ROUND(F72*E72,2)</f>
        <v>0</v>
      </c>
    </row>
    <row r="73" spans="1:7" s="1" customFormat="1" ht="12.75">
      <c r="A73" s="474"/>
      <c r="B73" s="485" t="s">
        <v>345</v>
      </c>
      <c r="C73" s="504" t="s">
        <v>346</v>
      </c>
      <c r="D73" s="408" t="s">
        <v>153</v>
      </c>
      <c r="E73" s="408" t="s">
        <v>153</v>
      </c>
      <c r="F73" s="363" t="s">
        <v>153</v>
      </c>
      <c r="G73" s="408" t="s">
        <v>153</v>
      </c>
    </row>
    <row r="74" spans="1:7" s="1" customFormat="1" ht="25.5">
      <c r="A74" s="474">
        <f>A72+1</f>
        <v>33</v>
      </c>
      <c r="B74" s="485"/>
      <c r="C74" s="518" t="s">
        <v>347</v>
      </c>
      <c r="D74" s="519" t="s">
        <v>147</v>
      </c>
      <c r="E74" s="520">
        <v>12</v>
      </c>
      <c r="F74" s="362"/>
      <c r="G74" s="405">
        <f>ROUND(F74*E74,2)</f>
        <v>0</v>
      </c>
    </row>
    <row r="75" spans="1:7" s="1" customFormat="1" ht="12.75">
      <c r="A75" s="516">
        <f>A74+1</f>
        <v>34</v>
      </c>
      <c r="B75" s="507"/>
      <c r="C75" s="521" t="s">
        <v>242</v>
      </c>
      <c r="D75" s="519" t="s">
        <v>147</v>
      </c>
      <c r="E75" s="477">
        <v>1</v>
      </c>
      <c r="F75" s="397"/>
      <c r="G75" s="405">
        <f>ROUND(F75*E75,2)</f>
        <v>0</v>
      </c>
    </row>
    <row r="76" spans="1:7" s="1" customFormat="1" ht="12.75">
      <c r="A76" s="522"/>
      <c r="B76" s="523" t="s">
        <v>48</v>
      </c>
      <c r="C76" s="524" t="s">
        <v>49</v>
      </c>
      <c r="D76" s="525" t="s">
        <v>153</v>
      </c>
      <c r="E76" s="526" t="s">
        <v>153</v>
      </c>
      <c r="F76" s="340" t="s">
        <v>153</v>
      </c>
      <c r="G76" s="413" t="s">
        <v>153</v>
      </c>
    </row>
    <row r="77" spans="1:7" s="1" customFormat="1" ht="38.25">
      <c r="A77" s="522">
        <f>A75+1</f>
        <v>35</v>
      </c>
      <c r="B77" s="523"/>
      <c r="C77" s="527" t="s">
        <v>51</v>
      </c>
      <c r="D77" s="478" t="s">
        <v>168</v>
      </c>
      <c r="E77" s="528">
        <v>40</v>
      </c>
      <c r="F77" s="361"/>
      <c r="G77" s="405">
        <f>ROUND(F77*E77,2)</f>
        <v>0</v>
      </c>
    </row>
    <row r="78" spans="1:7" s="1" customFormat="1" ht="38.25">
      <c r="A78" s="522">
        <f>A77+1</f>
        <v>36</v>
      </c>
      <c r="B78" s="523"/>
      <c r="C78" s="527" t="s">
        <v>50</v>
      </c>
      <c r="D78" s="478" t="s">
        <v>168</v>
      </c>
      <c r="E78" s="528">
        <v>21</v>
      </c>
      <c r="F78" s="361"/>
      <c r="G78" s="405">
        <f>ROUND(F78*E78,2)</f>
        <v>0</v>
      </c>
    </row>
    <row r="79" spans="1:7" s="1" customFormat="1" ht="38.25">
      <c r="A79" s="522">
        <f>A78+1</f>
        <v>37</v>
      </c>
      <c r="B79" s="523"/>
      <c r="C79" s="527" t="s">
        <v>349</v>
      </c>
      <c r="D79" s="480" t="s">
        <v>148</v>
      </c>
      <c r="E79" s="528">
        <v>117</v>
      </c>
      <c r="F79" s="361"/>
      <c r="G79" s="405">
        <f>ROUND(F79*E79,2)</f>
        <v>0</v>
      </c>
    </row>
    <row r="80" spans="1:7" s="1" customFormat="1" ht="13.5" thickBot="1">
      <c r="A80" s="231"/>
      <c r="B80" s="236"/>
      <c r="C80" s="237"/>
      <c r="D80" s="238"/>
      <c r="E80" s="239"/>
      <c r="F80" s="248"/>
      <c r="G80" s="193">
        <f>E80*F80</f>
        <v>0</v>
      </c>
    </row>
    <row r="81" spans="1:7" s="77" customFormat="1" ht="18" customHeight="1" thickBot="1" thickTop="1">
      <c r="A81" s="122"/>
      <c r="B81" s="123"/>
      <c r="C81" s="124" t="s">
        <v>142</v>
      </c>
      <c r="D81" s="125" t="s">
        <v>153</v>
      </c>
      <c r="E81" s="126" t="s">
        <v>153</v>
      </c>
      <c r="F81" s="123" t="s">
        <v>153</v>
      </c>
      <c r="G81" s="251">
        <f>SUM(G14:G79)</f>
        <v>0</v>
      </c>
    </row>
    <row r="82" spans="1:7" ht="13.5" thickTop="1">
      <c r="A82" s="141"/>
      <c r="B82" s="140"/>
      <c r="C82" s="142"/>
      <c r="D82" s="142"/>
      <c r="E82" s="143"/>
      <c r="F82" s="142"/>
      <c r="G82" s="142"/>
    </row>
    <row r="83" spans="6:7" ht="12.75">
      <c r="F83" s="260"/>
      <c r="G83" s="261"/>
    </row>
  </sheetData>
  <sheetProtection password="CF13" sheet="1"/>
  <mergeCells count="5">
    <mergeCell ref="G8:G9"/>
    <mergeCell ref="A1:G1"/>
    <mergeCell ref="A3:G3"/>
    <mergeCell ref="A5:G5"/>
    <mergeCell ref="A6:G6"/>
  </mergeCells>
  <printOptions/>
  <pageMargins left="0.7480314960629921" right="0.1968503937007874" top="0.7874015748031497" bottom="0.7874015748031497" header="0.5905511811023623" footer="0.5118110236220472"/>
  <pageSetup firstPageNumber="10" useFirstPageNumber="1" fitToHeight="0" horizontalDpi="600" verticalDpi="600" orientation="portrait" paperSize="9" scale="95" r:id="rId1"/>
  <headerFooter alignWithMargins="0">
    <oddFooter>&amp;LRoboty mostowe&amp;C&amp;P</oddFooter>
  </headerFooter>
  <rowBreaks count="1" manualBreakCount="1">
    <brk id="6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showGridLines="0" showZeros="0" view="pageBreakPreview" zoomScale="110" zoomScaleSheetLayoutView="110" zoomScalePageLayoutView="0" workbookViewId="0" topLeftCell="A1">
      <selection activeCell="C27" sqref="C27"/>
    </sheetView>
  </sheetViews>
  <sheetFormatPr defaultColWidth="9.00390625" defaultRowHeight="12.75"/>
  <cols>
    <col min="1" max="1" width="4.125" style="15" customWidth="1"/>
    <col min="2" max="2" width="11.00390625" style="3" customWidth="1"/>
    <col min="3" max="3" width="45.75390625" style="5" customWidth="1"/>
    <col min="4" max="4" width="6.125" style="5" customWidth="1"/>
    <col min="5" max="5" width="9.00390625" style="64" customWidth="1"/>
    <col min="6" max="6" width="9.75390625" style="14" customWidth="1"/>
    <col min="7" max="7" width="12.75390625" style="5" customWidth="1"/>
    <col min="8" max="16384" width="9.125" style="5" customWidth="1"/>
  </cols>
  <sheetData>
    <row r="1" spans="1:7" s="16" customFormat="1" ht="64.5" customHeight="1">
      <c r="A1" s="606" t="s">
        <v>278</v>
      </c>
      <c r="B1" s="606"/>
      <c r="C1" s="606"/>
      <c r="D1" s="606"/>
      <c r="E1" s="606"/>
      <c r="F1" s="606"/>
      <c r="G1" s="606"/>
    </row>
    <row r="2" spans="1:7" s="18" customFormat="1" ht="15" customHeight="1">
      <c r="A2" s="19"/>
      <c r="B2" s="19"/>
      <c r="C2" s="19"/>
      <c r="D2" s="19"/>
      <c r="E2" s="19"/>
      <c r="F2" s="19"/>
      <c r="G2" s="19"/>
    </row>
    <row r="3" spans="1:7" s="65" customFormat="1" ht="15.75">
      <c r="A3" s="604" t="s">
        <v>227</v>
      </c>
      <c r="B3" s="604"/>
      <c r="C3" s="604"/>
      <c r="D3" s="604"/>
      <c r="E3" s="604"/>
      <c r="F3" s="604"/>
      <c r="G3" s="604"/>
    </row>
    <row r="4" spans="1:7" s="18" customFormat="1" ht="9.75">
      <c r="A4" s="19"/>
      <c r="B4" s="19"/>
      <c r="C4" s="19"/>
      <c r="D4" s="19"/>
      <c r="E4" s="19"/>
      <c r="F4" s="19"/>
      <c r="G4" s="19"/>
    </row>
    <row r="5" spans="1:7" s="67" customFormat="1" ht="15.75">
      <c r="A5" s="604" t="s">
        <v>17</v>
      </c>
      <c r="B5" s="604"/>
      <c r="C5" s="604"/>
      <c r="D5" s="604"/>
      <c r="E5" s="604"/>
      <c r="F5" s="604"/>
      <c r="G5" s="604"/>
    </row>
    <row r="6" spans="1:7" s="67" customFormat="1" ht="15.75">
      <c r="A6" s="609"/>
      <c r="B6" s="609"/>
      <c r="C6" s="609"/>
      <c r="D6" s="609"/>
      <c r="E6" s="609"/>
      <c r="F6" s="609"/>
      <c r="G6" s="609"/>
    </row>
    <row r="7" spans="1:7" s="18" customFormat="1" ht="10.5" thickBot="1">
      <c r="A7" s="17"/>
      <c r="B7" s="17"/>
      <c r="C7" s="17"/>
      <c r="D7" s="17"/>
      <c r="E7" s="17"/>
      <c r="F7" s="17"/>
      <c r="G7" s="17"/>
    </row>
    <row r="8" spans="1:7" s="3" customFormat="1" ht="13.5" customHeight="1" thickTop="1">
      <c r="A8" s="542"/>
      <c r="B8" s="543" t="s">
        <v>149</v>
      </c>
      <c r="C8" s="544"/>
      <c r="D8" s="545" t="s">
        <v>150</v>
      </c>
      <c r="E8" s="546"/>
      <c r="F8" s="144" t="s">
        <v>162</v>
      </c>
      <c r="G8" s="610" t="s">
        <v>145</v>
      </c>
    </row>
    <row r="9" spans="1:7" s="8" customFormat="1" ht="12.75" customHeight="1">
      <c r="A9" s="547" t="s">
        <v>151</v>
      </c>
      <c r="B9" s="548" t="s">
        <v>163</v>
      </c>
      <c r="C9" s="549" t="s">
        <v>143</v>
      </c>
      <c r="D9" s="549" t="s">
        <v>152</v>
      </c>
      <c r="E9" s="550" t="s">
        <v>144</v>
      </c>
      <c r="F9" s="145" t="s">
        <v>217</v>
      </c>
      <c r="G9" s="611"/>
    </row>
    <row r="10" spans="1:7" s="8" customFormat="1" ht="12.75" customHeight="1">
      <c r="A10" s="551"/>
      <c r="B10" s="552" t="s">
        <v>164</v>
      </c>
      <c r="C10" s="553"/>
      <c r="D10" s="553"/>
      <c r="E10" s="554"/>
      <c r="F10" s="146" t="s">
        <v>167</v>
      </c>
      <c r="G10" s="531" t="s">
        <v>167</v>
      </c>
    </row>
    <row r="11" spans="1:7" s="6" customFormat="1" ht="12.75">
      <c r="A11" s="555">
        <v>1</v>
      </c>
      <c r="B11" s="556">
        <v>2</v>
      </c>
      <c r="C11" s="556">
        <v>3</v>
      </c>
      <c r="D11" s="556">
        <v>4</v>
      </c>
      <c r="E11" s="557">
        <v>5</v>
      </c>
      <c r="F11" s="147">
        <v>6</v>
      </c>
      <c r="G11" s="532">
        <v>7</v>
      </c>
    </row>
    <row r="12" spans="1:7" s="2" customFormat="1" ht="15" customHeight="1">
      <c r="A12" s="454"/>
      <c r="B12" s="431" t="s">
        <v>107</v>
      </c>
      <c r="C12" s="456" t="s">
        <v>228</v>
      </c>
      <c r="D12" s="558" t="s">
        <v>153</v>
      </c>
      <c r="E12" s="559" t="s">
        <v>153</v>
      </c>
      <c r="F12" s="149" t="s">
        <v>153</v>
      </c>
      <c r="G12" s="533" t="s">
        <v>153</v>
      </c>
    </row>
    <row r="13" spans="1:10" s="2" customFormat="1" ht="26.25" customHeight="1">
      <c r="A13" s="435"/>
      <c r="B13" s="436" t="s">
        <v>253</v>
      </c>
      <c r="C13" s="437" t="s">
        <v>229</v>
      </c>
      <c r="D13" s="436" t="s">
        <v>153</v>
      </c>
      <c r="E13" s="438" t="s">
        <v>153</v>
      </c>
      <c r="F13" s="188" t="s">
        <v>153</v>
      </c>
      <c r="G13" s="534" t="s">
        <v>153</v>
      </c>
      <c r="H13" s="257"/>
      <c r="I13" s="257"/>
      <c r="J13" s="257"/>
    </row>
    <row r="14" spans="1:10" s="2" customFormat="1" ht="38.25">
      <c r="A14" s="439">
        <v>1</v>
      </c>
      <c r="B14" s="440"/>
      <c r="C14" s="560" t="s">
        <v>287</v>
      </c>
      <c r="D14" s="442" t="s">
        <v>168</v>
      </c>
      <c r="E14" s="561">
        <v>21</v>
      </c>
      <c r="F14" s="253"/>
      <c r="G14" s="398">
        <f>ROUND(E14*F14,2)</f>
        <v>0</v>
      </c>
      <c r="H14" s="257"/>
      <c r="I14" s="257"/>
      <c r="J14" s="257"/>
    </row>
    <row r="15" spans="1:10" s="2" customFormat="1" ht="16.5" customHeight="1">
      <c r="A15" s="435"/>
      <c r="B15" s="444" t="s">
        <v>254</v>
      </c>
      <c r="C15" s="437" t="s">
        <v>230</v>
      </c>
      <c r="D15" s="445" t="s">
        <v>153</v>
      </c>
      <c r="E15" s="562" t="s">
        <v>153</v>
      </c>
      <c r="F15" s="254" t="s">
        <v>153</v>
      </c>
      <c r="G15" s="535" t="s">
        <v>153</v>
      </c>
      <c r="H15" s="257"/>
      <c r="I15" s="257"/>
      <c r="J15" s="257"/>
    </row>
    <row r="16" spans="1:10" s="2" customFormat="1" ht="28.5" customHeight="1">
      <c r="A16" s="435">
        <f>A14+1</f>
        <v>2</v>
      </c>
      <c r="B16" s="444"/>
      <c r="C16" s="563" t="s">
        <v>41</v>
      </c>
      <c r="D16" s="452" t="s">
        <v>168</v>
      </c>
      <c r="E16" s="564">
        <v>21</v>
      </c>
      <c r="F16" s="253"/>
      <c r="G16" s="398">
        <f>ROUND(E16*F16,2)</f>
        <v>0</v>
      </c>
      <c r="H16" s="257"/>
      <c r="I16" s="257"/>
      <c r="J16" s="257"/>
    </row>
    <row r="17" spans="1:10" s="2" customFormat="1" ht="15" customHeight="1">
      <c r="A17" s="454"/>
      <c r="B17" s="455" t="s">
        <v>156</v>
      </c>
      <c r="C17" s="456" t="s">
        <v>157</v>
      </c>
      <c r="D17" s="457" t="s">
        <v>153</v>
      </c>
      <c r="E17" s="503" t="s">
        <v>153</v>
      </c>
      <c r="F17" s="394" t="s">
        <v>153</v>
      </c>
      <c r="G17" s="536" t="s">
        <v>153</v>
      </c>
      <c r="H17" s="257"/>
      <c r="I17" s="257"/>
      <c r="J17" s="257"/>
    </row>
    <row r="18" spans="1:10" s="2" customFormat="1" ht="12.75">
      <c r="A18" s="435"/>
      <c r="B18" s="436" t="s">
        <v>219</v>
      </c>
      <c r="C18" s="437" t="s">
        <v>231</v>
      </c>
      <c r="D18" s="459" t="s">
        <v>153</v>
      </c>
      <c r="E18" s="565" t="s">
        <v>153</v>
      </c>
      <c r="F18" s="139" t="s">
        <v>153</v>
      </c>
      <c r="G18" s="537" t="s">
        <v>153</v>
      </c>
      <c r="H18" s="257"/>
      <c r="I18" s="257"/>
      <c r="J18" s="257"/>
    </row>
    <row r="19" spans="1:10" s="2" customFormat="1" ht="12.75">
      <c r="A19" s="435"/>
      <c r="B19" s="460"/>
      <c r="C19" s="437" t="s">
        <v>247</v>
      </c>
      <c r="D19" s="461"/>
      <c r="E19" s="565"/>
      <c r="F19" s="139"/>
      <c r="G19" s="537"/>
      <c r="H19" s="257"/>
      <c r="I19" s="257"/>
      <c r="J19" s="257"/>
    </row>
    <row r="20" spans="1:10" s="2" customFormat="1" ht="25.5">
      <c r="A20" s="435">
        <f>A16+1</f>
        <v>3</v>
      </c>
      <c r="B20" s="460"/>
      <c r="C20" s="463" t="s">
        <v>46</v>
      </c>
      <c r="D20" s="461"/>
      <c r="E20" s="565"/>
      <c r="F20" s="249"/>
      <c r="G20" s="537"/>
      <c r="H20" s="257"/>
      <c r="I20" s="257"/>
      <c r="J20" s="257"/>
    </row>
    <row r="21" spans="1:10" s="2" customFormat="1" ht="12.75">
      <c r="A21" s="435"/>
      <c r="B21" s="460"/>
      <c r="C21" s="465" t="s">
        <v>97</v>
      </c>
      <c r="D21" s="461" t="s">
        <v>176</v>
      </c>
      <c r="E21" s="566">
        <v>625</v>
      </c>
      <c r="F21" s="247"/>
      <c r="G21" s="398">
        <f>ROUND(E21*F21,2)</f>
        <v>0</v>
      </c>
      <c r="H21" s="257"/>
      <c r="I21" s="257"/>
      <c r="J21" s="257"/>
    </row>
    <row r="22" spans="1:10" s="2" customFormat="1" ht="15" customHeight="1">
      <c r="A22" s="469"/>
      <c r="B22" s="470" t="s">
        <v>158</v>
      </c>
      <c r="C22" s="471" t="s">
        <v>159</v>
      </c>
      <c r="D22" s="455" t="s">
        <v>153</v>
      </c>
      <c r="E22" s="410" t="s">
        <v>153</v>
      </c>
      <c r="F22" s="393" t="s">
        <v>153</v>
      </c>
      <c r="G22" s="404" t="s">
        <v>153</v>
      </c>
      <c r="H22" s="257"/>
      <c r="I22" s="257"/>
      <c r="J22" s="257"/>
    </row>
    <row r="23" spans="1:10" s="2" customFormat="1" ht="12.75">
      <c r="A23" s="472"/>
      <c r="B23" s="450" t="s">
        <v>169</v>
      </c>
      <c r="C23" s="473" t="s">
        <v>91</v>
      </c>
      <c r="D23" s="461" t="s">
        <v>153</v>
      </c>
      <c r="E23" s="451" t="s">
        <v>153</v>
      </c>
      <c r="F23" s="391" t="s">
        <v>153</v>
      </c>
      <c r="G23" s="400" t="s">
        <v>153</v>
      </c>
      <c r="H23" s="257"/>
      <c r="I23" s="257"/>
      <c r="J23" s="257"/>
    </row>
    <row r="24" spans="1:10" s="2" customFormat="1" ht="28.5">
      <c r="A24" s="435">
        <f>A20+1</f>
        <v>4</v>
      </c>
      <c r="B24" s="444"/>
      <c r="C24" s="567" t="s">
        <v>47</v>
      </c>
      <c r="D24" s="442" t="s">
        <v>168</v>
      </c>
      <c r="E24" s="466">
        <v>2.5</v>
      </c>
      <c r="F24" s="252"/>
      <c r="G24" s="398">
        <f>ROUND(E24*F24,2)</f>
        <v>0</v>
      </c>
      <c r="H24" s="257"/>
      <c r="I24" s="257"/>
      <c r="J24" s="257"/>
    </row>
    <row r="25" spans="1:10" s="2" customFormat="1" ht="15" customHeight="1">
      <c r="A25" s="568"/>
      <c r="B25" s="569" t="s">
        <v>111</v>
      </c>
      <c r="C25" s="570" t="s">
        <v>160</v>
      </c>
      <c r="D25" s="571" t="s">
        <v>153</v>
      </c>
      <c r="E25" s="572" t="s">
        <v>153</v>
      </c>
      <c r="F25" s="529" t="s">
        <v>153</v>
      </c>
      <c r="G25" s="538" t="s">
        <v>153</v>
      </c>
      <c r="H25" s="257"/>
      <c r="I25" s="257"/>
      <c r="J25" s="257"/>
    </row>
    <row r="26" spans="1:10" s="1" customFormat="1" ht="12.75">
      <c r="A26" s="573"/>
      <c r="B26" s="574" t="s">
        <v>48</v>
      </c>
      <c r="C26" s="575" t="s">
        <v>49</v>
      </c>
      <c r="D26" s="576" t="s">
        <v>153</v>
      </c>
      <c r="E26" s="577" t="s">
        <v>153</v>
      </c>
      <c r="F26" s="530" t="s">
        <v>153</v>
      </c>
      <c r="G26" s="539" t="s">
        <v>153</v>
      </c>
      <c r="H26" s="256"/>
      <c r="I26" s="256"/>
      <c r="J26" s="256"/>
    </row>
    <row r="27" spans="1:10" s="1" customFormat="1" ht="51">
      <c r="A27" s="573">
        <f>A24+1</f>
        <v>5</v>
      </c>
      <c r="B27" s="574"/>
      <c r="C27" s="578" t="s">
        <v>350</v>
      </c>
      <c r="D27" s="579" t="s">
        <v>170</v>
      </c>
      <c r="E27" s="580">
        <v>5</v>
      </c>
      <c r="F27" s="530"/>
      <c r="G27" s="398">
        <f>ROUND(E27*F27,2)</f>
        <v>0</v>
      </c>
      <c r="H27" s="256"/>
      <c r="I27" s="256"/>
      <c r="J27" s="256"/>
    </row>
    <row r="28" spans="1:10" s="1" customFormat="1" ht="25.5">
      <c r="A28" s="573">
        <f>A27+1</f>
        <v>6</v>
      </c>
      <c r="B28" s="574"/>
      <c r="C28" s="581" t="s">
        <v>351</v>
      </c>
      <c r="D28" s="579" t="s">
        <v>170</v>
      </c>
      <c r="E28" s="582">
        <v>2.5</v>
      </c>
      <c r="F28" s="530"/>
      <c r="G28" s="398">
        <f>ROUND(E28*F28,2)</f>
        <v>0</v>
      </c>
      <c r="H28" s="256"/>
      <c r="I28" s="256"/>
      <c r="J28" s="256"/>
    </row>
    <row r="29" spans="1:10" s="1" customFormat="1" ht="13.5" thickBot="1">
      <c r="A29" s="583"/>
      <c r="B29" s="584"/>
      <c r="C29" s="585"/>
      <c r="D29" s="586"/>
      <c r="E29" s="587"/>
      <c r="F29" s="240"/>
      <c r="G29" s="540"/>
      <c r="H29" s="256"/>
      <c r="I29" s="256"/>
      <c r="J29" s="256"/>
    </row>
    <row r="30" spans="1:10" s="77" customFormat="1" ht="18" customHeight="1" thickBot="1" thickTop="1">
      <c r="A30" s="588"/>
      <c r="B30" s="589"/>
      <c r="C30" s="590" t="s">
        <v>142</v>
      </c>
      <c r="D30" s="591" t="s">
        <v>153</v>
      </c>
      <c r="E30" s="592" t="s">
        <v>153</v>
      </c>
      <c r="F30" s="123" t="s">
        <v>153</v>
      </c>
      <c r="G30" s="541">
        <f>SUM(G14:G28)</f>
        <v>0</v>
      </c>
      <c r="H30" s="258"/>
      <c r="I30" s="258"/>
      <c r="J30" s="258"/>
    </row>
    <row r="31" spans="8:10" ht="13.5" thickTop="1">
      <c r="H31" s="259"/>
      <c r="I31" s="259"/>
      <c r="J31" s="259"/>
    </row>
    <row r="32" spans="6:10" ht="12.75">
      <c r="F32" s="260"/>
      <c r="G32" s="261"/>
      <c r="H32" s="259"/>
      <c r="I32" s="259"/>
      <c r="J32" s="259"/>
    </row>
    <row r="33" spans="8:10" ht="12.75">
      <c r="H33" s="259"/>
      <c r="I33" s="259"/>
      <c r="J33" s="259"/>
    </row>
    <row r="34" spans="8:10" ht="12.75">
      <c r="H34" s="259"/>
      <c r="I34" s="259"/>
      <c r="J34" s="259"/>
    </row>
    <row r="35" spans="8:10" ht="12.75">
      <c r="H35" s="259"/>
      <c r="I35" s="259"/>
      <c r="J35" s="259"/>
    </row>
    <row r="36" spans="8:10" ht="12.75">
      <c r="H36" s="259"/>
      <c r="I36" s="259"/>
      <c r="J36" s="259"/>
    </row>
    <row r="37" spans="8:10" ht="12.75">
      <c r="H37" s="259"/>
      <c r="I37" s="259"/>
      <c r="J37" s="259"/>
    </row>
    <row r="38" spans="8:10" ht="12.75">
      <c r="H38" s="259"/>
      <c r="I38" s="259"/>
      <c r="J38" s="259"/>
    </row>
    <row r="39" spans="8:10" ht="12.75">
      <c r="H39" s="259"/>
      <c r="I39" s="259"/>
      <c r="J39" s="259"/>
    </row>
    <row r="40" spans="8:10" ht="12.75">
      <c r="H40" s="259"/>
      <c r="I40" s="259"/>
      <c r="J40" s="259"/>
    </row>
  </sheetData>
  <sheetProtection password="CF13" sheet="1"/>
  <mergeCells count="5">
    <mergeCell ref="G8:G9"/>
    <mergeCell ref="A1:G1"/>
    <mergeCell ref="A3:G3"/>
    <mergeCell ref="A5:G5"/>
    <mergeCell ref="A6:G6"/>
  </mergeCells>
  <printOptions/>
  <pageMargins left="0.7480314960629921" right="0.1968503937007874" top="0.7874015748031497" bottom="0.7874015748031497" header="0.5905511811023623" footer="0.5118110236220472"/>
  <pageSetup firstPageNumber="13" useFirstPageNumber="1" fitToHeight="0" horizontalDpi="600" verticalDpi="600" orientation="portrait" paperSize="9" scale="95" r:id="rId1"/>
  <headerFooter alignWithMargins="0">
    <oddFooter>&amp;LRoboty mostowe&amp;C&amp;P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showGridLines="0" showZeros="0" zoomScale="110" zoomScaleNormal="110" zoomScaleSheetLayoutView="100" zoomScalePageLayoutView="0" workbookViewId="0" topLeftCell="A1">
      <selection activeCell="E15" sqref="E15:F15"/>
    </sheetView>
  </sheetViews>
  <sheetFormatPr defaultColWidth="9.00390625" defaultRowHeight="12.75"/>
  <cols>
    <col min="1" max="1" width="4.125" style="15" customWidth="1"/>
    <col min="2" max="2" width="12.625" style="3" customWidth="1"/>
    <col min="3" max="3" width="45.75390625" style="5" customWidth="1"/>
    <col min="4" max="4" width="6.125" style="5" customWidth="1"/>
    <col min="5" max="5" width="7.125" style="64" customWidth="1"/>
    <col min="6" max="6" width="9.75390625" style="14" customWidth="1"/>
    <col min="7" max="7" width="12.75390625" style="5" customWidth="1"/>
    <col min="8" max="16384" width="9.125" style="5" customWidth="1"/>
  </cols>
  <sheetData>
    <row r="1" spans="1:7" s="16" customFormat="1" ht="64.5" customHeight="1">
      <c r="A1" s="606" t="s">
        <v>278</v>
      </c>
      <c r="B1" s="606"/>
      <c r="C1" s="606"/>
      <c r="D1" s="606"/>
      <c r="E1" s="606"/>
      <c r="F1" s="606"/>
      <c r="G1" s="606"/>
    </row>
    <row r="2" spans="1:7" s="18" customFormat="1" ht="15" customHeight="1">
      <c r="A2" s="19"/>
      <c r="B2" s="19"/>
      <c r="C2" s="19"/>
      <c r="D2" s="19"/>
      <c r="E2" s="19"/>
      <c r="F2" s="19"/>
      <c r="G2" s="19"/>
    </row>
    <row r="3" spans="1:7" s="65" customFormat="1" ht="15.75">
      <c r="A3" s="604" t="s">
        <v>227</v>
      </c>
      <c r="B3" s="604"/>
      <c r="C3" s="604"/>
      <c r="D3" s="604"/>
      <c r="E3" s="604"/>
      <c r="F3" s="604"/>
      <c r="G3" s="604"/>
    </row>
    <row r="4" spans="1:7" s="18" customFormat="1" ht="9.75">
      <c r="A4" s="19"/>
      <c r="B4" s="19"/>
      <c r="C4" s="19"/>
      <c r="D4" s="19"/>
      <c r="E4" s="19"/>
      <c r="F4" s="19"/>
      <c r="G4" s="19"/>
    </row>
    <row r="5" spans="1:7" s="67" customFormat="1" ht="15.75">
      <c r="A5" s="604" t="s">
        <v>18</v>
      </c>
      <c r="B5" s="604"/>
      <c r="C5" s="604"/>
      <c r="D5" s="604"/>
      <c r="E5" s="604"/>
      <c r="F5" s="604"/>
      <c r="G5" s="604"/>
    </row>
    <row r="6" spans="1:7" s="67" customFormat="1" ht="15.75">
      <c r="A6" s="609"/>
      <c r="B6" s="609"/>
      <c r="C6" s="609"/>
      <c r="D6" s="609"/>
      <c r="E6" s="609"/>
      <c r="F6" s="609"/>
      <c r="G6" s="609"/>
    </row>
    <row r="7" spans="1:7" s="18" customFormat="1" ht="10.5" thickBot="1">
      <c r="A7" s="17"/>
      <c r="B7" s="17"/>
      <c r="C7" s="17"/>
      <c r="D7" s="17"/>
      <c r="E7" s="17"/>
      <c r="F7" s="17"/>
      <c r="G7" s="17"/>
    </row>
    <row r="8" spans="1:7" s="3" customFormat="1" ht="13.5" customHeight="1" thickTop="1">
      <c r="A8" s="87"/>
      <c r="B8" s="88" t="s">
        <v>149</v>
      </c>
      <c r="C8" s="89"/>
      <c r="D8" s="100" t="s">
        <v>150</v>
      </c>
      <c r="E8" s="90"/>
      <c r="F8" s="88" t="s">
        <v>162</v>
      </c>
      <c r="G8" s="607" t="s">
        <v>145</v>
      </c>
    </row>
    <row r="9" spans="1:7" s="8" customFormat="1" ht="12.75" customHeight="1">
      <c r="A9" s="91" t="s">
        <v>151</v>
      </c>
      <c r="B9" s="92" t="s">
        <v>163</v>
      </c>
      <c r="C9" s="93" t="s">
        <v>143</v>
      </c>
      <c r="D9" s="93" t="s">
        <v>152</v>
      </c>
      <c r="E9" s="94" t="s">
        <v>144</v>
      </c>
      <c r="F9" s="92" t="s">
        <v>217</v>
      </c>
      <c r="G9" s="608"/>
    </row>
    <row r="10" spans="1:7" s="8" customFormat="1" ht="12.75" customHeight="1">
      <c r="A10" s="95"/>
      <c r="B10" s="96" t="s">
        <v>164</v>
      </c>
      <c r="C10" s="97"/>
      <c r="D10" s="97"/>
      <c r="E10" s="98"/>
      <c r="F10" s="96" t="s">
        <v>167</v>
      </c>
      <c r="G10" s="99" t="s">
        <v>167</v>
      </c>
    </row>
    <row r="11" spans="1:7" s="6" customFormat="1" ht="15" customHeight="1">
      <c r="A11" s="105">
        <v>1</v>
      </c>
      <c r="B11" s="106">
        <v>2</v>
      </c>
      <c r="C11" s="106">
        <v>3</v>
      </c>
      <c r="D11" s="106">
        <v>4</v>
      </c>
      <c r="E11" s="107">
        <v>5</v>
      </c>
      <c r="F11" s="106">
        <v>6</v>
      </c>
      <c r="G11" s="108">
        <v>7</v>
      </c>
    </row>
    <row r="12" spans="1:7" s="6" customFormat="1" ht="15" customHeight="1">
      <c r="A12" s="111"/>
      <c r="B12" s="112" t="s">
        <v>173</v>
      </c>
      <c r="C12" s="113" t="s">
        <v>174</v>
      </c>
      <c r="D12" s="152" t="s">
        <v>153</v>
      </c>
      <c r="E12" s="153" t="s">
        <v>153</v>
      </c>
      <c r="F12" s="153" t="s">
        <v>153</v>
      </c>
      <c r="G12" s="154" t="s">
        <v>153</v>
      </c>
    </row>
    <row r="13" spans="1:7" s="202" customFormat="1" ht="27.75" customHeight="1">
      <c r="A13" s="73"/>
      <c r="B13" s="194" t="s">
        <v>94</v>
      </c>
      <c r="C13" s="223" t="s">
        <v>327</v>
      </c>
      <c r="D13" s="221" t="s">
        <v>153</v>
      </c>
      <c r="E13" s="224" t="s">
        <v>153</v>
      </c>
      <c r="F13" s="224" t="s">
        <v>153</v>
      </c>
      <c r="G13" s="225" t="s">
        <v>153</v>
      </c>
    </row>
    <row r="14" spans="1:7" s="202" customFormat="1" ht="27.75" customHeight="1">
      <c r="A14" s="73">
        <v>1</v>
      </c>
      <c r="B14" s="194"/>
      <c r="C14" s="226" t="s">
        <v>329</v>
      </c>
      <c r="D14" s="197" t="s">
        <v>168</v>
      </c>
      <c r="E14" s="227">
        <v>9</v>
      </c>
      <c r="F14" s="593"/>
      <c r="G14" s="199">
        <f aca="true" t="shared" si="0" ref="G14:G30">ROUND(E14*F14,2)</f>
        <v>0</v>
      </c>
    </row>
    <row r="15" spans="1:7" s="202" customFormat="1" ht="54">
      <c r="A15" s="73">
        <f>A14+1</f>
        <v>2</v>
      </c>
      <c r="B15" s="194"/>
      <c r="C15" s="226" t="s">
        <v>7</v>
      </c>
      <c r="D15" s="197" t="s">
        <v>148</v>
      </c>
      <c r="E15" s="227">
        <v>5</v>
      </c>
      <c r="F15" s="593"/>
      <c r="G15" s="199">
        <f t="shared" si="0"/>
        <v>0</v>
      </c>
    </row>
    <row r="16" spans="1:7" s="202" customFormat="1" ht="27.75" customHeight="1">
      <c r="A16" s="73">
        <f aca="true" t="shared" si="1" ref="A16:A31">A15+1</f>
        <v>3</v>
      </c>
      <c r="B16" s="194"/>
      <c r="C16" s="226" t="s">
        <v>330</v>
      </c>
      <c r="D16" s="197" t="s">
        <v>147</v>
      </c>
      <c r="E16" s="227">
        <v>1</v>
      </c>
      <c r="F16" s="593"/>
      <c r="G16" s="199">
        <f t="shared" si="0"/>
        <v>0</v>
      </c>
    </row>
    <row r="17" spans="1:7" s="202" customFormat="1" ht="25.5">
      <c r="A17" s="73">
        <f t="shared" si="1"/>
        <v>4</v>
      </c>
      <c r="B17" s="194"/>
      <c r="C17" s="226" t="s">
        <v>331</v>
      </c>
      <c r="D17" s="197" t="s">
        <v>147</v>
      </c>
      <c r="E17" s="227">
        <v>1</v>
      </c>
      <c r="F17" s="593"/>
      <c r="G17" s="199">
        <f t="shared" si="0"/>
        <v>0</v>
      </c>
    </row>
    <row r="18" spans="1:7" s="202" customFormat="1" ht="12.75">
      <c r="A18" s="73">
        <f t="shared" si="1"/>
        <v>5</v>
      </c>
      <c r="B18" s="194"/>
      <c r="C18" s="226" t="s">
        <v>4</v>
      </c>
      <c r="D18" s="197" t="s">
        <v>147</v>
      </c>
      <c r="E18" s="227">
        <v>1</v>
      </c>
      <c r="F18" s="593"/>
      <c r="G18" s="199">
        <f t="shared" si="0"/>
        <v>0</v>
      </c>
    </row>
    <row r="19" spans="1:7" s="202" customFormat="1" ht="15.75">
      <c r="A19" s="73">
        <f t="shared" si="1"/>
        <v>6</v>
      </c>
      <c r="B19" s="194"/>
      <c r="C19" s="226" t="s">
        <v>332</v>
      </c>
      <c r="D19" s="197" t="s">
        <v>168</v>
      </c>
      <c r="E19" s="227">
        <v>4</v>
      </c>
      <c r="F19" s="593"/>
      <c r="G19" s="199">
        <f t="shared" si="0"/>
        <v>0</v>
      </c>
    </row>
    <row r="20" spans="1:7" s="202" customFormat="1" ht="12.75">
      <c r="A20" s="73">
        <f t="shared" si="1"/>
        <v>7</v>
      </c>
      <c r="B20" s="194"/>
      <c r="C20" s="226" t="s">
        <v>333</v>
      </c>
      <c r="D20" s="197" t="s">
        <v>147</v>
      </c>
      <c r="E20" s="227">
        <v>1</v>
      </c>
      <c r="F20" s="593"/>
      <c r="G20" s="199">
        <f t="shared" si="0"/>
        <v>0</v>
      </c>
    </row>
    <row r="21" spans="1:7" s="202" customFormat="1" ht="25.5">
      <c r="A21" s="73">
        <f t="shared" si="1"/>
        <v>8</v>
      </c>
      <c r="B21" s="194"/>
      <c r="C21" s="226" t="s">
        <v>335</v>
      </c>
      <c r="D21" s="197" t="s">
        <v>168</v>
      </c>
      <c r="E21" s="227">
        <v>13</v>
      </c>
      <c r="F21" s="593"/>
      <c r="G21" s="199">
        <f t="shared" si="0"/>
        <v>0</v>
      </c>
    </row>
    <row r="22" spans="1:7" s="202" customFormat="1" ht="15.75">
      <c r="A22" s="73">
        <f t="shared" si="1"/>
        <v>9</v>
      </c>
      <c r="B22" s="194"/>
      <c r="C22" s="226" t="s">
        <v>328</v>
      </c>
      <c r="D22" s="221" t="s">
        <v>168</v>
      </c>
      <c r="E22" s="227">
        <v>7.5</v>
      </c>
      <c r="F22" s="593"/>
      <c r="G22" s="199">
        <f t="shared" si="0"/>
        <v>0</v>
      </c>
    </row>
    <row r="23" spans="1:7" s="202" customFormat="1" ht="25.5">
      <c r="A23" s="73">
        <f t="shared" si="1"/>
        <v>10</v>
      </c>
      <c r="B23" s="194"/>
      <c r="C23" s="226" t="s">
        <v>2</v>
      </c>
      <c r="D23" s="197" t="s">
        <v>168</v>
      </c>
      <c r="E23" s="227">
        <v>4</v>
      </c>
      <c r="F23" s="593"/>
      <c r="G23" s="199">
        <f t="shared" si="0"/>
        <v>0</v>
      </c>
    </row>
    <row r="24" spans="1:7" s="202" customFormat="1" ht="54">
      <c r="A24" s="73">
        <f t="shared" si="1"/>
        <v>11</v>
      </c>
      <c r="B24" s="194"/>
      <c r="C24" s="226" t="s">
        <v>8</v>
      </c>
      <c r="D24" s="197" t="s">
        <v>148</v>
      </c>
      <c r="E24" s="227">
        <v>5</v>
      </c>
      <c r="F24" s="593"/>
      <c r="G24" s="199">
        <f t="shared" si="0"/>
        <v>0</v>
      </c>
    </row>
    <row r="25" spans="1:7" s="202" customFormat="1" ht="29.25" customHeight="1">
      <c r="A25" s="73">
        <f t="shared" si="1"/>
        <v>12</v>
      </c>
      <c r="B25" s="194"/>
      <c r="C25" s="226" t="s">
        <v>334</v>
      </c>
      <c r="D25" s="197" t="s">
        <v>147</v>
      </c>
      <c r="E25" s="227">
        <v>2</v>
      </c>
      <c r="F25" s="593"/>
      <c r="G25" s="199">
        <f t="shared" si="0"/>
        <v>0</v>
      </c>
    </row>
    <row r="26" spans="1:7" s="202" customFormat="1" ht="21" customHeight="1">
      <c r="A26" s="73">
        <f t="shared" si="1"/>
        <v>13</v>
      </c>
      <c r="B26" s="194"/>
      <c r="C26" s="226" t="s">
        <v>3</v>
      </c>
      <c r="D26" s="197" t="s">
        <v>147</v>
      </c>
      <c r="E26" s="227">
        <v>1</v>
      </c>
      <c r="F26" s="593"/>
      <c r="G26" s="199">
        <f t="shared" si="0"/>
        <v>0</v>
      </c>
    </row>
    <row r="27" spans="1:7" s="202" customFormat="1" ht="25.5">
      <c r="A27" s="73">
        <f t="shared" si="1"/>
        <v>14</v>
      </c>
      <c r="B27" s="194"/>
      <c r="C27" s="226" t="s">
        <v>1</v>
      </c>
      <c r="D27" s="197" t="s">
        <v>168</v>
      </c>
      <c r="E27" s="227">
        <v>7.5</v>
      </c>
      <c r="F27" s="593"/>
      <c r="G27" s="199">
        <f t="shared" si="0"/>
        <v>0</v>
      </c>
    </row>
    <row r="28" spans="1:7" s="202" customFormat="1" ht="51">
      <c r="A28" s="73">
        <f t="shared" si="1"/>
        <v>15</v>
      </c>
      <c r="B28" s="194"/>
      <c r="C28" s="226" t="s">
        <v>0</v>
      </c>
      <c r="D28" s="197" t="s">
        <v>148</v>
      </c>
      <c r="E28" s="227">
        <v>5</v>
      </c>
      <c r="F28" s="593"/>
      <c r="G28" s="199">
        <f t="shared" si="0"/>
        <v>0</v>
      </c>
    </row>
    <row r="29" spans="1:7" s="202" customFormat="1" ht="12.75">
      <c r="A29" s="73">
        <f t="shared" si="1"/>
        <v>16</v>
      </c>
      <c r="B29" s="194"/>
      <c r="C29" s="226" t="s">
        <v>5</v>
      </c>
      <c r="D29" s="197" t="s">
        <v>147</v>
      </c>
      <c r="E29" s="227">
        <v>1</v>
      </c>
      <c r="F29" s="593"/>
      <c r="G29" s="199">
        <f t="shared" si="0"/>
        <v>0</v>
      </c>
    </row>
    <row r="30" spans="1:7" s="202" customFormat="1" ht="27" customHeight="1">
      <c r="A30" s="73">
        <f t="shared" si="1"/>
        <v>17</v>
      </c>
      <c r="B30" s="194"/>
      <c r="C30" s="226" t="s">
        <v>6</v>
      </c>
      <c r="D30" s="197" t="s">
        <v>147</v>
      </c>
      <c r="E30" s="227">
        <v>1</v>
      </c>
      <c r="F30" s="593"/>
      <c r="G30" s="199">
        <f t="shared" si="0"/>
        <v>0</v>
      </c>
    </row>
    <row r="31" spans="1:7" s="202" customFormat="1" ht="27" customHeight="1">
      <c r="A31" s="73">
        <f t="shared" si="1"/>
        <v>18</v>
      </c>
      <c r="B31" s="194"/>
      <c r="C31" s="226" t="s">
        <v>9</v>
      </c>
      <c r="D31" s="197" t="s">
        <v>147</v>
      </c>
      <c r="E31" s="227">
        <v>1</v>
      </c>
      <c r="F31" s="593"/>
      <c r="G31" s="199">
        <f>ROUND(E31*F31,2)</f>
        <v>0</v>
      </c>
    </row>
    <row r="32" spans="1:7" s="202" customFormat="1" ht="13.5" thickBot="1">
      <c r="A32" s="231"/>
      <c r="B32" s="232"/>
      <c r="C32" s="233"/>
      <c r="D32" s="234"/>
      <c r="E32" s="235"/>
      <c r="F32" s="250"/>
      <c r="G32" s="199">
        <f>E32*F32</f>
        <v>0</v>
      </c>
    </row>
    <row r="33" spans="1:7" s="77" customFormat="1" ht="18" customHeight="1" thickBot="1" thickTop="1">
      <c r="A33" s="76"/>
      <c r="B33" s="210"/>
      <c r="C33" s="124" t="s">
        <v>142</v>
      </c>
      <c r="D33" s="211" t="s">
        <v>153</v>
      </c>
      <c r="E33" s="212" t="s">
        <v>153</v>
      </c>
      <c r="F33" s="210" t="s">
        <v>153</v>
      </c>
      <c r="G33" s="255">
        <f>SUM(G14:G32)</f>
        <v>0</v>
      </c>
    </row>
    <row r="34" ht="13.5" thickTop="1"/>
    <row r="35" spans="5:7" ht="12.75">
      <c r="E35" s="266"/>
      <c r="F35" s="260"/>
      <c r="G35" s="261"/>
    </row>
  </sheetData>
  <sheetProtection password="CF13" sheet="1"/>
  <mergeCells count="5">
    <mergeCell ref="A6:G6"/>
    <mergeCell ref="G8:G9"/>
    <mergeCell ref="A1:G1"/>
    <mergeCell ref="A3:G3"/>
    <mergeCell ref="A5:G5"/>
  </mergeCells>
  <printOptions/>
  <pageMargins left="0.7480314960629921" right="0.1968503937007874" top="0.7874015748031497" bottom="0.7874015748031497" header="0.5905511811023623" footer="0.5118110236220472"/>
  <pageSetup firstPageNumber="14" useFirstPageNumber="1" fitToHeight="0" horizontalDpi="600" verticalDpi="600" orientation="portrait" paperSize="9" scale="95" r:id="rId1"/>
  <headerFooter alignWithMargins="0">
    <oddFooter>&amp;LRoboty mostowe&amp;C&amp;P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showGridLines="0" showZeros="0" zoomScale="110" zoomScaleNormal="110" zoomScaleSheetLayoutView="100" zoomScalePageLayoutView="0" workbookViewId="0" topLeftCell="A1">
      <selection activeCell="K14" sqref="K14"/>
    </sheetView>
  </sheetViews>
  <sheetFormatPr defaultColWidth="9.00390625" defaultRowHeight="12.75"/>
  <cols>
    <col min="1" max="1" width="4.125" style="15" customWidth="1"/>
    <col min="2" max="2" width="11.00390625" style="3" customWidth="1"/>
    <col min="3" max="3" width="45.75390625" style="5" customWidth="1"/>
    <col min="4" max="4" width="7.125" style="5" customWidth="1"/>
    <col min="5" max="5" width="7.125" style="64" customWidth="1"/>
    <col min="6" max="6" width="9.75390625" style="14" customWidth="1"/>
    <col min="7" max="7" width="12.75390625" style="5" customWidth="1"/>
    <col min="8" max="16384" width="9.125" style="5" customWidth="1"/>
  </cols>
  <sheetData>
    <row r="1" spans="1:7" s="16" customFormat="1" ht="64.5" customHeight="1">
      <c r="A1" s="606" t="s">
        <v>278</v>
      </c>
      <c r="B1" s="606"/>
      <c r="C1" s="606"/>
      <c r="D1" s="606"/>
      <c r="E1" s="606"/>
      <c r="F1" s="606"/>
      <c r="G1" s="606"/>
    </row>
    <row r="2" spans="1:7" s="18" customFormat="1" ht="15" customHeight="1">
      <c r="A2" s="19"/>
      <c r="B2" s="19"/>
      <c r="C2" s="19"/>
      <c r="D2" s="19"/>
      <c r="E2" s="19"/>
      <c r="F2" s="19"/>
      <c r="G2" s="19"/>
    </row>
    <row r="3" spans="1:7" s="65" customFormat="1" ht="15.75">
      <c r="A3" s="604" t="s">
        <v>227</v>
      </c>
      <c r="B3" s="604"/>
      <c r="C3" s="604"/>
      <c r="D3" s="604"/>
      <c r="E3" s="604"/>
      <c r="F3" s="604"/>
      <c r="G3" s="604"/>
    </row>
    <row r="4" spans="1:7" s="18" customFormat="1" ht="9.75">
      <c r="A4" s="19"/>
      <c r="B4" s="19"/>
      <c r="C4" s="19"/>
      <c r="D4" s="19"/>
      <c r="E4" s="19"/>
      <c r="F4" s="19"/>
      <c r="G4" s="19"/>
    </row>
    <row r="5" spans="1:7" s="67" customFormat="1" ht="15.75">
      <c r="A5" s="604" t="s">
        <v>19</v>
      </c>
      <c r="B5" s="604"/>
      <c r="C5" s="604"/>
      <c r="D5" s="604"/>
      <c r="E5" s="604"/>
      <c r="F5" s="604"/>
      <c r="G5" s="604"/>
    </row>
    <row r="6" spans="1:7" s="67" customFormat="1" ht="15.75">
      <c r="A6" s="609"/>
      <c r="B6" s="609"/>
      <c r="C6" s="609"/>
      <c r="D6" s="609"/>
      <c r="E6" s="609"/>
      <c r="F6" s="609"/>
      <c r="G6" s="609"/>
    </row>
    <row r="7" spans="1:7" s="18" customFormat="1" ht="10.5" thickBot="1">
      <c r="A7" s="17"/>
      <c r="B7" s="17"/>
      <c r="C7" s="17"/>
      <c r="D7" s="17"/>
      <c r="E7" s="17"/>
      <c r="F7" s="17"/>
      <c r="G7" s="17"/>
    </row>
    <row r="8" spans="1:7" s="3" customFormat="1" ht="13.5" customHeight="1" thickTop="1">
      <c r="A8" s="87"/>
      <c r="B8" s="88" t="s">
        <v>149</v>
      </c>
      <c r="C8" s="89"/>
      <c r="D8" s="100" t="s">
        <v>150</v>
      </c>
      <c r="E8" s="90"/>
      <c r="F8" s="88" t="s">
        <v>162</v>
      </c>
      <c r="G8" s="607" t="s">
        <v>145</v>
      </c>
    </row>
    <row r="9" spans="1:7" s="8" customFormat="1" ht="12.75" customHeight="1">
      <c r="A9" s="91" t="s">
        <v>151</v>
      </c>
      <c r="B9" s="92" t="s">
        <v>163</v>
      </c>
      <c r="C9" s="93" t="s">
        <v>143</v>
      </c>
      <c r="D9" s="93" t="s">
        <v>152</v>
      </c>
      <c r="E9" s="94" t="s">
        <v>144</v>
      </c>
      <c r="F9" s="92" t="s">
        <v>217</v>
      </c>
      <c r="G9" s="608"/>
    </row>
    <row r="10" spans="1:7" s="8" customFormat="1" ht="12.75" customHeight="1">
      <c r="A10" s="95"/>
      <c r="B10" s="96" t="s">
        <v>164</v>
      </c>
      <c r="C10" s="97"/>
      <c r="D10" s="97"/>
      <c r="E10" s="98"/>
      <c r="F10" s="96" t="s">
        <v>167</v>
      </c>
      <c r="G10" s="99" t="s">
        <v>167</v>
      </c>
    </row>
    <row r="11" spans="1:7" s="6" customFormat="1" ht="15" customHeight="1">
      <c r="A11" s="105">
        <v>1</v>
      </c>
      <c r="B11" s="106">
        <v>2</v>
      </c>
      <c r="C11" s="106">
        <v>3</v>
      </c>
      <c r="D11" s="106">
        <v>4</v>
      </c>
      <c r="E11" s="107">
        <v>5</v>
      </c>
      <c r="F11" s="106">
        <v>6</v>
      </c>
      <c r="G11" s="108">
        <v>7</v>
      </c>
    </row>
    <row r="12" spans="1:7" s="2" customFormat="1" ht="16.5" customHeight="1">
      <c r="A12" s="111"/>
      <c r="B12" s="112" t="s">
        <v>173</v>
      </c>
      <c r="C12" s="113" t="s">
        <v>174</v>
      </c>
      <c r="D12" s="152" t="s">
        <v>153</v>
      </c>
      <c r="E12" s="153" t="s">
        <v>153</v>
      </c>
      <c r="F12" s="153" t="s">
        <v>153</v>
      </c>
      <c r="G12" s="154" t="s">
        <v>153</v>
      </c>
    </row>
    <row r="13" spans="1:7" s="2" customFormat="1" ht="16.5" customHeight="1">
      <c r="A13" s="73"/>
      <c r="B13" s="194" t="s">
        <v>20</v>
      </c>
      <c r="C13" s="110" t="s">
        <v>21</v>
      </c>
      <c r="D13" s="222" t="s">
        <v>153</v>
      </c>
      <c r="E13" s="228" t="s">
        <v>153</v>
      </c>
      <c r="F13" s="229" t="s">
        <v>153</v>
      </c>
      <c r="G13" s="230" t="s">
        <v>153</v>
      </c>
    </row>
    <row r="14" spans="1:7" s="2" customFormat="1" ht="25.5">
      <c r="A14" s="73"/>
      <c r="B14" s="205"/>
      <c r="C14" s="207" t="s">
        <v>315</v>
      </c>
      <c r="D14" s="206"/>
      <c r="E14" s="208"/>
      <c r="F14" s="594"/>
      <c r="G14" s="199">
        <f aca="true" t="shared" si="0" ref="G14:G36">ROUND(E14*F14,2)</f>
        <v>0</v>
      </c>
    </row>
    <row r="15" spans="1:7" s="2" customFormat="1" ht="38.25">
      <c r="A15" s="73">
        <v>1</v>
      </c>
      <c r="B15" s="205"/>
      <c r="C15" s="196" t="s">
        <v>316</v>
      </c>
      <c r="D15" s="197" t="s">
        <v>148</v>
      </c>
      <c r="E15" s="198">
        <v>10</v>
      </c>
      <c r="F15" s="595"/>
      <c r="G15" s="199">
        <f t="shared" si="0"/>
        <v>0</v>
      </c>
    </row>
    <row r="16" spans="1:7" s="2" customFormat="1" ht="51">
      <c r="A16" s="73">
        <f>A15+1</f>
        <v>2</v>
      </c>
      <c r="B16" s="205"/>
      <c r="C16" s="196" t="s">
        <v>323</v>
      </c>
      <c r="D16" s="197" t="s">
        <v>148</v>
      </c>
      <c r="E16" s="198">
        <v>40</v>
      </c>
      <c r="F16" s="596"/>
      <c r="G16" s="199">
        <f t="shared" si="0"/>
        <v>0</v>
      </c>
    </row>
    <row r="17" spans="1:7" s="202" customFormat="1" ht="51">
      <c r="A17" s="73">
        <f>A16+1</f>
        <v>3</v>
      </c>
      <c r="B17" s="203"/>
      <c r="C17" s="196" t="s">
        <v>317</v>
      </c>
      <c r="D17" s="197" t="s">
        <v>179</v>
      </c>
      <c r="E17" s="200">
        <v>0.04</v>
      </c>
      <c r="F17" s="597"/>
      <c r="G17" s="199">
        <f t="shared" si="0"/>
        <v>0</v>
      </c>
    </row>
    <row r="18" spans="1:7" s="202" customFormat="1" ht="27.75" customHeight="1">
      <c r="A18" s="73">
        <f>A17+1</f>
        <v>4</v>
      </c>
      <c r="B18" s="203"/>
      <c r="C18" s="196" t="s">
        <v>318</v>
      </c>
      <c r="D18" s="197" t="s">
        <v>148</v>
      </c>
      <c r="E18" s="204">
        <v>50</v>
      </c>
      <c r="F18" s="598"/>
      <c r="G18" s="199">
        <f t="shared" si="0"/>
        <v>0</v>
      </c>
    </row>
    <row r="19" spans="1:7" s="202" customFormat="1" ht="25.5">
      <c r="A19" s="73">
        <f aca="true" t="shared" si="1" ref="A19:A37">A18+1</f>
        <v>5</v>
      </c>
      <c r="B19" s="203"/>
      <c r="C19" s="196" t="s">
        <v>319</v>
      </c>
      <c r="D19" s="148" t="s">
        <v>168</v>
      </c>
      <c r="E19" s="197">
        <v>0.5</v>
      </c>
      <c r="F19" s="599"/>
      <c r="G19" s="199">
        <f t="shared" si="0"/>
        <v>0</v>
      </c>
    </row>
    <row r="20" spans="1:7" s="202" customFormat="1" ht="26.25" customHeight="1">
      <c r="A20" s="73">
        <f t="shared" si="1"/>
        <v>6</v>
      </c>
      <c r="B20" s="120"/>
      <c r="C20" s="196" t="s">
        <v>320</v>
      </c>
      <c r="D20" s="148" t="s">
        <v>168</v>
      </c>
      <c r="E20" s="197">
        <v>0.5</v>
      </c>
      <c r="F20" s="599"/>
      <c r="G20" s="199">
        <f t="shared" si="0"/>
        <v>0</v>
      </c>
    </row>
    <row r="21" spans="1:7" s="2" customFormat="1" ht="27.75" customHeight="1">
      <c r="A21" s="73">
        <f t="shared" si="1"/>
        <v>7</v>
      </c>
      <c r="B21" s="194"/>
      <c r="C21" s="196" t="s">
        <v>321</v>
      </c>
      <c r="D21" s="197" t="s">
        <v>244</v>
      </c>
      <c r="E21" s="197">
        <v>4</v>
      </c>
      <c r="F21" s="599"/>
      <c r="G21" s="199">
        <f t="shared" si="0"/>
        <v>0</v>
      </c>
    </row>
    <row r="22" spans="1:7" s="2" customFormat="1" ht="28.5" customHeight="1">
      <c r="A22" s="73">
        <f t="shared" si="1"/>
        <v>8</v>
      </c>
      <c r="B22" s="203"/>
      <c r="C22" s="196" t="s">
        <v>322</v>
      </c>
      <c r="D22" s="197" t="s">
        <v>90</v>
      </c>
      <c r="E22" s="197">
        <v>1</v>
      </c>
      <c r="F22" s="599"/>
      <c r="G22" s="199">
        <f t="shared" si="0"/>
        <v>0</v>
      </c>
    </row>
    <row r="23" spans="1:7" s="2" customFormat="1" ht="38.25">
      <c r="A23" s="73">
        <f t="shared" si="1"/>
        <v>9</v>
      </c>
      <c r="B23" s="203"/>
      <c r="C23" s="196" t="s">
        <v>35</v>
      </c>
      <c r="D23" s="197" t="s">
        <v>179</v>
      </c>
      <c r="E23" s="197">
        <v>0.42</v>
      </c>
      <c r="F23" s="599"/>
      <c r="G23" s="199">
        <f t="shared" si="0"/>
        <v>0</v>
      </c>
    </row>
    <row r="24" spans="1:7" s="2" customFormat="1" ht="38.25">
      <c r="A24" s="73">
        <f t="shared" si="1"/>
        <v>10</v>
      </c>
      <c r="B24" s="203"/>
      <c r="C24" s="196" t="s">
        <v>36</v>
      </c>
      <c r="D24" s="197" t="s">
        <v>179</v>
      </c>
      <c r="E24" s="197">
        <v>0.42</v>
      </c>
      <c r="F24" s="600"/>
      <c r="G24" s="199">
        <f t="shared" si="0"/>
        <v>0</v>
      </c>
    </row>
    <row r="25" spans="1:7" s="2" customFormat="1" ht="38.25">
      <c r="A25" s="73">
        <f t="shared" si="1"/>
        <v>11</v>
      </c>
      <c r="B25" s="203"/>
      <c r="C25" s="160" t="s">
        <v>37</v>
      </c>
      <c r="D25" s="209" t="s">
        <v>261</v>
      </c>
      <c r="E25" s="209">
        <v>1</v>
      </c>
      <c r="F25" s="595"/>
      <c r="G25" s="199">
        <f t="shared" si="0"/>
        <v>0</v>
      </c>
    </row>
    <row r="26" spans="1:7" s="2" customFormat="1" ht="25.5">
      <c r="A26" s="73">
        <f t="shared" si="1"/>
        <v>12</v>
      </c>
      <c r="B26" s="203"/>
      <c r="C26" s="220" t="s">
        <v>324</v>
      </c>
      <c r="D26" s="209" t="s">
        <v>261</v>
      </c>
      <c r="E26" s="209">
        <v>1</v>
      </c>
      <c r="F26" s="595"/>
      <c r="G26" s="199">
        <f t="shared" si="0"/>
        <v>0</v>
      </c>
    </row>
    <row r="27" spans="1:7" s="2" customFormat="1" ht="38.25">
      <c r="A27" s="73">
        <f t="shared" si="1"/>
        <v>13</v>
      </c>
      <c r="B27" s="203"/>
      <c r="C27" s="220" t="s">
        <v>325</v>
      </c>
      <c r="D27" s="209" t="s">
        <v>244</v>
      </c>
      <c r="E27" s="209">
        <v>1</v>
      </c>
      <c r="F27" s="595"/>
      <c r="G27" s="199">
        <f t="shared" si="0"/>
        <v>0</v>
      </c>
    </row>
    <row r="28" spans="1:7" s="2" customFormat="1" ht="38.25">
      <c r="A28" s="195">
        <f t="shared" si="1"/>
        <v>14</v>
      </c>
      <c r="B28" s="241"/>
      <c r="C28" s="242" t="s">
        <v>326</v>
      </c>
      <c r="D28" s="243" t="s">
        <v>244</v>
      </c>
      <c r="E28" s="243">
        <v>23</v>
      </c>
      <c r="F28" s="601"/>
      <c r="G28" s="199">
        <f t="shared" si="0"/>
        <v>0</v>
      </c>
    </row>
    <row r="29" spans="1:7" s="2" customFormat="1" ht="38.25">
      <c r="A29" s="73">
        <f t="shared" si="1"/>
        <v>15</v>
      </c>
      <c r="B29" s="203"/>
      <c r="C29" s="220" t="s">
        <v>22</v>
      </c>
      <c r="D29" s="209" t="s">
        <v>261</v>
      </c>
      <c r="E29" s="209">
        <v>1</v>
      </c>
      <c r="F29" s="595"/>
      <c r="G29" s="199">
        <f t="shared" si="0"/>
        <v>0</v>
      </c>
    </row>
    <row r="30" spans="1:7" s="2" customFormat="1" ht="27.75" customHeight="1">
      <c r="A30" s="73">
        <f t="shared" si="1"/>
        <v>16</v>
      </c>
      <c r="B30" s="203"/>
      <c r="C30" s="220" t="s">
        <v>23</v>
      </c>
      <c r="D30" s="209" t="s">
        <v>261</v>
      </c>
      <c r="E30" s="209">
        <v>1</v>
      </c>
      <c r="F30" s="595"/>
      <c r="G30" s="199">
        <f t="shared" si="0"/>
        <v>0</v>
      </c>
    </row>
    <row r="31" spans="1:7" s="2" customFormat="1" ht="38.25">
      <c r="A31" s="73">
        <f t="shared" si="1"/>
        <v>17</v>
      </c>
      <c r="B31" s="203"/>
      <c r="C31" s="220" t="s">
        <v>24</v>
      </c>
      <c r="D31" s="209" t="s">
        <v>261</v>
      </c>
      <c r="E31" s="209">
        <v>23</v>
      </c>
      <c r="F31" s="602"/>
      <c r="G31" s="199">
        <f t="shared" si="0"/>
        <v>0</v>
      </c>
    </row>
    <row r="32" spans="1:7" s="2" customFormat="1" ht="38.25">
      <c r="A32" s="73">
        <f t="shared" si="1"/>
        <v>18</v>
      </c>
      <c r="B32" s="203"/>
      <c r="C32" s="220" t="s">
        <v>25</v>
      </c>
      <c r="D32" s="209" t="s">
        <v>90</v>
      </c>
      <c r="E32" s="209">
        <v>1</v>
      </c>
      <c r="F32" s="595"/>
      <c r="G32" s="199">
        <f t="shared" si="0"/>
        <v>0</v>
      </c>
    </row>
    <row r="33" spans="1:7" s="2" customFormat="1" ht="51">
      <c r="A33" s="73">
        <f t="shared" si="1"/>
        <v>19</v>
      </c>
      <c r="B33" s="203"/>
      <c r="C33" s="220" t="s">
        <v>26</v>
      </c>
      <c r="D33" s="209" t="s">
        <v>90</v>
      </c>
      <c r="E33" s="209">
        <v>23</v>
      </c>
      <c r="F33" s="595"/>
      <c r="G33" s="199">
        <f t="shared" si="0"/>
        <v>0</v>
      </c>
    </row>
    <row r="34" spans="1:7" s="2" customFormat="1" ht="38.25">
      <c r="A34" s="73">
        <f t="shared" si="1"/>
        <v>20</v>
      </c>
      <c r="B34" s="203"/>
      <c r="C34" s="220" t="s">
        <v>27</v>
      </c>
      <c r="D34" s="209" t="s">
        <v>90</v>
      </c>
      <c r="E34" s="209">
        <v>1</v>
      </c>
      <c r="F34" s="595"/>
      <c r="G34" s="199">
        <f t="shared" si="0"/>
        <v>0</v>
      </c>
    </row>
    <row r="35" spans="1:7" s="2" customFormat="1" ht="38.25" customHeight="1">
      <c r="A35" s="73">
        <f t="shared" si="1"/>
        <v>21</v>
      </c>
      <c r="B35" s="203"/>
      <c r="C35" s="220" t="s">
        <v>28</v>
      </c>
      <c r="D35" s="209" t="s">
        <v>90</v>
      </c>
      <c r="E35" s="209">
        <v>23</v>
      </c>
      <c r="F35" s="595"/>
      <c r="G35" s="199">
        <f t="shared" si="0"/>
        <v>0</v>
      </c>
    </row>
    <row r="36" spans="1:7" s="2" customFormat="1" ht="38.25">
      <c r="A36" s="73">
        <f t="shared" si="1"/>
        <v>22</v>
      </c>
      <c r="B36" s="203"/>
      <c r="C36" s="220" t="s">
        <v>29</v>
      </c>
      <c r="D36" s="209" t="s">
        <v>95</v>
      </c>
      <c r="E36" s="209">
        <v>1</v>
      </c>
      <c r="F36" s="595"/>
      <c r="G36" s="199">
        <f t="shared" si="0"/>
        <v>0</v>
      </c>
    </row>
    <row r="37" spans="1:7" s="2" customFormat="1" ht="51">
      <c r="A37" s="73">
        <f t="shared" si="1"/>
        <v>23</v>
      </c>
      <c r="B37" s="203"/>
      <c r="C37" s="220" t="s">
        <v>30</v>
      </c>
      <c r="D37" s="209" t="s">
        <v>95</v>
      </c>
      <c r="E37" s="209">
        <v>23</v>
      </c>
      <c r="F37" s="595"/>
      <c r="G37" s="199">
        <f>ROUND(E37*F37,2)</f>
        <v>0</v>
      </c>
    </row>
    <row r="38" spans="1:7" s="2" customFormat="1" ht="13.5" thickBot="1">
      <c r="A38" s="214"/>
      <c r="B38" s="215"/>
      <c r="C38" s="216"/>
      <c r="D38" s="217"/>
      <c r="E38" s="217"/>
      <c r="F38" s="219"/>
      <c r="G38" s="218"/>
    </row>
    <row r="39" spans="1:7" s="77" customFormat="1" ht="18" customHeight="1" thickBot="1" thickTop="1">
      <c r="A39" s="76"/>
      <c r="B39" s="210"/>
      <c r="C39" s="124" t="s">
        <v>142</v>
      </c>
      <c r="D39" s="211" t="s">
        <v>153</v>
      </c>
      <c r="E39" s="212" t="s">
        <v>153</v>
      </c>
      <c r="F39" s="210" t="s">
        <v>153</v>
      </c>
      <c r="G39" s="213">
        <f>SUM(G15:G38)</f>
        <v>0</v>
      </c>
    </row>
    <row r="40" ht="13.5" thickTop="1"/>
    <row r="42" spans="6:7" ht="12.75">
      <c r="F42" s="260"/>
      <c r="G42" s="261"/>
    </row>
  </sheetData>
  <sheetProtection password="CF13" sheet="1"/>
  <mergeCells count="5">
    <mergeCell ref="A6:G6"/>
    <mergeCell ref="G8:G9"/>
    <mergeCell ref="A1:G1"/>
    <mergeCell ref="A3:G3"/>
    <mergeCell ref="A5:G5"/>
  </mergeCells>
  <printOptions/>
  <pageMargins left="0.7480314960629921" right="0.1968503937007874" top="0.7874015748031497" bottom="0.7874015748031497" header="0.5905511811023623" footer="0.5118110236220472"/>
  <pageSetup firstPageNumber="15" useFirstPageNumber="1" fitToHeight="0" horizontalDpi="600" verticalDpi="600" orientation="portrait" paperSize="9" scale="95" r:id="rId1"/>
  <headerFooter alignWithMargins="0">
    <oddFooter>&amp;LRoboty mostowe&amp;C&amp;P</oddFooter>
  </headerFooter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</dc:title>
  <dc:subject>Ligowiec</dc:subject>
  <dc:creator>Krzysztof Pawlak</dc:creator>
  <cp:keywords/>
  <dc:description/>
  <cp:lastModifiedBy>Artur Turas</cp:lastModifiedBy>
  <cp:lastPrinted>2024-01-09T09:41:42Z</cp:lastPrinted>
  <dcterms:created xsi:type="dcterms:W3CDTF">1997-03-14T22:29:30Z</dcterms:created>
  <dcterms:modified xsi:type="dcterms:W3CDTF">2024-01-09T14:20:03Z</dcterms:modified>
  <cp:category/>
  <cp:version/>
  <cp:contentType/>
  <cp:contentStatus/>
</cp:coreProperties>
</file>