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60" windowHeight="13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<sst xmlns="http://schemas.openxmlformats.org/spreadsheetml/2006/main" count="589" uniqueCount="417">
  <si>
    <t>Podstawa</t>
  </si>
  <si>
    <t>Opis</t>
  </si>
  <si>
    <t>Jedn.</t>
  </si>
  <si>
    <t>Ilość</t>
  </si>
  <si>
    <t>Krotn.</t>
  </si>
  <si>
    <t>1</t>
  </si>
  <si>
    <t>Grupa</t>
  </si>
  <si>
    <t>1.1</t>
  </si>
  <si>
    <t>Element</t>
  </si>
  <si>
    <t>1.1.1</t>
  </si>
  <si>
    <t>m³</t>
  </si>
  <si>
    <t>1.1.2</t>
  </si>
  <si>
    <t>1.1.3</t>
  </si>
  <si>
    <t>1.1.4</t>
  </si>
  <si>
    <t>m²</t>
  </si>
  <si>
    <t>1.1.5</t>
  </si>
  <si>
    <t>m</t>
  </si>
  <si>
    <t>kpl</t>
  </si>
  <si>
    <t>1.2</t>
  </si>
  <si>
    <t>1.2.1</t>
  </si>
  <si>
    <t>1.2.2</t>
  </si>
  <si>
    <t>1.2.3</t>
  </si>
  <si>
    <t>1.2.4</t>
  </si>
  <si>
    <t>1.2.5</t>
  </si>
  <si>
    <t>1.2.6</t>
  </si>
  <si>
    <t>1.3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</si>
  <si>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</si>
  <si>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</si>
  <si>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</si>
  <si>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</si>
  <si>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</si>
  <si>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</si>
  <si>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</si>
  <si>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</si>
  <si>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</si>
  <si>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</si>
  <si>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</si>
  <si>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</si>
  <si>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</si>
  <si>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</si>
  <si>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</si>
  <si>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</si>
  <si>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</si>
  <si>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</si>
  <si>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</si>
  <si>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</si>
  <si>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</si>
  <si>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</si>
  <si>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</si>
  <si>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1.6.1</t>
  </si>
  <si>
    <t>1.6.2</t>
  </si>
  <si>
    <t>1.6.3</t>
  </si>
  <si>
    <t>1.7</t>
  </si>
  <si>
    <t>1.7.1</t>
  </si>
  <si>
    <t>1.7.2</t>
  </si>
  <si>
    <t>1.7.3</t>
  </si>
  <si>
    <t>1.7.4</t>
  </si>
  <si>
    <t>1.8</t>
  </si>
  <si>
    <t>1.8.1</t>
  </si>
  <si>
    <t>1.9</t>
  </si>
  <si>
    <t>1.9.1</t>
  </si>
  <si>
    <t>1.9.2</t>
  </si>
  <si>
    <t>1.9.3</t>
  </si>
  <si>
    <t>1.10</t>
  </si>
  <si>
    <t>1.10.1</t>
  </si>
  <si>
    <t>t</t>
  </si>
  <si>
    <t>kolumna</t>
  </si>
  <si>
    <t>Rozebranie rur spustowych z blachy nie nadającej się do użytku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</si>
  <si>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</si>
  <si>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</si>
  <si>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</si>
  <si>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</si>
  <si>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</si>
  <si>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</si>
  <si>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</si>
  <si>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</si>
  <si>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</si>
  <si>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</si>
  <si>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</si>
  <si>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3.1</t>
  </si>
  <si>
    <t>3.2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</si>
  <si>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</si>
  <si>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</si>
  <si>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</si>
  <si>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</si>
  <si>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</si>
  <si>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</si>
  <si>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</si>
  <si>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</si>
  <si>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</si>
  <si>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5.1</t>
  </si>
  <si>
    <t>5.1.1</t>
  </si>
  <si>
    <t>5.1.2</t>
  </si>
  <si>
    <t>5.1.3</t>
  </si>
  <si>
    <t>5.1.4</t>
  </si>
  <si>
    <t>5.1.5</t>
  </si>
  <si>
    <t>5.2</t>
  </si>
  <si>
    <t>5.2.1</t>
  </si>
  <si>
    <t>6.1</t>
  </si>
  <si>
    <t>6.1.1</t>
  </si>
  <si>
    <t>6.1.2</t>
  </si>
  <si>
    <t>6.1.3</t>
  </si>
  <si>
    <t>pomiar</t>
  </si>
  <si>
    <t>Badania i pomiary instalacji uziemiającej (pierwszy pomiar)</t>
  </si>
  <si>
    <t>Badania i pomiary instalacji skuteczności zerowania (pierwszy pomiar)</t>
  </si>
  <si>
    <t>KOSZTORYS OFERTOWY</t>
  </si>
  <si>
    <t>Uwaga: należy wypełnić wyłącznie jasne pola</t>
  </si>
  <si>
    <t>DACHY STROME I STROP PODDASZA</t>
  </si>
  <si>
    <t>Nr</t>
  </si>
  <si>
    <t>Rozebranie konstrukcji więźb dachowych, deskowanie dachu na styk</t>
  </si>
  <si>
    <t>Rozebranie rynien z blachy nie nadającej się do użytku</t>
  </si>
  <si>
    <t>Demontaż ościeżnic drewnianych okiennych i drzwiowych, 1,0-1,5·m2</t>
  </si>
  <si>
    <t>KNR 404/506/4</t>
  </si>
  <si>
    <t>KNR 404/403/2</t>
  </si>
  <si>
    <t>KNR 401/535/4</t>
  </si>
  <si>
    <t>KNR 401/535/6</t>
  </si>
  <si>
    <t>KNR 1901/1019/2</t>
  </si>
  <si>
    <t>KNRW 401/436/1</t>
  </si>
  <si>
    <t>KNRW 401/436/5</t>
  </si>
  <si>
    <t>KNR 401/412/6</t>
  </si>
  <si>
    <t>KNR 401/412/2</t>
  </si>
  <si>
    <t>KNR 401/408/2</t>
  </si>
  <si>
    <t>Podstemplowanie zagrożonych stropów, z deskowaniem - stemplowanie płatwi</t>
  </si>
  <si>
    <t>Podstemplowanie zagrożonych stropów, z deskowaniem - rozebranie</t>
  </si>
  <si>
    <t>Wymiana elementów konstrukcyjnych dachu, słupy - słupy S3p oraz S2p</t>
  </si>
  <si>
    <t>Wymiana elementów konstrukcyjnych dachu, krokwie zwykłe i kleszcze - krokwie Kp</t>
  </si>
  <si>
    <t>Wymiana elementów konstrukcyjnych dachu, krokwie zwykłe i kleszcze - jętki Jp + tężniki T</t>
  </si>
  <si>
    <t>Wzmocnienie lub wymiana drewnianych belek stropowych, wzmocnienie 1-stronnie - analogia, wzmocnienie płatwi</t>
  </si>
  <si>
    <t>DACHY STROME. STABILIZACJA KONSTRUKCJI DACHOWEJ</t>
  </si>
  <si>
    <t>DACHY STROME. PRACE ROZBIÓRKOWE POKRYCIA Z BLACHY</t>
  </si>
  <si>
    <t>DACHY STROME. ODTWORZENIE POKRYCIA DACHU DACHÓWKĄ KARPIÓWKĄ</t>
  </si>
  <si>
    <t>KNR 202/410/1</t>
  </si>
  <si>
    <t>Deskowanie połaci dachowych z tarcicy nasyconej: odtworzenie j.w.</t>
  </si>
  <si>
    <t>KNNR 2/403/3</t>
  </si>
  <si>
    <t>Deskowanie i łacenie połaci dachowych z tarcicy nasyconej, okienko typu "wole oko"</t>
  </si>
  <si>
    <t>TZKNBK 7/201/3</t>
  </si>
  <si>
    <t>Oczyszczanie powierzchni elementów drewnianych z usunięciem warstwy zagrzybionej za pomocą szczotek stalowych powierzchnia ponad 5 m2 (poz 152): analogia - konstrukcja</t>
  </si>
  <si>
    <t>KNNRW 3/504/4</t>
  </si>
  <si>
    <t>Impregnacja grzybobójcza drewna metodą smarowania preparatami, solowymi, 2-krotna, bale i krawędziaki</t>
  </si>
  <si>
    <t>KNR 202/501/1 (1)</t>
  </si>
  <si>
    <t>KNR 15/517/2</t>
  </si>
  <si>
    <t>KNR 202/504/4</t>
  </si>
  <si>
    <t>KNR 15/517/4</t>
  </si>
  <si>
    <t>Pokrycie dachów nieodeskowanych dachówką ceramiczną z otworami z przykręceniem wkrętami do łat, montaż gąsiorów z przymocowaniem wkrętami do deski kalenicowej :analogia - montaż gąsiorów na kalenicach i narożach</t>
  </si>
  <si>
    <t>KNR 401/505/3</t>
  </si>
  <si>
    <t>Dodatkowe nakłady do pokryć dachowych z dachówek ceramicznych lub cementowych przy oknach owalnych (wole oka), szerokość okna 3,0·m, krycie podwójnie</t>
  </si>
  <si>
    <t>KNR 202/513/1 (1)</t>
  </si>
  <si>
    <t>DACHY STROME. ODTWORZENIE IGLICY DACHOWEJ, ORYNNOWANIA I OBRÓBEK BLACHARSKICH, ROZBIJACZE ŚNIEGU</t>
  </si>
  <si>
    <t>KNR 1901/547/2</t>
  </si>
  <si>
    <t>Iglice blaszane, okrągłe lub wieloboczne, przekrój dolny 0,5·m2, przekrój górny 0,05·m2, wysokość 2,5·m - iglica dachowa, miedziana, wykonanie i montaż</t>
  </si>
  <si>
    <t>KNR 202/508/3 (2)</t>
  </si>
  <si>
    <t>Rynny dachowe z blachy ocynkowanej, półokrągłe o średnicy 12·cm - analogia, z blachy cynkowo-tytanowej 0,6 mm</t>
  </si>
  <si>
    <t>KNR 202/508/4 (2)</t>
  </si>
  <si>
    <t>Rynny dachowe z blachy ocynkowanej, półokrągłe o średnicy 15·cm - analogia, z blachy cynkowo-tytanowej 0,6 mm</t>
  </si>
  <si>
    <t>KNR 202/510/3 (1)</t>
  </si>
  <si>
    <t>KNNRW 3/509/5</t>
  </si>
  <si>
    <t>Uzupełnienie rynien dachowych półokrągłych, montaż wypustów (sztucerów) z blachy z cynku: analogia - montaż zbiorników ozdobnych (koszy zlewowych) z tytan cynku</t>
  </si>
  <si>
    <t>KNRW 202/515/2 (2)</t>
  </si>
  <si>
    <t>Obróbki z blachy z cynku przy szerokości w rozwinięciu ponad 25 cm :analogia - z tytan cynku 0,60 mm; wykonanie obróbek pasow nadrynnowych, obróbek przyściennych, koszy, okapników</t>
  </si>
  <si>
    <t>NNRNKB 202/539/4</t>
  </si>
  <si>
    <t>KNR 402/214/4</t>
  </si>
  <si>
    <t>Wymiana czyszczaka żeliwnego kanalizacyjnego, Fi·150·mm</t>
  </si>
  <si>
    <t>1.5.9</t>
  </si>
  <si>
    <t>Rury spustowe z blachy ocynkowanej, rury spustowe okrągłe o średnicy 12·cm - analogia, z blachy cynkowo - tytanowej 0,6 mm</t>
  </si>
  <si>
    <t>STROP PODDASZA. PRACE ROZBIÓRKOWE I PRZYGOTOWAWCZE</t>
  </si>
  <si>
    <t>1.6.4</t>
  </si>
  <si>
    <t>1.6.5</t>
  </si>
  <si>
    <t>KNR 728/301/1</t>
  </si>
  <si>
    <t>Rozebranie podłóg i posadzek, podłoga drewiana</t>
  </si>
  <si>
    <t>KNNRW 3/515/2</t>
  </si>
  <si>
    <t>Rozebranie stropów drewnianych, zasypka</t>
  </si>
  <si>
    <t>KNNRW 3/515/5</t>
  </si>
  <si>
    <t>Rozebranie stropów drewnianych, podsufitki z desek nie otynkowanych: analogia - ślepy pułap</t>
  </si>
  <si>
    <t>Oczyszczanie powierzchni elementów drewnianych z usunięciem warstwy zagrzybionej za pomocą szczotek stalowych powierzchnia ponad 5 m2 (poz 152)</t>
  </si>
  <si>
    <t>KNR 225/411/2</t>
  </si>
  <si>
    <t>STROP PODDASZA. STABILIZACJA KONSTRUKCJI STROPU</t>
  </si>
  <si>
    <t>1.7.5</t>
  </si>
  <si>
    <t>KNR 204/1904/6</t>
  </si>
  <si>
    <t>KNNRW 3/515/8</t>
  </si>
  <si>
    <t>Rozebranie stropów drewnianych, belki stropowe o przekroju ponad 300 cm2 - czasowe usunięcie belki nastropowej spod słupa S</t>
  </si>
  <si>
    <t>KNR 401/408/3</t>
  </si>
  <si>
    <t>KNR 21/4005/2</t>
  </si>
  <si>
    <t>Stropy drewniane, belki stropowe, szerokość do 180 mm - ponowny montaż belki nastropowej pod słupem S</t>
  </si>
  <si>
    <t>Wzmocnienie lub wymiana drewnianych belek stropowych, wzmocnienie 2-stronnie - wzmocnienie belek Wbs</t>
  </si>
  <si>
    <t>mb</t>
  </si>
  <si>
    <t>STROP PODDASZA. WYWÓZ GRUZU</t>
  </si>
  <si>
    <t>DACHY SKOŚNE. PRACE ROZBIÓRKOWE I PRZYGOTOWAWCZE</t>
  </si>
  <si>
    <t>KNNRW 3/515/4</t>
  </si>
  <si>
    <t>Rozebranie stropów drewnianych, podsufitki z desek otynkowanych - deskowanie z otrzcinowaniem</t>
  </si>
  <si>
    <t>DACHY SKOŚNE. WYWÓZ GRUZU</t>
  </si>
  <si>
    <t>STOLARKA OKIENNA. ODTWORZENIE</t>
  </si>
  <si>
    <t>KNR 15/526/1</t>
  </si>
  <si>
    <t>Osadzenie okien w połaci dachowej, wykonanie konstrukcji nośnej</t>
  </si>
  <si>
    <t>KNR 15/526/2</t>
  </si>
  <si>
    <t>Osadzenie okien w połaci dachowej, osadzenie okna - wyłaz</t>
  </si>
  <si>
    <t>KNR 19/929/3 (1)</t>
  </si>
  <si>
    <t>STOLARKA DRZWIOWA P.POŻ. ZAKUP I MONTAŻ</t>
  </si>
  <si>
    <t>KNR 1901/1019/4</t>
  </si>
  <si>
    <t>Demontaż ościeżnic drewnianych okiennych i drzwiowych, 2,0-3,0·m2</t>
  </si>
  <si>
    <t>KNR 202/1019/9</t>
  </si>
  <si>
    <t>Skrzydła drzwiowe płytowe wewnętrzne, wejściowe, fabrycznie wykończone, przeciwpożarowe - EI30</t>
  </si>
  <si>
    <t>KNR 401/306/2 (1)</t>
  </si>
  <si>
    <t>Przymurowanie ścianek z cegieł do ościeży lub powierzchni ścian, zaprawa cementowo-wapienna, grubość 1/2 cegły</t>
  </si>
  <si>
    <t>KNR 202/810/6</t>
  </si>
  <si>
    <t>Tynki zwykłe ościeży o szerokości do 20·cm i o powierzchni otworów ponad 3·m2, wykonywane ręcznie, tynki kategoria III-IV, na ościeżach 20·cm - obróbka ościeży drzwiowych</t>
  </si>
  <si>
    <t>KNR 222/602/3</t>
  </si>
  <si>
    <t>KNP 2/414/5 (2)</t>
  </si>
  <si>
    <t>KNNRW 3/504/1</t>
  </si>
  <si>
    <t>Impregnacja grzybobójcza drewna metodą smarowania preparatami, solowymi, 1-krotna, deski i płyty: impregnacja ochronna</t>
  </si>
  <si>
    <t>KNNRW 3/504/3</t>
  </si>
  <si>
    <t>Impregnacja grzybobójcza drewna metodą smarowania preparatami, solowymi, 2-krotna, deski i płyty: impregnacja ochronno - koloryzująca</t>
  </si>
  <si>
    <t>PODBITKA DREWNIANA OKAPÓW. ODNOWIENIE</t>
  </si>
  <si>
    <t>SZCZYT ELEWACJI WSCHODNIEJ. ODNOWIENIE</t>
  </si>
  <si>
    <t>KNR 401/1204/4</t>
  </si>
  <si>
    <t>Malowanie farbami emulsyjnymi starych tynków, 2-krotne, elewacje - beton - pola muru pruskiego</t>
  </si>
  <si>
    <t>KOMINY</t>
  </si>
  <si>
    <t>KNR 401/203/13</t>
  </si>
  <si>
    <t>Uzupełnienie elementów konstrukcyjnych z betonu monolitycznego, czapki kominowe</t>
  </si>
  <si>
    <t>KNR 1901/540/3</t>
  </si>
  <si>
    <t>Pokrycie blachą cynkową czapek wentylatorów murowanych - obróbki czap kominowych</t>
  </si>
  <si>
    <t>KNRW 401/424/1</t>
  </si>
  <si>
    <t>Uzupełnienie ław kominiarskich, poziomych :analogia - odtworzenie ław pozionych na połaciach</t>
  </si>
  <si>
    <t>KNRW 401/424/2</t>
  </si>
  <si>
    <t>Uzupełnienie ław kominiarskich, pochyłych: analogia - montaż wsporników/stopni</t>
  </si>
  <si>
    <t>RUSZTOWANIA</t>
  </si>
  <si>
    <t>KNR 401/419/2</t>
  </si>
  <si>
    <t>Wykonanie rusztowania przy kominach, o obwodzie 2-5·m - ponad dachem</t>
  </si>
  <si>
    <t>KNRW 202/1610/2</t>
  </si>
  <si>
    <t>Rusztowania ramowe warszawskie, 1-kolumnowe, wysokość do 6·m</t>
  </si>
  <si>
    <t>KNR 202/1604/3 (1)</t>
  </si>
  <si>
    <t>Rusztowania zewnętrzne rurowe o wysokości do 20·m, nakłady podstawowe</t>
  </si>
  <si>
    <t>KNRW 202/16</t>
  </si>
  <si>
    <t>m-g</t>
  </si>
  <si>
    <t>KNR 401/310/2 (2)</t>
  </si>
  <si>
    <t>Przemurowanie kominów z cegieł, ponad 0,5·m3/miejsce - cegła klinkierowa pełna, spoinowana</t>
  </si>
  <si>
    <t>KNR 221/608/1</t>
  </si>
  <si>
    <t>KNR 401/701/2</t>
  </si>
  <si>
    <t>Odbicie tynków wewnętrznych, na ścianach, filarach, pilastrach, do 5·m2, z zaprawy cementowo-wapiennej</t>
  </si>
  <si>
    <t>KNR 401/711/3 (2)</t>
  </si>
  <si>
    <t>Uzupełnienie tynków zwykłych wewnętrznych kat. III, (ściany płaskie, słupy prostokątne, z cegły, pustaków ceramicznych, gazo- i pianobetonu) zaprawa cem-wap, do 5·m2 (w 1 miejscu)</t>
  </si>
  <si>
    <t>KNR 401/1204/2</t>
  </si>
  <si>
    <t>Malowanie farbami emulsyjnymi starych tynków, 2-krotne, ściany wewnętrzne</t>
  </si>
  <si>
    <t>KOMINY. WYWÓZ GRUZU</t>
  </si>
  <si>
    <t>2.3</t>
  </si>
  <si>
    <t>2.3.1</t>
  </si>
  <si>
    <t>2.3.2</t>
  </si>
  <si>
    <t>2.3.3</t>
  </si>
  <si>
    <t>2.3.4</t>
  </si>
  <si>
    <t>2.3.5</t>
  </si>
  <si>
    <t>WIĘŻBA DACHOWA I STROP PODDASZA. STABILIZACJA KONSTRUKCJI</t>
  </si>
  <si>
    <t>Rozebranie stropów drewnianych, belki stropowe o przekroju ponad 300 cm2</t>
  </si>
  <si>
    <t>Stropy drewniane, belki stropowe, szerokość do 180 mm</t>
  </si>
  <si>
    <t>KNR 401/412/1</t>
  </si>
  <si>
    <t>Wymiana elementów konstrukcyjnych dachu, koniec krokwi</t>
  </si>
  <si>
    <t>Wymiana elementów konstrukcyjnych dachu, krokwie zwykłe i kleszcze</t>
  </si>
  <si>
    <t>KNR 401/412/3</t>
  </si>
  <si>
    <t>Wymiana elementów konstrukcyjnych dachu, krokwie narożne, koszowe</t>
  </si>
  <si>
    <t>KNR 401/412/4</t>
  </si>
  <si>
    <t xml:space="preserve">Wymiana elementów konstrukcyjnych dachu, murłaty i podwaliny </t>
  </si>
  <si>
    <t>Wymiana elementów konstrukcyjnych dachu, słupy</t>
  </si>
  <si>
    <t>KNR 401/412/7</t>
  </si>
  <si>
    <t>Wymiana elementów konstrukcyjnych dachu, miecze lub zastrzały</t>
  </si>
  <si>
    <t>Wzmocnienie lub wymiana drewnianych belek stropowych, wzmocnienie 1-stronnie</t>
  </si>
  <si>
    <t>Wzmocnienie lub wymiana drewnianych belek stropowych, wzmocnienie 2-stronnie</t>
  </si>
  <si>
    <t>STOLARKA, OKAPY DACHU</t>
  </si>
  <si>
    <t>2.4</t>
  </si>
  <si>
    <t>2.4.1</t>
  </si>
  <si>
    <t>2.4.2</t>
  </si>
  <si>
    <t>2.5</t>
  </si>
  <si>
    <t>2.5.1</t>
  </si>
  <si>
    <t>2.5.2</t>
  </si>
  <si>
    <t>2.5.3</t>
  </si>
  <si>
    <t>2.5.4</t>
  </si>
  <si>
    <t>INSTALACJA OŚWIETLENIA</t>
  </si>
  <si>
    <t>KNNR 50207-01</t>
  </si>
  <si>
    <t>KNNR 50303-02</t>
  </si>
  <si>
    <t>KNNR 50307-01</t>
  </si>
  <si>
    <t>KNNR 050402</t>
  </si>
  <si>
    <t>KNNR 51203-01</t>
  </si>
  <si>
    <t>KNNR 51303-01</t>
  </si>
  <si>
    <t>KNNR 51304-05</t>
  </si>
  <si>
    <t>Przewody kabelkowe o łącznym przekroju żył do 7.5 mm2 układane na drewnie</t>
  </si>
  <si>
    <t>Łączniki i przyciski instalacyjne bryzgoszczelne jednobiegunowe</t>
  </si>
  <si>
    <t>Podłączenie przewodów pojedynczych o przekroju żyły do 2.5 mm2 pod zaciski lub
bolce</t>
  </si>
  <si>
    <t>Pomiar rezystancji izolacji instalacji elektrycznej - obwód 1-fazowy (pomiar pierwszy)</t>
  </si>
  <si>
    <t>Puszki z tworzywa sztucznego o wym. 75x75 mm o 4 wylotach dla przewodów o przekroju do 2.5 mm2</t>
  </si>
  <si>
    <t>szt. żył</t>
  </si>
  <si>
    <t>KNNR 50601-01</t>
  </si>
  <si>
    <t>KNNR 50601-04</t>
  </si>
  <si>
    <t>KNNR 50609-04</t>
  </si>
  <si>
    <t>KNNR 50611-01</t>
  </si>
  <si>
    <t>KNNR 51304-01</t>
  </si>
  <si>
    <t>KNNR 51304-04</t>
  </si>
  <si>
    <t>Przewody instalacji odgromowej nienaprężane pionowe</t>
  </si>
  <si>
    <t>Zwody pionowe instalacji odgromowej na dachu lub dymniku stromym</t>
  </si>
  <si>
    <t>Łączenie przewodów instalacji odgromowej</t>
  </si>
  <si>
    <t>Badania i pomiary instalacji piorunochronnej (każdy następny pomiar)</t>
  </si>
  <si>
    <t>Rusztowania ramowe zewnętrzne RR-1/30 o wysokości do 20 m (100 m2 wg rzutu pionowego) - praca sprzętu</t>
  </si>
  <si>
    <t>Rozebranie pokrycia dachowego z blachy, blacha nie nadającej się do użytku - pokrycie wraz z obróbkami (oznaczenia połaci wg cz. rysunkowej)</t>
  </si>
  <si>
    <t>Pokrycie dachów papą na podłożu drewnianym, 1-warstwowo - analogia membrana dachowa</t>
  </si>
  <si>
    <t>Pokrycie dachów nieodeskowanych dachówką ceramiczną z otworami z przykręceniem wkrętami do łat, impregnacja, przycięcie i przybicie kontrłat i łat: analogia</t>
  </si>
  <si>
    <t>Pokrycie dachów: dachówka karpiówka ceramiczna w koronkę: uwaga - nakład robocizny montażu gąsiorów równoważny z układaniem dachówki w miejscach o skomplikowanych kształtach</t>
  </si>
  <si>
    <t>Pokrycie dachów blachą powlekaną, montaż barier śniegowych: analogia - montaż rozbijaczy na dachówce</t>
  </si>
  <si>
    <t>Montaż konstrukcji stalowej, elementy stalowe wyposażenia wieży, szyb windy towarowo-osobowej, belki - analogia, montaż belki HEB 140  jako podpory słupa</t>
  </si>
  <si>
    <t>Wzmocnienie lub wymiana drewnianych belek stropowych, wzmocnienie 1-stronnie - nabitka 14x4 cm  na belki stropu</t>
  </si>
  <si>
    <t>Rozebranie stropów drewnianych, podsufitki z desek nie otynkowanych: analogia - rozbiórka  podbitki okapu</t>
  </si>
  <si>
    <t xml:space="preserve">Podsufitki drewniane, podsufitka z desek grubości 25 mm: analogia - odtworzenie j.w. </t>
  </si>
  <si>
    <t>Deskowanie ścian deskami i płytami drewnianymi, oczyszczenie, deskowanie pojedynczymi deskami, wysokość ścian do 3·m - analogia, czyszczenie okapów</t>
  </si>
  <si>
    <t>Deskowanie ścian deskami i płytami drewnianymi, oczyszczenie, deskowanie pojedynczymi deskami, wysokość ścian do 3·m - analogia, czyszczenie belek muru pruskiego</t>
  </si>
  <si>
    <t>Spoinowanie ścian i słupów - spoinowanie kominów</t>
  </si>
  <si>
    <t>IA. ROZLICZENIE RYCZAŁTOWE</t>
  </si>
  <si>
    <t>IB. ROZLICZENIE POWYKONAWCZE</t>
  </si>
  <si>
    <t>TERMOMODERNIZACJA STROPU PODDASZA, ŚCIAN PODDASZA I CZĘŚCI DACHÓW SKOŚNYCH</t>
  </si>
  <si>
    <t>STROP PODDASZA. TERMOMODERNIZACJA STROPU</t>
  </si>
  <si>
    <t>KNR 1901/610/1</t>
  </si>
  <si>
    <t xml:space="preserve">Izolacje przeciwwilgociowe z folii PCV szerokiej, pozioma na sucho :analogia - ułożenie ekranu z folii PE z owinięciem belek </t>
  </si>
  <si>
    <t>KNR 222/801/3 (2)</t>
  </si>
  <si>
    <t>KNR 222/801/4 (2)</t>
  </si>
  <si>
    <t>KNRW 202/2005/3</t>
  </si>
  <si>
    <t>KNRW 202/2005/4</t>
  </si>
  <si>
    <t>Okładziny stropów płytami gipsowo-kartonowymi na ruszcie metalowym z kształtowników CD i UD, dodatek za 2 warstwę</t>
  </si>
  <si>
    <t>Izolacja pionowa murów szczelinowych i pozioma stropów i stropodachów, izolacja z płyt lub mat wełny mineralnej pozioma 1-warstwa, maty z wełny 15 cm</t>
  </si>
  <si>
    <t>Izolacja pionowa murów szczelinowych i pozioma stropów i stropodachów, izolacja z płyt lub mat wełny mineralnej pozioma następna warstwa, maty z wełny 15 cm</t>
  </si>
  <si>
    <t>ŚCIANY PODDASZA. TERMOMODERNIZACJA - DOCIEPLENIE  WEŁNĄ MINERALNĄ</t>
  </si>
  <si>
    <t>KNR BC 4/610/1</t>
  </si>
  <si>
    <t>Docieplenie ścian budynków płytami z wełny mineralnej przy użyciu gotowych zapraw klejowych wraz z przygotowaniem podłoża i ręczne wykonanie cienkowarstwowej wyprawy elewacyjnej z gotowej mieszanki tynku mineralnego RENOTHERM, docieplenie powierzchni ścian - grubość docieplenia 16 cm</t>
  </si>
  <si>
    <t>KNR BC 4/610/6</t>
  </si>
  <si>
    <t>Docieplenie ścian budynków płytami z wełny mineralnej przy użyciu gotowych zapraw klejowych wraz z przygotowaniem podłoża i ręczne wykonanie cienkowarstwowej wyprawy elewacyjnej z gotowej mieszanki tynku mineralnego RENOTHERM, dodatkowe mocowanie płyt z wełny mineralnej kołkami mocującymi w ścianach z cegły</t>
  </si>
  <si>
    <t>DACHY SKOŚNE. TERMOMODERNIZACJA</t>
  </si>
  <si>
    <t>Izolacje przeciwwilgociowe z folii PCV szerokiej, pozioma na sucho :analogia - ułożenie ekranu z folii PE od spodu ocieplenia</t>
  </si>
  <si>
    <t>KNR 222/801/1 (2)</t>
  </si>
  <si>
    <t>KNR 222/801/2 (2)</t>
  </si>
  <si>
    <t>Izolacje przeciwwilgociowe z folii PCV szerokiej, pozioma na sucho  - analogia - ułożenie ekranu z membrany od góry ocieplenia</t>
  </si>
  <si>
    <t>Izolacja pionowa murów szczelinowych i pozioma stropów i stropodachów, izolacja z płyt lub mat wełny mineralnej pionowa 1-warstwa, maty z wełny 15 cm</t>
  </si>
  <si>
    <t>Izolacja pionowa murów szczelinowych i pozioma stropów i stropodachów, izolacja z płyt lub mat wełny mineralnej pionowa następna warstwa, maty z wełny 15 cm</t>
  </si>
  <si>
    <t>WENTYLACJA</t>
  </si>
  <si>
    <t>DC 15/112/1</t>
  </si>
  <si>
    <t>Przewody wentylacyjne okrągłe, z tworzyw sztucznych, udział kształtek do 35%, fi do 100 mm</t>
  </si>
  <si>
    <t>KNR 217/114/2 (1)</t>
  </si>
  <si>
    <t>KNR 916/107/1</t>
  </si>
  <si>
    <t>Izolacja prostych odcinków kanałów wentylacyjnych i klimatyzacyjnych o przekroju okrągłym samoprzylepną matą lamelową Klimafix gr. 20, 30, 40, 50 mm, średnica kanału 200 mm - kanał fi 150 mm, mata 100 mm, system p.poż EI60</t>
  </si>
  <si>
    <t>Przewody wentylacyjne z blachy stalowej, kołowe, typ B/I - udział kształtek do 55%, Fi do 200·mm, ocynkowane (fi 150 mm)</t>
  </si>
  <si>
    <t>INSTALACJA OSWIETLENIA I INSTALACJA ODGROMOWA</t>
  </si>
  <si>
    <t>DACH. ROBOTY REMONTOWE ZABEZPIECZAJĄCE, ZACHOWAWCZE I ODTWORZENIOWE, STABILIZACJA KONSTRUKCJI.</t>
  </si>
  <si>
    <t>TERMOMODERNIZACJA CZĘŚCI OBIEKTU - ROZLICZENIE RYCZAŁTOWE</t>
  </si>
  <si>
    <t>5.3</t>
  </si>
  <si>
    <t>5.3.1</t>
  </si>
  <si>
    <t>5.3.2</t>
  </si>
  <si>
    <t>5.3.3</t>
  </si>
  <si>
    <t>5.3.4</t>
  </si>
  <si>
    <t>5.3.5</t>
  </si>
  <si>
    <t>5.3.6</t>
  </si>
  <si>
    <t>KNR 404/509/2</t>
  </si>
  <si>
    <t>Rozebranie pokrycia dachowego z papy, papa na deskowaniu na zakład</t>
  </si>
  <si>
    <t>1.1.6</t>
  </si>
  <si>
    <t>I</t>
  </si>
  <si>
    <t>II</t>
  </si>
  <si>
    <t>LP</t>
  </si>
  <si>
    <t>III</t>
  </si>
  <si>
    <t>WARTOŚĆ NETTO
[PLN]</t>
  </si>
  <si>
    <t>Cena jedn.
[PLN]</t>
  </si>
  <si>
    <t>INSTALACJA WENTYLACJI - ROZLICZENIE POWYKONAWCZE</t>
  </si>
  <si>
    <t>6.3</t>
  </si>
  <si>
    <t>6.2</t>
  </si>
  <si>
    <t xml:space="preserve">Schody drewniane o szerokości 1·m z poręczami, rozebranie - analogia, przesunięcie </t>
  </si>
  <si>
    <t>Oprawy oświetleniowe żarowe bryzgoodporne strugoodporne przykręcane do
konstrukcji drewnianej</t>
  </si>
  <si>
    <t>Wartość
[PLN</t>
  </si>
  <si>
    <r>
      <t xml:space="preserve">RAZEM NETTO
</t>
    </r>
    <r>
      <rPr>
        <i/>
        <sz val="8"/>
        <rFont val="Arial"/>
        <family val="2"/>
      </rPr>
      <t>(wartość należy wpisać do Formularza oferty)</t>
    </r>
  </si>
  <si>
    <r>
      <t xml:space="preserve">WARTOŚĆ BRUTTO [PLN]
</t>
    </r>
    <r>
      <rPr>
        <i/>
        <sz val="8"/>
        <rFont val="Arial"/>
        <family val="2"/>
      </rPr>
      <t>(wartość należy wpisać do Formularza oferty)</t>
    </r>
  </si>
  <si>
    <t>Wywóz i utylizacja gruzu</t>
  </si>
  <si>
    <t>DACHY STROME. WYWÓZ ODPADÓW</t>
  </si>
  <si>
    <t>Wywóz i utylizacja papy</t>
  </si>
  <si>
    <t>Przewody instalacji odgromowej nienaprężane poziome mocowane na wspornikach obsadzanych</t>
  </si>
  <si>
    <t>PODSUMOWANIE KOSZTORYSU OFERTOWEGO</t>
  </si>
  <si>
    <t>wyc. indywidualna</t>
  </si>
  <si>
    <t>wyc. Indywidualna</t>
  </si>
  <si>
    <t>szt.</t>
  </si>
  <si>
    <t>Nasady wentylacyjne blaszane, wlot o średnicy 20·cm - analogia  17 szt. fi 15 cm  - analogia, nasada ceramiczna</t>
  </si>
  <si>
    <t>Okładziny stropów płytami gipsowo-kartonowymi na ruszcie metalowym z kształtowników CD i UD, ruszt. podwójny podwieszony</t>
  </si>
  <si>
    <t>3</t>
  </si>
  <si>
    <t>3.3</t>
  </si>
  <si>
    <t>3.4</t>
  </si>
  <si>
    <t>4.1.6</t>
  </si>
  <si>
    <t>4.1.7</t>
  </si>
  <si>
    <t>4.2.3</t>
  </si>
  <si>
    <t>4.2.4</t>
  </si>
  <si>
    <t>4.2.5</t>
  </si>
  <si>
    <t>4.2.6</t>
  </si>
  <si>
    <t>5.3.7</t>
  </si>
  <si>
    <t>5.3.8</t>
  </si>
  <si>
    <t>5.3.9</t>
  </si>
  <si>
    <t>5.3.10</t>
  </si>
  <si>
    <t>6.1.4</t>
  </si>
  <si>
    <t>6.1.5</t>
  </si>
  <si>
    <t>6.1.6</t>
  </si>
  <si>
    <t>6.1.7</t>
  </si>
  <si>
    <t>6.2.1</t>
  </si>
  <si>
    <t>6.2.2</t>
  </si>
  <si>
    <t>6.3.1</t>
  </si>
  <si>
    <t>6.3.2</t>
  </si>
  <si>
    <t>6.3.3</t>
  </si>
  <si>
    <t>6.3.4</t>
  </si>
  <si>
    <t>6.3.5</t>
  </si>
  <si>
    <t>6.3.6</t>
  </si>
  <si>
    <t>7</t>
  </si>
  <si>
    <t>7.1</t>
  </si>
  <si>
    <t>7.2</t>
  </si>
  <si>
    <t>7.3</t>
  </si>
  <si>
    <t>Data</t>
  </si>
  <si>
    <t>Podpis</t>
  </si>
  <si>
    <t>…............................</t>
  </si>
  <si>
    <t>….............................................................................</t>
  </si>
  <si>
    <t>Deskowanie połaci dachowych z tarcicy nasyconej: analogia - wykonanie podłogi z płyt OSB NRO min. 23 mm</t>
  </si>
  <si>
    <t>Osadzenie okien w połaci dachowej, osadzenie okna - naświetla, Umax 1,1 W/m2xK</t>
  </si>
  <si>
    <t>Osadzenie okien w połaci dachowej, osadzenie okna - okno OP1, Umax 1,1 W/m2xK</t>
  </si>
  <si>
    <t>Wymiana okien i drzwi balkonowych zespolonych na okna i drzwi balkonowe z PCV, okna uchylne jednodzielne, do 1,0 m2, osadzanie na kotwach :analogia - montaż stolarki okiennej w lukarnach dachu "wole oko" - Umax 1,1 W/m2xK</t>
  </si>
  <si>
    <t>INSTALACJA ODGROMOWA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</si>
</sst>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###\ ###\ ##0.00"/>
    <numFmt numFmtId="165" formatCode="#\ ###\ ###\ ##0.00####"/>
    <numFmt numFmtId="166" formatCode="0.0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i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 inden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 indent="1"/>
    </xf>
    <xf numFmtId="0" fontId="4" fillId="0" borderId="11" xfId="0" applyFont="1" applyBorder="1" applyAlignment="1" quotePrefix="1">
      <alignment horizontal="left" vertical="center" indent="1"/>
    </xf>
    <xf numFmtId="0" fontId="5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53" fillId="0" borderId="0" xfId="0" applyFont="1" applyAlignment="1">
      <alignment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 quotePrefix="1">
      <alignment horizontal="center" vertical="center"/>
    </xf>
    <xf numFmtId="0" fontId="3" fillId="33" borderId="20" xfId="0" applyFont="1" applyFill="1" applyBorder="1" applyAlignment="1" quotePrefix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4" fontId="3" fillId="33" borderId="21" xfId="0" applyNumberFormat="1" applyFont="1" applyFill="1" applyBorder="1" applyAlignment="1">
      <alignment horizontal="right" vertical="center" indent="1"/>
    </xf>
    <xf numFmtId="0" fontId="3" fillId="33" borderId="26" xfId="0" applyFont="1" applyFill="1" applyBorder="1" applyAlignment="1" quotePrefix="1">
      <alignment horizontal="center" vertical="center"/>
    </xf>
    <xf numFmtId="0" fontId="2" fillId="33" borderId="27" xfId="0" applyFont="1" applyFill="1" applyBorder="1" applyAlignment="1" quotePrefix="1">
      <alignment horizontal="right" vertical="center"/>
    </xf>
    <xf numFmtId="4" fontId="3" fillId="33" borderId="28" xfId="0" applyNumberFormat="1" applyFont="1" applyFill="1" applyBorder="1" applyAlignment="1">
      <alignment horizontal="right" vertical="center" indent="1"/>
    </xf>
    <xf numFmtId="0" fontId="4" fillId="33" borderId="11" xfId="0" applyFont="1" applyFill="1" applyBorder="1" applyAlignment="1" quotePrefix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9" fontId="54" fillId="33" borderId="29" xfId="51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right" vertical="center" indent="1"/>
    </xf>
    <xf numFmtId="4" fontId="4" fillId="33" borderId="31" xfId="0" applyNumberFormat="1" applyFont="1" applyFill="1" applyBorder="1" applyAlignment="1">
      <alignment horizontal="right" vertical="center" indent="1"/>
    </xf>
    <xf numFmtId="4" fontId="4" fillId="33" borderId="32" xfId="0" applyNumberFormat="1" applyFont="1" applyFill="1" applyBorder="1" applyAlignment="1">
      <alignment horizontal="right" vertical="center" indent="1"/>
    </xf>
    <xf numFmtId="4" fontId="4" fillId="33" borderId="30" xfId="0" applyNumberFormat="1" applyFont="1" applyFill="1" applyBorder="1" applyAlignment="1">
      <alignment horizontal="right" vertical="center" indent="1"/>
    </xf>
    <xf numFmtId="4" fontId="4" fillId="33" borderId="33" xfId="0" applyNumberFormat="1" applyFont="1" applyFill="1" applyBorder="1" applyAlignment="1">
      <alignment horizontal="right" vertical="center" indent="1"/>
    </xf>
    <xf numFmtId="4" fontId="4" fillId="33" borderId="34" xfId="0" applyNumberFormat="1" applyFont="1" applyFill="1" applyBorder="1" applyAlignment="1">
      <alignment horizontal="right" vertical="center" indent="1"/>
    </xf>
    <xf numFmtId="4" fontId="3" fillId="33" borderId="35" xfId="0" applyNumberFormat="1" applyFont="1" applyFill="1" applyBorder="1" applyAlignment="1">
      <alignment horizontal="right" vertical="center" indent="1"/>
    </xf>
    <xf numFmtId="4" fontId="4" fillId="33" borderId="36" xfId="0" applyNumberFormat="1" applyFont="1" applyFill="1" applyBorder="1" applyAlignment="1">
      <alignment horizontal="right" vertical="center" inden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left" vertical="center" indent="3"/>
    </xf>
    <xf numFmtId="0" fontId="2" fillId="33" borderId="27" xfId="0" applyFont="1" applyFill="1" applyBorder="1" applyAlignment="1">
      <alignment horizontal="right" vertical="center"/>
    </xf>
    <xf numFmtId="0" fontId="4" fillId="33" borderId="11" xfId="0" applyFont="1" applyFill="1" applyBorder="1" applyAlignment="1" quotePrefix="1">
      <alignment horizontal="left" vertical="center" inden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 quotePrefix="1">
      <alignment horizontal="left" vertical="center" inden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horizontal="left" vertical="center"/>
    </xf>
    <xf numFmtId="0" fontId="2" fillId="33" borderId="40" xfId="0" applyFont="1" applyFill="1" applyBorder="1" applyAlignment="1">
      <alignment vertical="center" wrapText="1"/>
    </xf>
    <xf numFmtId="0" fontId="4" fillId="33" borderId="11" xfId="0" applyFont="1" applyFill="1" applyBorder="1" applyAlignment="1" quotePrefix="1">
      <alignment horizontal="left" vertical="center" indent="1"/>
    </xf>
    <xf numFmtId="0" fontId="4" fillId="33" borderId="41" xfId="0" applyFont="1" applyFill="1" applyBorder="1" applyAlignment="1" quotePrefix="1">
      <alignment horizontal="left" vertical="center" inden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9" xfId="0" applyFont="1" applyFill="1" applyBorder="1" applyAlignment="1" quotePrefix="1">
      <alignment horizontal="right" vertical="center"/>
    </xf>
    <xf numFmtId="0" fontId="4" fillId="33" borderId="10" xfId="0" applyFont="1" applyFill="1" applyBorder="1" applyAlignment="1" quotePrefix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 quotePrefix="1">
      <alignment horizontal="center" vertical="center"/>
    </xf>
    <xf numFmtId="0" fontId="2" fillId="33" borderId="22" xfId="0" applyFont="1" applyFill="1" applyBorder="1" applyAlignment="1" quotePrefix="1">
      <alignment vertical="center"/>
    </xf>
    <xf numFmtId="0" fontId="2" fillId="33" borderId="24" xfId="0" applyFont="1" applyFill="1" applyBorder="1" applyAlignment="1" quotePrefix="1">
      <alignment vertical="center"/>
    </xf>
    <xf numFmtId="0" fontId="2" fillId="33" borderId="35" xfId="0" applyFont="1" applyFill="1" applyBorder="1" applyAlignment="1" quotePrefix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 quotePrefix="1">
      <alignment horizontal="center" vertical="center"/>
    </xf>
    <xf numFmtId="0" fontId="2" fillId="33" borderId="20" xfId="0" applyFont="1" applyFill="1" applyBorder="1" applyAlignment="1" quotePrefix="1">
      <alignment horizontal="left" vertical="center"/>
    </xf>
    <xf numFmtId="0" fontId="2" fillId="33" borderId="2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2"/>
    </xf>
    <xf numFmtId="0" fontId="4" fillId="33" borderId="45" xfId="0" applyFont="1" applyFill="1" applyBorder="1" applyAlignment="1" quotePrefix="1">
      <alignment horizontal="left" vertical="center" inden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4" fontId="9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 wrapText="1"/>
    </xf>
    <xf numFmtId="0" fontId="3" fillId="33" borderId="52" xfId="0" applyFont="1" applyFill="1" applyBorder="1" applyAlignment="1">
      <alignment horizontal="center" vertical="center"/>
    </xf>
    <xf numFmtId="4" fontId="7" fillId="33" borderId="36" xfId="0" applyNumberFormat="1" applyFont="1" applyFill="1" applyBorder="1" applyAlignment="1">
      <alignment horizontal="right" vertical="center"/>
    </xf>
    <xf numFmtId="4" fontId="7" fillId="33" borderId="35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vertical="center"/>
    </xf>
    <xf numFmtId="0" fontId="3" fillId="33" borderId="54" xfId="0" applyFont="1" applyFill="1" applyBorder="1" applyAlignment="1">
      <alignment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" fontId="7" fillId="33" borderId="56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left" vertical="center" indent="1"/>
    </xf>
    <xf numFmtId="0" fontId="7" fillId="33" borderId="25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indent="6"/>
    </xf>
    <xf numFmtId="0" fontId="2" fillId="33" borderId="24" xfId="0" applyFont="1" applyFill="1" applyBorder="1" applyAlignment="1">
      <alignment horizontal="left" vertical="center" indent="6"/>
    </xf>
    <xf numFmtId="0" fontId="2" fillId="33" borderId="57" xfId="0" applyFont="1" applyFill="1" applyBorder="1" applyAlignment="1">
      <alignment horizontal="left" vertical="center" indent="2"/>
    </xf>
    <xf numFmtId="0" fontId="2" fillId="33" borderId="58" xfId="0" applyFont="1" applyFill="1" applyBorder="1" applyAlignment="1">
      <alignment horizontal="left" vertical="center" indent="2"/>
    </xf>
    <xf numFmtId="0" fontId="2" fillId="33" borderId="25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 indent="2"/>
    </xf>
    <xf numFmtId="0" fontId="7" fillId="33" borderId="22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 wrapText="1" indent="2"/>
    </xf>
    <xf numFmtId="0" fontId="2" fillId="33" borderId="58" xfId="0" applyFont="1" applyFill="1" applyBorder="1" applyAlignment="1">
      <alignment horizontal="left" vertical="center" wrapText="1" indent="2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130" zoomScaleNormal="130" zoomScalePageLayoutView="0" workbookViewId="0" topLeftCell="A100">
      <selection activeCell="K111" sqref="K111"/>
    </sheetView>
  </sheetViews>
  <sheetFormatPr defaultColWidth="9.140625" defaultRowHeight="15"/>
  <cols>
    <col min="1" max="1" width="5.421875" style="5" customWidth="1"/>
    <col min="2" max="2" width="15.00390625" style="6" customWidth="1"/>
    <col min="3" max="3" width="63.8515625" style="2" customWidth="1"/>
    <col min="4" max="4" width="6.57421875" style="6" bestFit="1" customWidth="1"/>
    <col min="5" max="5" width="10.140625" style="7" customWidth="1"/>
    <col min="6" max="6" width="6.8515625" style="7" customWidth="1"/>
    <col min="7" max="7" width="11.57421875" style="7" customWidth="1"/>
    <col min="8" max="8" width="12.7109375" style="8" customWidth="1"/>
    <col min="9" max="16384" width="9.140625" style="2" customWidth="1"/>
  </cols>
  <sheetData>
    <row r="1" spans="1:2" ht="23.25">
      <c r="A1" s="11" t="s">
        <v>105</v>
      </c>
      <c r="B1" s="10"/>
    </row>
    <row r="2" spans="1:8" s="13" customFormat="1" ht="5.25" customHeight="1">
      <c r="A2" s="9"/>
      <c r="B2" s="12"/>
      <c r="D2" s="14"/>
      <c r="E2" s="15"/>
      <c r="F2" s="15"/>
      <c r="G2" s="15"/>
      <c r="H2" s="16"/>
    </row>
    <row r="3" spans="1:2" ht="15">
      <c r="A3" s="31" t="s">
        <v>106</v>
      </c>
      <c r="B3" s="10"/>
    </row>
    <row r="4" ht="12" thickBot="1"/>
    <row r="5" spans="1:8" s="1" customFormat="1" ht="24.75" thickBot="1">
      <c r="A5" s="41" t="s">
        <v>108</v>
      </c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3" t="s">
        <v>360</v>
      </c>
      <c r="H5" s="44" t="s">
        <v>366</v>
      </c>
    </row>
    <row r="6" spans="1:8" ht="15.75" customHeight="1" thickBot="1">
      <c r="A6" s="45" t="s">
        <v>355</v>
      </c>
      <c r="B6" s="164" t="s">
        <v>343</v>
      </c>
      <c r="C6" s="163"/>
      <c r="D6" s="163"/>
      <c r="E6" s="163"/>
      <c r="F6" s="163"/>
      <c r="G6" s="165"/>
      <c r="H6" s="46">
        <f>H7+H114</f>
        <v>0</v>
      </c>
    </row>
    <row r="7" spans="1:8" ht="12.75" thickBot="1">
      <c r="A7" s="158" t="s">
        <v>310</v>
      </c>
      <c r="B7" s="159"/>
      <c r="C7" s="159"/>
      <c r="D7" s="47"/>
      <c r="E7" s="47"/>
      <c r="F7" s="47"/>
      <c r="G7" s="47"/>
      <c r="H7" s="48">
        <f>H8+H67+H93+H98</f>
        <v>0</v>
      </c>
    </row>
    <row r="8" spans="1:8" ht="12.75" thickBot="1">
      <c r="A8" s="49" t="s">
        <v>5</v>
      </c>
      <c r="B8" s="50" t="s">
        <v>6</v>
      </c>
      <c r="C8" s="51" t="s">
        <v>107</v>
      </c>
      <c r="D8" s="52"/>
      <c r="E8" s="53"/>
      <c r="F8" s="53"/>
      <c r="G8" s="53"/>
      <c r="H8" s="54">
        <f>H9+H16+H23+H26+H37+H47+H53+H59+H61+H65</f>
        <v>0</v>
      </c>
    </row>
    <row r="9" spans="1:8" ht="12">
      <c r="A9" s="55" t="s">
        <v>7</v>
      </c>
      <c r="B9" s="56" t="s">
        <v>8</v>
      </c>
      <c r="C9" s="160" t="s">
        <v>129</v>
      </c>
      <c r="D9" s="166"/>
      <c r="E9" s="166"/>
      <c r="F9" s="166"/>
      <c r="G9" s="166"/>
      <c r="H9" s="57">
        <f>SUM(H10:H15)</f>
        <v>0</v>
      </c>
    </row>
    <row r="10" spans="1:8" ht="22.5">
      <c r="A10" s="58" t="s">
        <v>9</v>
      </c>
      <c r="B10" s="59" t="s">
        <v>112</v>
      </c>
      <c r="C10" s="60" t="s">
        <v>298</v>
      </c>
      <c r="D10" s="61" t="s">
        <v>14</v>
      </c>
      <c r="E10" s="61">
        <v>782.417</v>
      </c>
      <c r="F10" s="61">
        <v>1</v>
      </c>
      <c r="G10" s="32"/>
      <c r="H10" s="66" t="str">
        <f>IF(ISBLANK(G10)," ",E10*F10*G10)</f>
        <v> </v>
      </c>
    </row>
    <row r="11" spans="1:8" ht="11.25">
      <c r="A11" s="58" t="s">
        <v>11</v>
      </c>
      <c r="B11" s="62" t="s">
        <v>352</v>
      </c>
      <c r="C11" s="62" t="s">
        <v>353</v>
      </c>
      <c r="D11" s="61" t="s">
        <v>14</v>
      </c>
      <c r="E11" s="61">
        <v>782.417</v>
      </c>
      <c r="F11" s="61">
        <v>1</v>
      </c>
      <c r="G11" s="32"/>
      <c r="H11" s="66" t="str">
        <f aca="true" t="shared" si="0" ref="H11:H25">IF(ISBLANK(G11)," ",E11*F11*G11)</f>
        <v> </v>
      </c>
    </row>
    <row r="12" spans="1:8" ht="11.25">
      <c r="A12" s="58" t="s">
        <v>12</v>
      </c>
      <c r="B12" s="59" t="s">
        <v>113</v>
      </c>
      <c r="C12" s="63" t="s">
        <v>109</v>
      </c>
      <c r="D12" s="61" t="s">
        <v>14</v>
      </c>
      <c r="E12" s="61">
        <v>782.417</v>
      </c>
      <c r="F12" s="61">
        <v>1</v>
      </c>
      <c r="G12" s="32"/>
      <c r="H12" s="66" t="str">
        <f t="shared" si="0"/>
        <v> </v>
      </c>
    </row>
    <row r="13" spans="1:8" ht="11.25">
      <c r="A13" s="58" t="s">
        <v>13</v>
      </c>
      <c r="B13" s="59" t="s">
        <v>114</v>
      </c>
      <c r="C13" s="63" t="s">
        <v>110</v>
      </c>
      <c r="D13" s="64" t="s">
        <v>16</v>
      </c>
      <c r="E13" s="65">
        <v>114</v>
      </c>
      <c r="F13" s="61">
        <v>1</v>
      </c>
      <c r="G13" s="32"/>
      <c r="H13" s="66" t="str">
        <f t="shared" si="0"/>
        <v> </v>
      </c>
    </row>
    <row r="14" spans="1:8" ht="11.25">
      <c r="A14" s="58" t="s">
        <v>15</v>
      </c>
      <c r="B14" s="59" t="s">
        <v>115</v>
      </c>
      <c r="C14" s="63" t="s">
        <v>67</v>
      </c>
      <c r="D14" s="64" t="s">
        <v>16</v>
      </c>
      <c r="E14" s="61">
        <v>57.5</v>
      </c>
      <c r="F14" s="61">
        <v>1</v>
      </c>
      <c r="G14" s="32"/>
      <c r="H14" s="66" t="str">
        <f t="shared" si="0"/>
        <v> </v>
      </c>
    </row>
    <row r="15" spans="1:8" ht="12" thickBot="1">
      <c r="A15" s="58" t="s">
        <v>354</v>
      </c>
      <c r="B15" s="59" t="s">
        <v>116</v>
      </c>
      <c r="C15" s="63" t="s">
        <v>111</v>
      </c>
      <c r="D15" s="61" t="s">
        <v>14</v>
      </c>
      <c r="E15" s="61">
        <v>12.3</v>
      </c>
      <c r="F15" s="61">
        <v>1</v>
      </c>
      <c r="G15" s="33"/>
      <c r="H15" s="67" t="str">
        <f t="shared" si="0"/>
        <v> </v>
      </c>
    </row>
    <row r="16" spans="1:8" ht="12">
      <c r="A16" s="55" t="s">
        <v>18</v>
      </c>
      <c r="B16" s="80" t="s">
        <v>8</v>
      </c>
      <c r="C16" s="160" t="s">
        <v>128</v>
      </c>
      <c r="D16" s="166"/>
      <c r="E16" s="166"/>
      <c r="F16" s="166"/>
      <c r="G16" s="166"/>
      <c r="H16" s="57">
        <f>SUM(H17:H22)</f>
        <v>0</v>
      </c>
    </row>
    <row r="17" spans="1:8" ht="11.25">
      <c r="A17" s="81" t="s">
        <v>19</v>
      </c>
      <c r="B17" s="63" t="s">
        <v>117</v>
      </c>
      <c r="C17" s="63" t="s">
        <v>122</v>
      </c>
      <c r="D17" s="61" t="s">
        <v>16</v>
      </c>
      <c r="E17" s="65">
        <v>12</v>
      </c>
      <c r="F17" s="61">
        <v>1</v>
      </c>
      <c r="G17" s="32"/>
      <c r="H17" s="66" t="str">
        <f t="shared" si="0"/>
        <v> </v>
      </c>
    </row>
    <row r="18" spans="1:8" ht="11.25">
      <c r="A18" s="81" t="s">
        <v>20</v>
      </c>
      <c r="B18" s="63" t="s">
        <v>118</v>
      </c>
      <c r="C18" s="63" t="s">
        <v>123</v>
      </c>
      <c r="D18" s="61" t="s">
        <v>16</v>
      </c>
      <c r="E18" s="65">
        <v>12</v>
      </c>
      <c r="F18" s="61">
        <v>1</v>
      </c>
      <c r="G18" s="32"/>
      <c r="H18" s="66" t="str">
        <f t="shared" si="0"/>
        <v> </v>
      </c>
    </row>
    <row r="19" spans="1:8" ht="11.25">
      <c r="A19" s="81" t="s">
        <v>21</v>
      </c>
      <c r="B19" s="63" t="s">
        <v>119</v>
      </c>
      <c r="C19" s="63" t="s">
        <v>124</v>
      </c>
      <c r="D19" s="61" t="s">
        <v>16</v>
      </c>
      <c r="E19" s="61">
        <v>6.75</v>
      </c>
      <c r="F19" s="61">
        <v>1</v>
      </c>
      <c r="G19" s="32"/>
      <c r="H19" s="66" t="str">
        <f t="shared" si="0"/>
        <v> </v>
      </c>
    </row>
    <row r="20" spans="1:8" ht="11.25">
      <c r="A20" s="81" t="s">
        <v>22</v>
      </c>
      <c r="B20" s="63" t="s">
        <v>120</v>
      </c>
      <c r="C20" s="63" t="s">
        <v>125</v>
      </c>
      <c r="D20" s="61" t="s">
        <v>16</v>
      </c>
      <c r="E20" s="61">
        <v>85.884</v>
      </c>
      <c r="F20" s="61">
        <v>1</v>
      </c>
      <c r="G20" s="32"/>
      <c r="H20" s="66" t="str">
        <f t="shared" si="0"/>
        <v> </v>
      </c>
    </row>
    <row r="21" spans="1:8" ht="15.75" customHeight="1">
      <c r="A21" s="81" t="s">
        <v>23</v>
      </c>
      <c r="B21" s="63" t="s">
        <v>120</v>
      </c>
      <c r="C21" s="63" t="s">
        <v>126</v>
      </c>
      <c r="D21" s="61" t="s">
        <v>16</v>
      </c>
      <c r="E21" s="61">
        <v>22.61</v>
      </c>
      <c r="F21" s="61">
        <v>1</v>
      </c>
      <c r="G21" s="32"/>
      <c r="H21" s="66" t="str">
        <f t="shared" si="0"/>
        <v> </v>
      </c>
    </row>
    <row r="22" spans="1:8" ht="23.25" thickBot="1">
      <c r="A22" s="81" t="s">
        <v>24</v>
      </c>
      <c r="B22" s="63" t="s">
        <v>121</v>
      </c>
      <c r="C22" s="63" t="s">
        <v>127</v>
      </c>
      <c r="D22" s="61" t="s">
        <v>16</v>
      </c>
      <c r="E22" s="61">
        <v>6.06</v>
      </c>
      <c r="F22" s="61">
        <v>1</v>
      </c>
      <c r="G22" s="32"/>
      <c r="H22" s="66" t="str">
        <f t="shared" si="0"/>
        <v> </v>
      </c>
    </row>
    <row r="23" spans="1:8" ht="12">
      <c r="A23" s="55" t="s">
        <v>25</v>
      </c>
      <c r="B23" s="80" t="s">
        <v>8</v>
      </c>
      <c r="C23" s="160" t="s">
        <v>370</v>
      </c>
      <c r="D23" s="166"/>
      <c r="E23" s="166"/>
      <c r="F23" s="166"/>
      <c r="G23" s="166"/>
      <c r="H23" s="57">
        <f>SUM(H24:H25)</f>
        <v>0</v>
      </c>
    </row>
    <row r="24" spans="1:8" ht="11.25">
      <c r="A24" s="81" t="s">
        <v>26</v>
      </c>
      <c r="B24" s="60" t="s">
        <v>374</v>
      </c>
      <c r="C24" s="63" t="s">
        <v>369</v>
      </c>
      <c r="D24" s="61" t="s">
        <v>10</v>
      </c>
      <c r="E24" s="61">
        <v>29.55</v>
      </c>
      <c r="F24" s="61">
        <v>1</v>
      </c>
      <c r="G24" s="32"/>
      <c r="H24" s="66" t="str">
        <f t="shared" si="0"/>
        <v> </v>
      </c>
    </row>
    <row r="25" spans="1:8" ht="12" thickBot="1">
      <c r="A25" s="81" t="s">
        <v>27</v>
      </c>
      <c r="B25" s="60" t="s">
        <v>375</v>
      </c>
      <c r="C25" s="60" t="s">
        <v>371</v>
      </c>
      <c r="D25" s="82" t="s">
        <v>65</v>
      </c>
      <c r="E25" s="61">
        <v>0.459</v>
      </c>
      <c r="F25" s="61">
        <v>1</v>
      </c>
      <c r="G25" s="32"/>
      <c r="H25" s="66" t="str">
        <f t="shared" si="0"/>
        <v> </v>
      </c>
    </row>
    <row r="26" spans="1:8" ht="12">
      <c r="A26" s="55" t="s">
        <v>28</v>
      </c>
      <c r="B26" s="80" t="s">
        <v>8</v>
      </c>
      <c r="C26" s="160" t="s">
        <v>130</v>
      </c>
      <c r="D26" s="166"/>
      <c r="E26" s="166"/>
      <c r="F26" s="166"/>
      <c r="G26" s="166"/>
      <c r="H26" s="57">
        <f>SUM(H27:H36)</f>
        <v>0</v>
      </c>
    </row>
    <row r="27" spans="1:8" ht="11.25">
      <c r="A27" s="81" t="s">
        <v>29</v>
      </c>
      <c r="B27" s="63" t="s">
        <v>131</v>
      </c>
      <c r="C27" s="63" t="s">
        <v>132</v>
      </c>
      <c r="D27" s="61" t="s">
        <v>14</v>
      </c>
      <c r="E27" s="61">
        <v>782.417</v>
      </c>
      <c r="F27" s="61">
        <v>1</v>
      </c>
      <c r="G27" s="32"/>
      <c r="H27" s="66" t="str">
        <f aca="true" t="shared" si="1" ref="H27:H36">IF(ISBLANK(G27)," ",E27*F27*G27)</f>
        <v> </v>
      </c>
    </row>
    <row r="28" spans="1:8" ht="11.25">
      <c r="A28" s="81" t="s">
        <v>30</v>
      </c>
      <c r="B28" s="63" t="s">
        <v>133</v>
      </c>
      <c r="C28" s="63" t="s">
        <v>134</v>
      </c>
      <c r="D28" s="61" t="s">
        <v>376</v>
      </c>
      <c r="E28" s="65">
        <v>5</v>
      </c>
      <c r="F28" s="61">
        <v>1</v>
      </c>
      <c r="G28" s="32"/>
      <c r="H28" s="66" t="str">
        <f t="shared" si="1"/>
        <v> </v>
      </c>
    </row>
    <row r="29" spans="1:8" ht="25.5" customHeight="1">
      <c r="A29" s="81" t="s">
        <v>31</v>
      </c>
      <c r="B29" s="63" t="s">
        <v>135</v>
      </c>
      <c r="C29" s="63" t="s">
        <v>136</v>
      </c>
      <c r="D29" s="61" t="s">
        <v>14</v>
      </c>
      <c r="E29" s="61">
        <v>782.417</v>
      </c>
      <c r="F29" s="61">
        <v>1</v>
      </c>
      <c r="G29" s="32"/>
      <c r="H29" s="66" t="str">
        <f t="shared" si="1"/>
        <v> </v>
      </c>
    </row>
    <row r="30" spans="1:8" ht="22.5">
      <c r="A30" s="81" t="s">
        <v>32</v>
      </c>
      <c r="B30" s="63" t="s">
        <v>137</v>
      </c>
      <c r="C30" s="63" t="s">
        <v>138</v>
      </c>
      <c r="D30" s="61" t="s">
        <v>14</v>
      </c>
      <c r="E30" s="61">
        <v>782.417</v>
      </c>
      <c r="F30" s="61">
        <v>1</v>
      </c>
      <c r="G30" s="32"/>
      <c r="H30" s="66" t="str">
        <f t="shared" si="1"/>
        <v> </v>
      </c>
    </row>
    <row r="31" spans="1:8" ht="22.5">
      <c r="A31" s="81" t="s">
        <v>33</v>
      </c>
      <c r="B31" s="60" t="s">
        <v>139</v>
      </c>
      <c r="C31" s="60" t="s">
        <v>299</v>
      </c>
      <c r="D31" s="61" t="s">
        <v>14</v>
      </c>
      <c r="E31" s="61">
        <v>782.417</v>
      </c>
      <c r="F31" s="61">
        <v>1</v>
      </c>
      <c r="G31" s="32"/>
      <c r="H31" s="66" t="str">
        <f t="shared" si="1"/>
        <v> </v>
      </c>
    </row>
    <row r="32" spans="1:8" ht="22.5">
      <c r="A32" s="81" t="s">
        <v>34</v>
      </c>
      <c r="B32" s="63" t="s">
        <v>140</v>
      </c>
      <c r="C32" s="60" t="s">
        <v>300</v>
      </c>
      <c r="D32" s="61" t="s">
        <v>14</v>
      </c>
      <c r="E32" s="61">
        <v>782.417</v>
      </c>
      <c r="F32" s="61">
        <v>1</v>
      </c>
      <c r="G32" s="32"/>
      <c r="H32" s="66" t="str">
        <f t="shared" si="1"/>
        <v> </v>
      </c>
    </row>
    <row r="33" spans="1:8" ht="33.75">
      <c r="A33" s="81" t="s">
        <v>35</v>
      </c>
      <c r="B33" s="63" t="s">
        <v>141</v>
      </c>
      <c r="C33" s="60" t="s">
        <v>301</v>
      </c>
      <c r="D33" s="61" t="s">
        <v>14</v>
      </c>
      <c r="E33" s="61">
        <v>782.417</v>
      </c>
      <c r="F33" s="61">
        <v>1</v>
      </c>
      <c r="G33" s="32"/>
      <c r="H33" s="66" t="str">
        <f t="shared" si="1"/>
        <v> </v>
      </c>
    </row>
    <row r="34" spans="1:8" ht="33.75">
      <c r="A34" s="81" t="s">
        <v>36</v>
      </c>
      <c r="B34" s="63" t="s">
        <v>142</v>
      </c>
      <c r="C34" s="63" t="s">
        <v>143</v>
      </c>
      <c r="D34" s="64" t="s">
        <v>16</v>
      </c>
      <c r="E34" s="64">
        <v>89.46</v>
      </c>
      <c r="F34" s="61">
        <v>1</v>
      </c>
      <c r="G34" s="32"/>
      <c r="H34" s="66" t="str">
        <f t="shared" si="1"/>
        <v> </v>
      </c>
    </row>
    <row r="35" spans="1:8" ht="22.5">
      <c r="A35" s="81" t="s">
        <v>37</v>
      </c>
      <c r="B35" s="63" t="s">
        <v>144</v>
      </c>
      <c r="C35" s="63" t="s">
        <v>145</v>
      </c>
      <c r="D35" s="61" t="s">
        <v>376</v>
      </c>
      <c r="E35" s="65">
        <v>5</v>
      </c>
      <c r="F35" s="61">
        <v>1</v>
      </c>
      <c r="G35" s="32"/>
      <c r="H35" s="66" t="str">
        <f t="shared" si="1"/>
        <v> </v>
      </c>
    </row>
    <row r="36" spans="1:8" ht="23.25" thickBot="1">
      <c r="A36" s="83" t="s">
        <v>38</v>
      </c>
      <c r="B36" s="84" t="s">
        <v>146</v>
      </c>
      <c r="C36" s="85" t="s">
        <v>377</v>
      </c>
      <c r="D36" s="61" t="s">
        <v>376</v>
      </c>
      <c r="E36" s="61">
        <v>17</v>
      </c>
      <c r="F36" s="86">
        <v>1</v>
      </c>
      <c r="G36" s="34"/>
      <c r="H36" s="68" t="str">
        <f t="shared" si="1"/>
        <v> </v>
      </c>
    </row>
    <row r="37" spans="1:8" ht="26.25" customHeight="1">
      <c r="A37" s="55" t="s">
        <v>39</v>
      </c>
      <c r="B37" s="80" t="s">
        <v>8</v>
      </c>
      <c r="C37" s="172" t="s">
        <v>147</v>
      </c>
      <c r="D37" s="173"/>
      <c r="E37" s="173"/>
      <c r="F37" s="173"/>
      <c r="G37" s="173"/>
      <c r="H37" s="57">
        <f>SUM(H38:H46)</f>
        <v>0</v>
      </c>
    </row>
    <row r="38" spans="1:8" ht="22.5">
      <c r="A38" s="81" t="s">
        <v>40</v>
      </c>
      <c r="B38" s="63" t="s">
        <v>148</v>
      </c>
      <c r="C38" s="63" t="s">
        <v>149</v>
      </c>
      <c r="D38" s="61" t="s">
        <v>376</v>
      </c>
      <c r="E38" s="65">
        <v>1</v>
      </c>
      <c r="F38" s="61">
        <v>1</v>
      </c>
      <c r="G38" s="32"/>
      <c r="H38" s="66" t="str">
        <f aca="true" t="shared" si="2" ref="H38:H52">IF(ISBLANK(G38)," ",E38*F38*G38)</f>
        <v> </v>
      </c>
    </row>
    <row r="39" spans="1:8" ht="22.5">
      <c r="A39" s="81" t="s">
        <v>41</v>
      </c>
      <c r="B39" s="63" t="s">
        <v>150</v>
      </c>
      <c r="C39" s="63" t="s">
        <v>151</v>
      </c>
      <c r="D39" s="82" t="s">
        <v>16</v>
      </c>
      <c r="E39" s="61">
        <v>29.5</v>
      </c>
      <c r="F39" s="61">
        <v>1</v>
      </c>
      <c r="G39" s="32"/>
      <c r="H39" s="66" t="str">
        <f t="shared" si="2"/>
        <v> </v>
      </c>
    </row>
    <row r="40" spans="1:8" ht="22.5">
      <c r="A40" s="81" t="s">
        <v>42</v>
      </c>
      <c r="B40" s="63" t="s">
        <v>152</v>
      </c>
      <c r="C40" s="63" t="s">
        <v>153</v>
      </c>
      <c r="D40" s="82" t="s">
        <v>16</v>
      </c>
      <c r="E40" s="61">
        <v>70.51</v>
      </c>
      <c r="F40" s="61">
        <v>1</v>
      </c>
      <c r="G40" s="32"/>
      <c r="H40" s="66" t="str">
        <f t="shared" si="2"/>
        <v> </v>
      </c>
    </row>
    <row r="41" spans="1:8" ht="22.5">
      <c r="A41" s="81" t="s">
        <v>43</v>
      </c>
      <c r="B41" s="63" t="s">
        <v>154</v>
      </c>
      <c r="C41" s="60" t="s">
        <v>163</v>
      </c>
      <c r="D41" s="82" t="s">
        <v>16</v>
      </c>
      <c r="E41" s="61">
        <v>57.47</v>
      </c>
      <c r="F41" s="61">
        <v>1</v>
      </c>
      <c r="G41" s="32"/>
      <c r="H41" s="66" t="str">
        <f t="shared" si="2"/>
        <v> </v>
      </c>
    </row>
    <row r="42" spans="1:8" ht="22.5">
      <c r="A42" s="81" t="s">
        <v>44</v>
      </c>
      <c r="B42" s="63" t="s">
        <v>155</v>
      </c>
      <c r="C42" s="60" t="s">
        <v>156</v>
      </c>
      <c r="D42" s="82" t="s">
        <v>376</v>
      </c>
      <c r="E42" s="61">
        <v>10</v>
      </c>
      <c r="F42" s="61">
        <v>1</v>
      </c>
      <c r="G42" s="32"/>
      <c r="H42" s="66" t="str">
        <f t="shared" si="2"/>
        <v> </v>
      </c>
    </row>
    <row r="43" spans="1:8" ht="33.75">
      <c r="A43" s="81" t="s">
        <v>45</v>
      </c>
      <c r="B43" s="63" t="s">
        <v>157</v>
      </c>
      <c r="C43" s="63" t="s">
        <v>158</v>
      </c>
      <c r="D43" s="61" t="s">
        <v>14</v>
      </c>
      <c r="E43" s="61">
        <v>67.964</v>
      </c>
      <c r="F43" s="61">
        <v>1</v>
      </c>
      <c r="G43" s="32"/>
      <c r="H43" s="66" t="str">
        <f t="shared" si="2"/>
        <v> </v>
      </c>
    </row>
    <row r="44" spans="1:8" ht="33.75">
      <c r="A44" s="81" t="s">
        <v>46</v>
      </c>
      <c r="B44" s="63" t="s">
        <v>157</v>
      </c>
      <c r="C44" s="63" t="s">
        <v>158</v>
      </c>
      <c r="D44" s="61" t="s">
        <v>14</v>
      </c>
      <c r="E44" s="61">
        <v>40.004</v>
      </c>
      <c r="F44" s="61">
        <v>1</v>
      </c>
      <c r="G44" s="32"/>
      <c r="H44" s="66" t="str">
        <f t="shared" si="2"/>
        <v> </v>
      </c>
    </row>
    <row r="45" spans="1:8" ht="22.5">
      <c r="A45" s="81" t="s">
        <v>47</v>
      </c>
      <c r="B45" s="84" t="s">
        <v>159</v>
      </c>
      <c r="C45" s="85" t="s">
        <v>302</v>
      </c>
      <c r="D45" s="87" t="s">
        <v>16</v>
      </c>
      <c r="E45" s="86">
        <v>105.6</v>
      </c>
      <c r="F45" s="86">
        <v>1</v>
      </c>
      <c r="G45" s="34"/>
      <c r="H45" s="68" t="str">
        <f t="shared" si="2"/>
        <v> </v>
      </c>
    </row>
    <row r="46" spans="1:8" ht="12" thickBot="1">
      <c r="A46" s="81" t="s">
        <v>162</v>
      </c>
      <c r="B46" s="84" t="s">
        <v>160</v>
      </c>
      <c r="C46" s="84" t="s">
        <v>161</v>
      </c>
      <c r="D46" s="87" t="s">
        <v>376</v>
      </c>
      <c r="E46" s="88">
        <v>5</v>
      </c>
      <c r="F46" s="86">
        <v>1</v>
      </c>
      <c r="G46" s="34"/>
      <c r="H46" s="68" t="str">
        <f t="shared" si="2"/>
        <v> </v>
      </c>
    </row>
    <row r="47" spans="1:8" ht="12">
      <c r="A47" s="55" t="s">
        <v>48</v>
      </c>
      <c r="B47" s="80" t="s">
        <v>8</v>
      </c>
      <c r="C47" s="160" t="s">
        <v>164</v>
      </c>
      <c r="D47" s="161"/>
      <c r="E47" s="161"/>
      <c r="F47" s="161"/>
      <c r="G47" s="161"/>
      <c r="H47" s="57">
        <f>SUM(H48:H52)</f>
        <v>0</v>
      </c>
    </row>
    <row r="48" spans="1:8" ht="11.25">
      <c r="A48" s="81" t="s">
        <v>49</v>
      </c>
      <c r="B48" s="63" t="s">
        <v>167</v>
      </c>
      <c r="C48" s="63" t="s">
        <v>168</v>
      </c>
      <c r="D48" s="61" t="s">
        <v>14</v>
      </c>
      <c r="E48" s="61">
        <v>395.11</v>
      </c>
      <c r="F48" s="61">
        <v>1</v>
      </c>
      <c r="G48" s="32"/>
      <c r="H48" s="66" t="str">
        <f t="shared" si="2"/>
        <v> </v>
      </c>
    </row>
    <row r="49" spans="1:8" ht="11.25">
      <c r="A49" s="81" t="s">
        <v>50</v>
      </c>
      <c r="B49" s="63" t="s">
        <v>169</v>
      </c>
      <c r="C49" s="63" t="s">
        <v>170</v>
      </c>
      <c r="D49" s="61" t="s">
        <v>14</v>
      </c>
      <c r="E49" s="61">
        <v>395.11</v>
      </c>
      <c r="F49" s="61">
        <v>1</v>
      </c>
      <c r="G49" s="32"/>
      <c r="H49" s="66" t="str">
        <f t="shared" si="2"/>
        <v> </v>
      </c>
    </row>
    <row r="50" spans="1:8" ht="22.5">
      <c r="A50" s="81" t="s">
        <v>51</v>
      </c>
      <c r="B50" s="63" t="s">
        <v>171</v>
      </c>
      <c r="C50" s="63" t="s">
        <v>172</v>
      </c>
      <c r="D50" s="61" t="s">
        <v>14</v>
      </c>
      <c r="E50" s="61">
        <v>395.11</v>
      </c>
      <c r="F50" s="61">
        <v>1</v>
      </c>
      <c r="G50" s="32"/>
      <c r="H50" s="66" t="str">
        <f t="shared" si="2"/>
        <v> </v>
      </c>
    </row>
    <row r="51" spans="1:8" ht="22.5">
      <c r="A51" s="81" t="s">
        <v>165</v>
      </c>
      <c r="B51" s="63" t="s">
        <v>135</v>
      </c>
      <c r="C51" s="63" t="s">
        <v>173</v>
      </c>
      <c r="D51" s="61" t="s">
        <v>14</v>
      </c>
      <c r="E51" s="61">
        <v>395.11</v>
      </c>
      <c r="F51" s="61">
        <v>1</v>
      </c>
      <c r="G51" s="32"/>
      <c r="H51" s="66" t="str">
        <f t="shared" si="2"/>
        <v> </v>
      </c>
    </row>
    <row r="52" spans="1:8" ht="12" thickBot="1">
      <c r="A52" s="81" t="s">
        <v>166</v>
      </c>
      <c r="B52" s="84" t="s">
        <v>174</v>
      </c>
      <c r="C52" s="85" t="s">
        <v>364</v>
      </c>
      <c r="D52" s="89" t="s">
        <v>16</v>
      </c>
      <c r="E52" s="90">
        <v>6.2</v>
      </c>
      <c r="F52" s="86">
        <v>1</v>
      </c>
      <c r="G52" s="34"/>
      <c r="H52" s="68" t="str">
        <f t="shared" si="2"/>
        <v> </v>
      </c>
    </row>
    <row r="53" spans="1:8" ht="12">
      <c r="A53" s="55" t="s">
        <v>52</v>
      </c>
      <c r="B53" s="80" t="s">
        <v>8</v>
      </c>
      <c r="C53" s="160" t="s">
        <v>175</v>
      </c>
      <c r="D53" s="161"/>
      <c r="E53" s="161"/>
      <c r="F53" s="161"/>
      <c r="G53" s="161"/>
      <c r="H53" s="57">
        <f>SUM(H54:H58)</f>
        <v>0</v>
      </c>
    </row>
    <row r="54" spans="1:8" ht="22.5">
      <c r="A54" s="81" t="s">
        <v>53</v>
      </c>
      <c r="B54" s="63" t="s">
        <v>177</v>
      </c>
      <c r="C54" s="60" t="s">
        <v>303</v>
      </c>
      <c r="D54" s="82" t="s">
        <v>65</v>
      </c>
      <c r="E54" s="61">
        <v>0.184</v>
      </c>
      <c r="F54" s="61">
        <v>1</v>
      </c>
      <c r="G54" s="32"/>
      <c r="H54" s="66" t="str">
        <f>IF(ISBLANK(G54)," ",E54*F54*G54)</f>
        <v> </v>
      </c>
    </row>
    <row r="55" spans="1:8" ht="22.5">
      <c r="A55" s="81" t="s">
        <v>54</v>
      </c>
      <c r="B55" s="63" t="s">
        <v>178</v>
      </c>
      <c r="C55" s="60" t="s">
        <v>179</v>
      </c>
      <c r="D55" s="82" t="s">
        <v>16</v>
      </c>
      <c r="E55" s="65">
        <v>4</v>
      </c>
      <c r="F55" s="61">
        <v>1</v>
      </c>
      <c r="G55" s="32"/>
      <c r="H55" s="66" t="str">
        <f>IF(ISBLANK(G55)," ",E55*F55*G55)</f>
        <v> </v>
      </c>
    </row>
    <row r="56" spans="1:8" ht="22.5">
      <c r="A56" s="81" t="s">
        <v>55</v>
      </c>
      <c r="B56" s="63" t="s">
        <v>180</v>
      </c>
      <c r="C56" s="60" t="s">
        <v>183</v>
      </c>
      <c r="D56" s="82" t="s">
        <v>16</v>
      </c>
      <c r="E56" s="65">
        <v>14</v>
      </c>
      <c r="F56" s="61">
        <v>1</v>
      </c>
      <c r="G56" s="32"/>
      <c r="H56" s="66" t="str">
        <f>IF(ISBLANK(G56)," ",E56*F56*G56)</f>
        <v> </v>
      </c>
    </row>
    <row r="57" spans="1:8" ht="22.5">
      <c r="A57" s="81" t="s">
        <v>56</v>
      </c>
      <c r="B57" s="84" t="s">
        <v>181</v>
      </c>
      <c r="C57" s="84" t="s">
        <v>182</v>
      </c>
      <c r="D57" s="87" t="s">
        <v>184</v>
      </c>
      <c r="E57" s="88">
        <v>4</v>
      </c>
      <c r="F57" s="86">
        <v>1</v>
      </c>
      <c r="G57" s="34"/>
      <c r="H57" s="68" t="str">
        <f>IF(ISBLANK(G57)," ",E57*F57*G57)</f>
        <v> </v>
      </c>
    </row>
    <row r="58" spans="1:8" ht="23.25" thickBot="1">
      <c r="A58" s="81" t="s">
        <v>176</v>
      </c>
      <c r="B58" s="84" t="s">
        <v>121</v>
      </c>
      <c r="C58" s="85" t="s">
        <v>304</v>
      </c>
      <c r="D58" s="87" t="s">
        <v>16</v>
      </c>
      <c r="E58" s="88">
        <v>375</v>
      </c>
      <c r="F58" s="86">
        <v>1</v>
      </c>
      <c r="G58" s="34"/>
      <c r="H58" s="68" t="str">
        <f>IF(ISBLANK(G58)," ",E58*F58*G58)</f>
        <v> </v>
      </c>
    </row>
    <row r="59" spans="1:8" ht="12">
      <c r="A59" s="55" t="s">
        <v>57</v>
      </c>
      <c r="B59" s="80" t="s">
        <v>8</v>
      </c>
      <c r="C59" s="160" t="s">
        <v>185</v>
      </c>
      <c r="D59" s="161"/>
      <c r="E59" s="161"/>
      <c r="F59" s="161"/>
      <c r="G59" s="161"/>
      <c r="H59" s="57">
        <f>SUM(H60:H60)</f>
        <v>0</v>
      </c>
    </row>
    <row r="60" spans="1:8" ht="12" thickBot="1">
      <c r="A60" s="83" t="s">
        <v>58</v>
      </c>
      <c r="B60" s="91" t="s">
        <v>374</v>
      </c>
      <c r="C60" s="60" t="s">
        <v>369</v>
      </c>
      <c r="D60" s="61" t="s">
        <v>10</v>
      </c>
      <c r="E60" s="92">
        <v>67.169</v>
      </c>
      <c r="F60" s="82">
        <v>1</v>
      </c>
      <c r="G60" s="35"/>
      <c r="H60" s="69" t="str">
        <f aca="true" t="shared" si="3" ref="H60:H66">IF(ISBLANK(G60)," ",E60*F60*G60)</f>
        <v> </v>
      </c>
    </row>
    <row r="61" spans="1:8" ht="12">
      <c r="A61" s="55" t="s">
        <v>59</v>
      </c>
      <c r="B61" s="80" t="s">
        <v>8</v>
      </c>
      <c r="C61" s="160" t="s">
        <v>186</v>
      </c>
      <c r="D61" s="161"/>
      <c r="E61" s="161"/>
      <c r="F61" s="161"/>
      <c r="G61" s="161"/>
      <c r="H61" s="57">
        <f>SUM(H62:H64)</f>
        <v>0</v>
      </c>
    </row>
    <row r="62" spans="1:8" ht="11.25">
      <c r="A62" s="81" t="s">
        <v>60</v>
      </c>
      <c r="B62" s="63" t="s">
        <v>169</v>
      </c>
      <c r="C62" s="60" t="s">
        <v>170</v>
      </c>
      <c r="D62" s="93" t="s">
        <v>14</v>
      </c>
      <c r="E62" s="61">
        <v>47.183</v>
      </c>
      <c r="F62" s="61">
        <v>1</v>
      </c>
      <c r="G62" s="32"/>
      <c r="H62" s="66" t="str">
        <f t="shared" si="3"/>
        <v> </v>
      </c>
    </row>
    <row r="63" spans="1:8" ht="22.5">
      <c r="A63" s="81" t="s">
        <v>61</v>
      </c>
      <c r="B63" s="63" t="s">
        <v>171</v>
      </c>
      <c r="C63" s="63" t="s">
        <v>172</v>
      </c>
      <c r="D63" s="93" t="s">
        <v>14</v>
      </c>
      <c r="E63" s="61">
        <v>47.183</v>
      </c>
      <c r="F63" s="61">
        <v>1</v>
      </c>
      <c r="G63" s="32"/>
      <c r="H63" s="66" t="str">
        <f t="shared" si="3"/>
        <v> </v>
      </c>
    </row>
    <row r="64" spans="1:8" ht="23.25" thickBot="1">
      <c r="A64" s="81" t="s">
        <v>62</v>
      </c>
      <c r="B64" s="63" t="s">
        <v>187</v>
      </c>
      <c r="C64" s="63" t="s">
        <v>188</v>
      </c>
      <c r="D64" s="93" t="s">
        <v>14</v>
      </c>
      <c r="E64" s="61">
        <v>23.662</v>
      </c>
      <c r="F64" s="61">
        <v>1</v>
      </c>
      <c r="G64" s="32"/>
      <c r="H64" s="66" t="str">
        <f t="shared" si="3"/>
        <v> </v>
      </c>
    </row>
    <row r="65" spans="1:8" ht="12">
      <c r="A65" s="94" t="s">
        <v>63</v>
      </c>
      <c r="B65" s="80" t="s">
        <v>8</v>
      </c>
      <c r="C65" s="160" t="s">
        <v>189</v>
      </c>
      <c r="D65" s="161"/>
      <c r="E65" s="161"/>
      <c r="F65" s="161"/>
      <c r="G65" s="161"/>
      <c r="H65" s="57">
        <f>SUM(H66:H66)</f>
        <v>0</v>
      </c>
    </row>
    <row r="66" spans="1:8" ht="12" thickBot="1">
      <c r="A66" s="95" t="s">
        <v>64</v>
      </c>
      <c r="B66" s="60" t="s">
        <v>374</v>
      </c>
      <c r="C66" s="59" t="s">
        <v>369</v>
      </c>
      <c r="D66" s="61" t="s">
        <v>10</v>
      </c>
      <c r="E66" s="61">
        <v>5.662</v>
      </c>
      <c r="F66" s="61">
        <v>1</v>
      </c>
      <c r="G66" s="32"/>
      <c r="H66" s="66" t="str">
        <f t="shared" si="3"/>
        <v> </v>
      </c>
    </row>
    <row r="67" spans="1:8" ht="12.75" thickBot="1">
      <c r="A67" s="49">
        <v>2</v>
      </c>
      <c r="B67" s="50" t="s">
        <v>6</v>
      </c>
      <c r="C67" s="51" t="s">
        <v>264</v>
      </c>
      <c r="D67" s="52"/>
      <c r="E67" s="53"/>
      <c r="F67" s="53"/>
      <c r="G67" s="96"/>
      <c r="H67" s="54">
        <f>H68+H74+H79+H85+H88</f>
        <v>0</v>
      </c>
    </row>
    <row r="68" spans="1:8" ht="12">
      <c r="A68" s="55" t="s">
        <v>68</v>
      </c>
      <c r="B68" s="80" t="s">
        <v>8</v>
      </c>
      <c r="C68" s="160" t="s">
        <v>190</v>
      </c>
      <c r="D68" s="161"/>
      <c r="E68" s="161"/>
      <c r="F68" s="161"/>
      <c r="G68" s="161"/>
      <c r="H68" s="57">
        <f>SUM(H69:H73)</f>
        <v>0</v>
      </c>
    </row>
    <row r="69" spans="1:8" ht="11.25">
      <c r="A69" s="97" t="s">
        <v>69</v>
      </c>
      <c r="B69" s="63" t="s">
        <v>191</v>
      </c>
      <c r="C69" s="63" t="s">
        <v>192</v>
      </c>
      <c r="D69" s="82" t="s">
        <v>16</v>
      </c>
      <c r="E69" s="65">
        <v>60</v>
      </c>
      <c r="F69" s="61">
        <v>1</v>
      </c>
      <c r="G69" s="32"/>
      <c r="H69" s="66" t="str">
        <f>IF(ISBLANK(G69)," ",E69*F69*G69)</f>
        <v> </v>
      </c>
    </row>
    <row r="70" spans="1:8" ht="11.25">
      <c r="A70" s="97" t="s">
        <v>70</v>
      </c>
      <c r="B70" s="63" t="s">
        <v>193</v>
      </c>
      <c r="C70" s="63" t="s">
        <v>194</v>
      </c>
      <c r="D70" s="93" t="s">
        <v>376</v>
      </c>
      <c r="E70" s="65">
        <v>2</v>
      </c>
      <c r="F70" s="61">
        <v>1</v>
      </c>
      <c r="G70" s="32"/>
      <c r="H70" s="66" t="str">
        <f>IF(ISBLANK(G70)," ",E70*F70*G70)</f>
        <v> </v>
      </c>
    </row>
    <row r="71" spans="1:8" ht="11.25">
      <c r="A71" s="97" t="s">
        <v>71</v>
      </c>
      <c r="B71" s="63" t="s">
        <v>193</v>
      </c>
      <c r="C71" s="60" t="s">
        <v>413</v>
      </c>
      <c r="D71" s="93" t="s">
        <v>376</v>
      </c>
      <c r="E71" s="65">
        <v>2</v>
      </c>
      <c r="F71" s="61">
        <v>1</v>
      </c>
      <c r="G71" s="32"/>
      <c r="H71" s="66" t="str">
        <f>IF(ISBLANK(G71)," ",E71*F71*G71)</f>
        <v> </v>
      </c>
    </row>
    <row r="72" spans="1:8" ht="11.25">
      <c r="A72" s="97" t="s">
        <v>72</v>
      </c>
      <c r="B72" s="63" t="s">
        <v>193</v>
      </c>
      <c r="C72" s="60" t="s">
        <v>414</v>
      </c>
      <c r="D72" s="93" t="s">
        <v>376</v>
      </c>
      <c r="E72" s="65">
        <v>1</v>
      </c>
      <c r="F72" s="61">
        <v>1</v>
      </c>
      <c r="G72" s="32"/>
      <c r="H72" s="66" t="str">
        <f>IF(ISBLANK(G72)," ",E72*F72*G72)</f>
        <v> </v>
      </c>
    </row>
    <row r="73" spans="1:8" ht="34.5" thickBot="1">
      <c r="A73" s="97" t="s">
        <v>73</v>
      </c>
      <c r="B73" s="63" t="s">
        <v>195</v>
      </c>
      <c r="C73" s="60" t="s">
        <v>415</v>
      </c>
      <c r="D73" s="64" t="s">
        <v>14</v>
      </c>
      <c r="E73" s="61">
        <v>2.244</v>
      </c>
      <c r="F73" s="61">
        <v>1</v>
      </c>
      <c r="G73" s="32"/>
      <c r="H73" s="66" t="str">
        <f>IF(ISBLANK(G73)," ",E73*F73*G73)</f>
        <v> </v>
      </c>
    </row>
    <row r="74" spans="1:8" ht="12">
      <c r="A74" s="94" t="s">
        <v>74</v>
      </c>
      <c r="B74" s="80" t="s">
        <v>8</v>
      </c>
      <c r="C74" s="160" t="s">
        <v>196</v>
      </c>
      <c r="D74" s="161"/>
      <c r="E74" s="161"/>
      <c r="F74" s="161"/>
      <c r="G74" s="161"/>
      <c r="H74" s="57">
        <f>SUM(H75:H78)</f>
        <v>0</v>
      </c>
    </row>
    <row r="75" spans="1:8" ht="11.25">
      <c r="A75" s="97" t="s">
        <v>75</v>
      </c>
      <c r="B75" s="63" t="s">
        <v>197</v>
      </c>
      <c r="C75" s="63" t="s">
        <v>198</v>
      </c>
      <c r="D75" s="82" t="s">
        <v>14</v>
      </c>
      <c r="E75" s="61">
        <v>2.42</v>
      </c>
      <c r="F75" s="61">
        <v>1</v>
      </c>
      <c r="G75" s="32"/>
      <c r="H75" s="66" t="str">
        <f aca="true" t="shared" si="4" ref="H75:H97">IF(ISBLANK(G75)," ",E75*F75*G75)</f>
        <v> </v>
      </c>
    </row>
    <row r="76" spans="1:8" ht="22.5">
      <c r="A76" s="97" t="s">
        <v>76</v>
      </c>
      <c r="B76" s="63" t="s">
        <v>199</v>
      </c>
      <c r="C76" s="63" t="s">
        <v>200</v>
      </c>
      <c r="D76" s="93" t="s">
        <v>14</v>
      </c>
      <c r="E76" s="65">
        <v>2</v>
      </c>
      <c r="F76" s="61">
        <v>1</v>
      </c>
      <c r="G76" s="32"/>
      <c r="H76" s="66" t="str">
        <f t="shared" si="4"/>
        <v> </v>
      </c>
    </row>
    <row r="77" spans="1:8" ht="22.5">
      <c r="A77" s="97" t="s">
        <v>77</v>
      </c>
      <c r="B77" s="63" t="s">
        <v>201</v>
      </c>
      <c r="C77" s="63" t="s">
        <v>202</v>
      </c>
      <c r="D77" s="93" t="s">
        <v>14</v>
      </c>
      <c r="E77" s="61">
        <v>0.836</v>
      </c>
      <c r="F77" s="61">
        <v>1</v>
      </c>
      <c r="G77" s="32"/>
      <c r="H77" s="66" t="str">
        <f t="shared" si="4"/>
        <v> </v>
      </c>
    </row>
    <row r="78" spans="1:8" ht="34.5" thickBot="1">
      <c r="A78" s="97" t="s">
        <v>78</v>
      </c>
      <c r="B78" s="63" t="s">
        <v>203</v>
      </c>
      <c r="C78" s="63" t="s">
        <v>204</v>
      </c>
      <c r="D78" s="93" t="s">
        <v>14</v>
      </c>
      <c r="E78" s="61">
        <v>1.75</v>
      </c>
      <c r="F78" s="61">
        <v>1</v>
      </c>
      <c r="G78" s="32"/>
      <c r="H78" s="66" t="str">
        <f t="shared" si="4"/>
        <v> </v>
      </c>
    </row>
    <row r="79" spans="1:8" ht="12">
      <c r="A79" s="55" t="s">
        <v>243</v>
      </c>
      <c r="B79" s="80" t="s">
        <v>8</v>
      </c>
      <c r="C79" s="160" t="s">
        <v>211</v>
      </c>
      <c r="D79" s="161"/>
      <c r="E79" s="161"/>
      <c r="F79" s="161"/>
      <c r="G79" s="161"/>
      <c r="H79" s="57">
        <f>SUM(H80:H84)</f>
        <v>0</v>
      </c>
    </row>
    <row r="80" spans="1:8" ht="22.5">
      <c r="A80" s="97" t="s">
        <v>244</v>
      </c>
      <c r="B80" s="63" t="s">
        <v>171</v>
      </c>
      <c r="C80" s="60" t="s">
        <v>305</v>
      </c>
      <c r="D80" s="82" t="s">
        <v>14</v>
      </c>
      <c r="E80" s="65">
        <v>6</v>
      </c>
      <c r="F80" s="61">
        <v>1</v>
      </c>
      <c r="G80" s="32"/>
      <c r="H80" s="66" t="str">
        <f t="shared" si="4"/>
        <v> </v>
      </c>
    </row>
    <row r="81" spans="1:8" ht="11.25">
      <c r="A81" s="97" t="s">
        <v>245</v>
      </c>
      <c r="B81" s="63" t="s">
        <v>205</v>
      </c>
      <c r="C81" s="60" t="s">
        <v>306</v>
      </c>
      <c r="D81" s="93" t="s">
        <v>14</v>
      </c>
      <c r="E81" s="65">
        <v>6</v>
      </c>
      <c r="F81" s="61">
        <v>1</v>
      </c>
      <c r="G81" s="32"/>
      <c r="H81" s="66" t="str">
        <f t="shared" si="4"/>
        <v> </v>
      </c>
    </row>
    <row r="82" spans="1:8" ht="22.5">
      <c r="A82" s="97" t="s">
        <v>246</v>
      </c>
      <c r="B82" s="63" t="s">
        <v>206</v>
      </c>
      <c r="C82" s="60" t="s">
        <v>307</v>
      </c>
      <c r="D82" s="93" t="s">
        <v>14</v>
      </c>
      <c r="E82" s="61">
        <v>68.64</v>
      </c>
      <c r="F82" s="61">
        <v>1</v>
      </c>
      <c r="G82" s="32"/>
      <c r="H82" s="66" t="str">
        <f t="shared" si="4"/>
        <v> </v>
      </c>
    </row>
    <row r="83" spans="1:8" ht="22.5">
      <c r="A83" s="97" t="s">
        <v>247</v>
      </c>
      <c r="B83" s="63" t="s">
        <v>207</v>
      </c>
      <c r="C83" s="63" t="s">
        <v>208</v>
      </c>
      <c r="D83" s="93" t="s">
        <v>14</v>
      </c>
      <c r="E83" s="61">
        <v>68.64</v>
      </c>
      <c r="F83" s="61">
        <v>1</v>
      </c>
      <c r="G83" s="32"/>
      <c r="H83" s="66" t="str">
        <f t="shared" si="4"/>
        <v> </v>
      </c>
    </row>
    <row r="84" spans="1:8" ht="23.25" thickBot="1">
      <c r="A84" s="97" t="s">
        <v>248</v>
      </c>
      <c r="B84" s="84" t="s">
        <v>209</v>
      </c>
      <c r="C84" s="84" t="s">
        <v>210</v>
      </c>
      <c r="D84" s="93" t="s">
        <v>14</v>
      </c>
      <c r="E84" s="86">
        <v>68.64</v>
      </c>
      <c r="F84" s="86">
        <v>1</v>
      </c>
      <c r="G84" s="34"/>
      <c r="H84" s="68" t="str">
        <f t="shared" si="4"/>
        <v> </v>
      </c>
    </row>
    <row r="85" spans="1:8" ht="12">
      <c r="A85" s="55" t="s">
        <v>265</v>
      </c>
      <c r="B85" s="80" t="s">
        <v>8</v>
      </c>
      <c r="C85" s="160" t="s">
        <v>212</v>
      </c>
      <c r="D85" s="161"/>
      <c r="E85" s="161"/>
      <c r="F85" s="161"/>
      <c r="G85" s="161"/>
      <c r="H85" s="57">
        <f>SUM(H86:H87)</f>
        <v>0</v>
      </c>
    </row>
    <row r="86" spans="1:8" ht="27" customHeight="1">
      <c r="A86" s="97" t="s">
        <v>266</v>
      </c>
      <c r="B86" s="63" t="s">
        <v>206</v>
      </c>
      <c r="C86" s="60" t="s">
        <v>308</v>
      </c>
      <c r="D86" s="93" t="s">
        <v>14</v>
      </c>
      <c r="E86" s="61">
        <v>7.068</v>
      </c>
      <c r="F86" s="61">
        <v>1</v>
      </c>
      <c r="G86" s="32"/>
      <c r="H86" s="66" t="str">
        <f t="shared" si="4"/>
        <v> </v>
      </c>
    </row>
    <row r="87" spans="1:8" ht="23.25" thickBot="1">
      <c r="A87" s="97" t="s">
        <v>267</v>
      </c>
      <c r="B87" s="63" t="s">
        <v>213</v>
      </c>
      <c r="C87" s="63" t="s">
        <v>214</v>
      </c>
      <c r="D87" s="93" t="s">
        <v>14</v>
      </c>
      <c r="E87" s="61">
        <v>13.986</v>
      </c>
      <c r="F87" s="61">
        <v>1</v>
      </c>
      <c r="G87" s="32"/>
      <c r="H87" s="66" t="str">
        <f t="shared" si="4"/>
        <v> </v>
      </c>
    </row>
    <row r="88" spans="1:8" ht="12">
      <c r="A88" s="55" t="s">
        <v>268</v>
      </c>
      <c r="B88" s="80" t="s">
        <v>8</v>
      </c>
      <c r="C88" s="160" t="s">
        <v>215</v>
      </c>
      <c r="D88" s="161"/>
      <c r="E88" s="161"/>
      <c r="F88" s="161"/>
      <c r="G88" s="161"/>
      <c r="H88" s="57">
        <f>SUM(H89:H92)</f>
        <v>0</v>
      </c>
    </row>
    <row r="89" spans="1:8" ht="11.25">
      <c r="A89" s="97" t="s">
        <v>269</v>
      </c>
      <c r="B89" s="63" t="s">
        <v>216</v>
      </c>
      <c r="C89" s="63" t="s">
        <v>217</v>
      </c>
      <c r="D89" s="93" t="s">
        <v>14</v>
      </c>
      <c r="E89" s="61">
        <v>5.386</v>
      </c>
      <c r="F89" s="61">
        <v>1</v>
      </c>
      <c r="G89" s="32"/>
      <c r="H89" s="66" t="str">
        <f t="shared" si="4"/>
        <v> </v>
      </c>
    </row>
    <row r="90" spans="1:8" ht="12.75" customHeight="1">
      <c r="A90" s="97" t="s">
        <v>270</v>
      </c>
      <c r="B90" s="63" t="s">
        <v>218</v>
      </c>
      <c r="C90" s="63" t="s">
        <v>219</v>
      </c>
      <c r="D90" s="93" t="s">
        <v>14</v>
      </c>
      <c r="E90" s="61">
        <v>10.736</v>
      </c>
      <c r="F90" s="61">
        <v>1</v>
      </c>
      <c r="G90" s="32"/>
      <c r="H90" s="66" t="str">
        <f t="shared" si="4"/>
        <v> </v>
      </c>
    </row>
    <row r="91" spans="1:8" ht="22.5">
      <c r="A91" s="97" t="s">
        <v>271</v>
      </c>
      <c r="B91" s="63" t="s">
        <v>220</v>
      </c>
      <c r="C91" s="63" t="s">
        <v>221</v>
      </c>
      <c r="D91" s="82" t="s">
        <v>16</v>
      </c>
      <c r="E91" s="65">
        <v>12</v>
      </c>
      <c r="F91" s="61">
        <v>1</v>
      </c>
      <c r="G91" s="32"/>
      <c r="H91" s="66" t="str">
        <f t="shared" si="4"/>
        <v> </v>
      </c>
    </row>
    <row r="92" spans="1:8" ht="12" thickBot="1">
      <c r="A92" s="97" t="s">
        <v>272</v>
      </c>
      <c r="B92" s="63" t="s">
        <v>222</v>
      </c>
      <c r="C92" s="63" t="s">
        <v>223</v>
      </c>
      <c r="D92" s="82" t="s">
        <v>16</v>
      </c>
      <c r="E92" s="65">
        <v>6</v>
      </c>
      <c r="F92" s="61">
        <v>1</v>
      </c>
      <c r="G92" s="32"/>
      <c r="H92" s="66" t="str">
        <f t="shared" si="4"/>
        <v> </v>
      </c>
    </row>
    <row r="93" spans="1:8" ht="12.75" thickBot="1">
      <c r="A93" s="49" t="s">
        <v>379</v>
      </c>
      <c r="B93" s="50" t="s">
        <v>6</v>
      </c>
      <c r="C93" s="162" t="s">
        <v>224</v>
      </c>
      <c r="D93" s="163"/>
      <c r="E93" s="163"/>
      <c r="F93" s="163"/>
      <c r="G93" s="163"/>
      <c r="H93" s="54">
        <f>SUM(H94:H97)</f>
        <v>0</v>
      </c>
    </row>
    <row r="94" spans="1:8" ht="11.25">
      <c r="A94" s="98" t="s">
        <v>79</v>
      </c>
      <c r="B94" s="99" t="s">
        <v>225</v>
      </c>
      <c r="C94" s="100" t="s">
        <v>226</v>
      </c>
      <c r="D94" s="101" t="s">
        <v>376</v>
      </c>
      <c r="E94" s="102">
        <v>8</v>
      </c>
      <c r="F94" s="103">
        <v>1</v>
      </c>
      <c r="G94" s="36"/>
      <c r="H94" s="67" t="str">
        <f t="shared" si="4"/>
        <v> </v>
      </c>
    </row>
    <row r="95" spans="1:8" ht="11.25">
      <c r="A95" s="97" t="s">
        <v>80</v>
      </c>
      <c r="B95" s="63" t="s">
        <v>227</v>
      </c>
      <c r="C95" s="60" t="s">
        <v>228</v>
      </c>
      <c r="D95" s="86" t="s">
        <v>66</v>
      </c>
      <c r="E95" s="65">
        <v>8</v>
      </c>
      <c r="F95" s="61">
        <v>1</v>
      </c>
      <c r="G95" s="32"/>
      <c r="H95" s="66" t="str">
        <f t="shared" si="4"/>
        <v> </v>
      </c>
    </row>
    <row r="96" spans="1:8" ht="11.25">
      <c r="A96" s="97" t="s">
        <v>380</v>
      </c>
      <c r="B96" s="63" t="s">
        <v>229</v>
      </c>
      <c r="C96" s="60" t="s">
        <v>230</v>
      </c>
      <c r="D96" s="61" t="s">
        <v>14</v>
      </c>
      <c r="E96" s="65">
        <v>1155</v>
      </c>
      <c r="F96" s="61">
        <v>1</v>
      </c>
      <c r="G96" s="32"/>
      <c r="H96" s="66" t="str">
        <f t="shared" si="4"/>
        <v> </v>
      </c>
    </row>
    <row r="97" spans="1:8" ht="23.25" thickBot="1">
      <c r="A97" s="97" t="s">
        <v>381</v>
      </c>
      <c r="B97" s="84" t="s">
        <v>231</v>
      </c>
      <c r="C97" s="85" t="s">
        <v>297</v>
      </c>
      <c r="D97" s="87" t="s">
        <v>232</v>
      </c>
      <c r="E97" s="88">
        <v>121.73</v>
      </c>
      <c r="F97" s="86">
        <v>1</v>
      </c>
      <c r="G97" s="34"/>
      <c r="H97" s="68" t="str">
        <f t="shared" si="4"/>
        <v> </v>
      </c>
    </row>
    <row r="98" spans="1:8" ht="12.75" thickBot="1">
      <c r="A98" s="49">
        <v>4</v>
      </c>
      <c r="B98" s="50" t="s">
        <v>6</v>
      </c>
      <c r="C98" s="51" t="s">
        <v>342</v>
      </c>
      <c r="D98" s="52"/>
      <c r="E98" s="53"/>
      <c r="F98" s="53"/>
      <c r="G98" s="53"/>
      <c r="H98" s="54">
        <f>H99+H107</f>
        <v>0</v>
      </c>
    </row>
    <row r="99" spans="1:8" ht="12">
      <c r="A99" s="55" t="s">
        <v>81</v>
      </c>
      <c r="B99" s="56" t="s">
        <v>8</v>
      </c>
      <c r="C99" s="160" t="s">
        <v>273</v>
      </c>
      <c r="D99" s="161"/>
      <c r="E99" s="161"/>
      <c r="F99" s="161"/>
      <c r="G99" s="161"/>
      <c r="H99" s="57">
        <f>SUM(H100:H106)</f>
        <v>0</v>
      </c>
    </row>
    <row r="100" spans="1:8" ht="11.25">
      <c r="A100" s="58" t="s">
        <v>82</v>
      </c>
      <c r="B100" s="60" t="s">
        <v>274</v>
      </c>
      <c r="C100" s="60" t="s">
        <v>281</v>
      </c>
      <c r="D100" s="82" t="s">
        <v>16</v>
      </c>
      <c r="E100" s="65">
        <v>65</v>
      </c>
      <c r="F100" s="61">
        <v>1</v>
      </c>
      <c r="G100" s="32"/>
      <c r="H100" s="66" t="str">
        <f aca="true" t="shared" si="5" ref="H100:H113">IF(ISBLANK(G100)," ",E100*F100*G100)</f>
        <v> </v>
      </c>
    </row>
    <row r="101" spans="1:8" ht="22.5">
      <c r="A101" s="58" t="s">
        <v>83</v>
      </c>
      <c r="B101" s="60" t="s">
        <v>275</v>
      </c>
      <c r="C101" s="60" t="s">
        <v>285</v>
      </c>
      <c r="D101" s="82" t="s">
        <v>376</v>
      </c>
      <c r="E101" s="65">
        <v>5</v>
      </c>
      <c r="F101" s="61">
        <v>1</v>
      </c>
      <c r="G101" s="32"/>
      <c r="H101" s="66" t="str">
        <f t="shared" si="5"/>
        <v> </v>
      </c>
    </row>
    <row r="102" spans="1:8" ht="11.25">
      <c r="A102" s="58" t="s">
        <v>84</v>
      </c>
      <c r="B102" s="60" t="s">
        <v>276</v>
      </c>
      <c r="C102" s="60" t="s">
        <v>282</v>
      </c>
      <c r="D102" s="82" t="s">
        <v>376</v>
      </c>
      <c r="E102" s="65">
        <v>2</v>
      </c>
      <c r="F102" s="61">
        <v>1</v>
      </c>
      <c r="G102" s="32"/>
      <c r="H102" s="66" t="str">
        <f t="shared" si="5"/>
        <v> </v>
      </c>
    </row>
    <row r="103" spans="1:8" ht="22.5">
      <c r="A103" s="58" t="s">
        <v>85</v>
      </c>
      <c r="B103" s="60" t="s">
        <v>277</v>
      </c>
      <c r="C103" s="60" t="s">
        <v>365</v>
      </c>
      <c r="D103" s="82" t="s">
        <v>17</v>
      </c>
      <c r="E103" s="65">
        <v>6</v>
      </c>
      <c r="F103" s="61">
        <v>1</v>
      </c>
      <c r="G103" s="32"/>
      <c r="H103" s="66" t="str">
        <f t="shared" si="5"/>
        <v> </v>
      </c>
    </row>
    <row r="104" spans="1:8" ht="22.5">
      <c r="A104" s="58" t="s">
        <v>86</v>
      </c>
      <c r="B104" s="60" t="s">
        <v>278</v>
      </c>
      <c r="C104" s="60" t="s">
        <v>283</v>
      </c>
      <c r="D104" s="82" t="s">
        <v>286</v>
      </c>
      <c r="E104" s="65">
        <v>42</v>
      </c>
      <c r="F104" s="61">
        <v>1</v>
      </c>
      <c r="G104" s="32"/>
      <c r="H104" s="66" t="str">
        <f t="shared" si="5"/>
        <v> </v>
      </c>
    </row>
    <row r="105" spans="1:8" ht="11.25">
      <c r="A105" s="58" t="s">
        <v>382</v>
      </c>
      <c r="B105" s="60" t="s">
        <v>279</v>
      </c>
      <c r="C105" s="60" t="s">
        <v>284</v>
      </c>
      <c r="D105" s="82" t="s">
        <v>102</v>
      </c>
      <c r="E105" s="65">
        <v>1</v>
      </c>
      <c r="F105" s="61">
        <v>1</v>
      </c>
      <c r="G105" s="32"/>
      <c r="H105" s="66" t="str">
        <f t="shared" si="5"/>
        <v> </v>
      </c>
    </row>
    <row r="106" spans="1:8" ht="12" thickBot="1">
      <c r="A106" s="58" t="s">
        <v>383</v>
      </c>
      <c r="B106" s="60" t="s">
        <v>280</v>
      </c>
      <c r="C106" s="60" t="s">
        <v>104</v>
      </c>
      <c r="D106" s="82" t="s">
        <v>376</v>
      </c>
      <c r="E106" s="65">
        <v>1</v>
      </c>
      <c r="F106" s="61">
        <v>1</v>
      </c>
      <c r="G106" s="32"/>
      <c r="H106" s="66" t="str">
        <f t="shared" si="5"/>
        <v> </v>
      </c>
    </row>
    <row r="107" spans="1:8" ht="12">
      <c r="A107" s="55" t="s">
        <v>87</v>
      </c>
      <c r="B107" s="56" t="s">
        <v>8</v>
      </c>
      <c r="C107" s="160" t="s">
        <v>416</v>
      </c>
      <c r="D107" s="161"/>
      <c r="E107" s="161"/>
      <c r="F107" s="161"/>
      <c r="G107" s="161"/>
      <c r="H107" s="57">
        <f>SUM(H108:H113)</f>
        <v>0</v>
      </c>
    </row>
    <row r="108" spans="1:8" ht="22.5">
      <c r="A108" s="104" t="s">
        <v>88</v>
      </c>
      <c r="B108" s="105" t="s">
        <v>287</v>
      </c>
      <c r="C108" s="106" t="s">
        <v>372</v>
      </c>
      <c r="D108" s="64" t="s">
        <v>16</v>
      </c>
      <c r="E108" s="107">
        <v>95</v>
      </c>
      <c r="F108" s="61">
        <v>1</v>
      </c>
      <c r="G108" s="37"/>
      <c r="H108" s="69" t="str">
        <f t="shared" si="5"/>
        <v> </v>
      </c>
    </row>
    <row r="109" spans="1:8" ht="11.25">
      <c r="A109" s="104" t="s">
        <v>89</v>
      </c>
      <c r="B109" s="105" t="s">
        <v>288</v>
      </c>
      <c r="C109" s="106" t="s">
        <v>293</v>
      </c>
      <c r="D109" s="64" t="s">
        <v>16</v>
      </c>
      <c r="E109" s="107">
        <v>48</v>
      </c>
      <c r="F109" s="61">
        <v>1</v>
      </c>
      <c r="G109" s="37"/>
      <c r="H109" s="69" t="str">
        <f t="shared" si="5"/>
        <v> </v>
      </c>
    </row>
    <row r="110" spans="1:8" ht="11.25">
      <c r="A110" s="104" t="s">
        <v>384</v>
      </c>
      <c r="B110" s="108" t="s">
        <v>289</v>
      </c>
      <c r="C110" s="106" t="s">
        <v>294</v>
      </c>
      <c r="D110" s="64" t="s">
        <v>376</v>
      </c>
      <c r="E110" s="107">
        <v>14</v>
      </c>
      <c r="F110" s="61">
        <v>1</v>
      </c>
      <c r="G110" s="37"/>
      <c r="H110" s="69" t="str">
        <f t="shared" si="5"/>
        <v> </v>
      </c>
    </row>
    <row r="111" spans="1:8" ht="11.25">
      <c r="A111" s="104" t="s">
        <v>385</v>
      </c>
      <c r="B111" s="108" t="s">
        <v>290</v>
      </c>
      <c r="C111" s="106" t="s">
        <v>295</v>
      </c>
      <c r="D111" s="64" t="s">
        <v>376</v>
      </c>
      <c r="E111" s="107">
        <v>6</v>
      </c>
      <c r="F111" s="61">
        <v>1</v>
      </c>
      <c r="G111" s="37"/>
      <c r="H111" s="69" t="str">
        <f t="shared" si="5"/>
        <v> </v>
      </c>
    </row>
    <row r="112" spans="1:8" ht="11.25">
      <c r="A112" s="104" t="s">
        <v>386</v>
      </c>
      <c r="B112" s="105" t="s">
        <v>291</v>
      </c>
      <c r="C112" s="106" t="s">
        <v>103</v>
      </c>
      <c r="D112" s="64" t="s">
        <v>376</v>
      </c>
      <c r="E112" s="107">
        <v>1</v>
      </c>
      <c r="F112" s="61">
        <v>1</v>
      </c>
      <c r="G112" s="37"/>
      <c r="H112" s="69" t="str">
        <f t="shared" si="5"/>
        <v> </v>
      </c>
    </row>
    <row r="113" spans="1:8" ht="12" thickBot="1">
      <c r="A113" s="104" t="s">
        <v>387</v>
      </c>
      <c r="B113" s="109" t="s">
        <v>292</v>
      </c>
      <c r="C113" s="110" t="s">
        <v>296</v>
      </c>
      <c r="D113" s="111" t="s">
        <v>376</v>
      </c>
      <c r="E113" s="112">
        <v>5</v>
      </c>
      <c r="F113" s="61">
        <v>1</v>
      </c>
      <c r="G113" s="38"/>
      <c r="H113" s="70" t="str">
        <f t="shared" si="5"/>
        <v> </v>
      </c>
    </row>
    <row r="114" spans="1:8" ht="12.75" thickBot="1">
      <c r="A114" s="158" t="s">
        <v>311</v>
      </c>
      <c r="B114" s="159"/>
      <c r="C114" s="159"/>
      <c r="D114" s="53"/>
      <c r="E114" s="53"/>
      <c r="F114" s="53"/>
      <c r="G114" s="53"/>
      <c r="H114" s="54">
        <f>H115+H121+H123</f>
        <v>0</v>
      </c>
    </row>
    <row r="115" spans="1:8" ht="12">
      <c r="A115" s="55" t="s">
        <v>90</v>
      </c>
      <c r="B115" s="80" t="s">
        <v>8</v>
      </c>
      <c r="C115" s="160" t="s">
        <v>215</v>
      </c>
      <c r="D115" s="161"/>
      <c r="E115" s="161"/>
      <c r="F115" s="161"/>
      <c r="G115" s="161"/>
      <c r="H115" s="57">
        <f>SUM(H116:H120)</f>
        <v>0</v>
      </c>
    </row>
    <row r="116" spans="1:8" ht="22.5">
      <c r="A116" s="97" t="s">
        <v>91</v>
      </c>
      <c r="B116" s="63" t="s">
        <v>233</v>
      </c>
      <c r="C116" s="63" t="s">
        <v>234</v>
      </c>
      <c r="D116" s="93" t="s">
        <v>14</v>
      </c>
      <c r="E116" s="61">
        <v>20.629</v>
      </c>
      <c r="F116" s="61">
        <v>1</v>
      </c>
      <c r="G116" s="32"/>
      <c r="H116" s="66" t="str">
        <f aca="true" t="shared" si="6" ref="H116:H133">IF(ISBLANK(G116)," ",E116*F116*G116)</f>
        <v> </v>
      </c>
    </row>
    <row r="117" spans="1:8" ht="11.25">
      <c r="A117" s="97" t="s">
        <v>92</v>
      </c>
      <c r="B117" s="63" t="s">
        <v>235</v>
      </c>
      <c r="C117" s="60" t="s">
        <v>309</v>
      </c>
      <c r="D117" s="93" t="s">
        <v>14</v>
      </c>
      <c r="E117" s="61">
        <v>131.91</v>
      </c>
      <c r="F117" s="61">
        <v>1</v>
      </c>
      <c r="G117" s="32"/>
      <c r="H117" s="66" t="str">
        <f t="shared" si="6"/>
        <v> </v>
      </c>
    </row>
    <row r="118" spans="1:8" ht="22.5">
      <c r="A118" s="97" t="s">
        <v>93</v>
      </c>
      <c r="B118" s="63" t="s">
        <v>236</v>
      </c>
      <c r="C118" s="63" t="s">
        <v>237</v>
      </c>
      <c r="D118" s="93" t="s">
        <v>14</v>
      </c>
      <c r="E118" s="65">
        <v>10</v>
      </c>
      <c r="F118" s="61">
        <v>1</v>
      </c>
      <c r="G118" s="32"/>
      <c r="H118" s="66" t="str">
        <f t="shared" si="6"/>
        <v> </v>
      </c>
    </row>
    <row r="119" spans="1:8" ht="33.75">
      <c r="A119" s="97" t="s">
        <v>94</v>
      </c>
      <c r="B119" s="63" t="s">
        <v>238</v>
      </c>
      <c r="C119" s="63" t="s">
        <v>239</v>
      </c>
      <c r="D119" s="93" t="s">
        <v>14</v>
      </c>
      <c r="E119" s="65">
        <v>40</v>
      </c>
      <c r="F119" s="61">
        <v>1</v>
      </c>
      <c r="G119" s="32"/>
      <c r="H119" s="66" t="str">
        <f t="shared" si="6"/>
        <v> </v>
      </c>
    </row>
    <row r="120" spans="1:8" ht="12" thickBot="1">
      <c r="A120" s="97" t="s">
        <v>95</v>
      </c>
      <c r="B120" s="63" t="s">
        <v>240</v>
      </c>
      <c r="C120" s="63" t="s">
        <v>241</v>
      </c>
      <c r="D120" s="93" t="s">
        <v>14</v>
      </c>
      <c r="E120" s="65">
        <v>40</v>
      </c>
      <c r="F120" s="61">
        <v>1</v>
      </c>
      <c r="G120" s="32"/>
      <c r="H120" s="66" t="str">
        <f t="shared" si="6"/>
        <v> </v>
      </c>
    </row>
    <row r="121" spans="1:8" ht="12">
      <c r="A121" s="55" t="s">
        <v>96</v>
      </c>
      <c r="B121" s="80" t="s">
        <v>8</v>
      </c>
      <c r="C121" s="160" t="s">
        <v>242</v>
      </c>
      <c r="D121" s="161"/>
      <c r="E121" s="161"/>
      <c r="F121" s="161"/>
      <c r="G121" s="161"/>
      <c r="H121" s="57">
        <f>SUM(H122:H122)</f>
        <v>0</v>
      </c>
    </row>
    <row r="122" spans="1:8" ht="12" thickBot="1">
      <c r="A122" s="17" t="s">
        <v>97</v>
      </c>
      <c r="B122" s="3"/>
      <c r="C122" s="3" t="s">
        <v>369</v>
      </c>
      <c r="D122" s="4" t="s">
        <v>10</v>
      </c>
      <c r="E122" s="4">
        <v>20.629</v>
      </c>
      <c r="F122" s="4">
        <v>1</v>
      </c>
      <c r="G122" s="32"/>
      <c r="H122" s="66" t="str">
        <f t="shared" si="6"/>
        <v> </v>
      </c>
    </row>
    <row r="123" spans="1:8" ht="12">
      <c r="A123" s="55" t="s">
        <v>345</v>
      </c>
      <c r="B123" s="80" t="s">
        <v>8</v>
      </c>
      <c r="C123" s="160" t="s">
        <v>249</v>
      </c>
      <c r="D123" s="161"/>
      <c r="E123" s="161"/>
      <c r="F123" s="161"/>
      <c r="G123" s="161"/>
      <c r="H123" s="57">
        <f>SUM(H124:H133)</f>
        <v>0</v>
      </c>
    </row>
    <row r="124" spans="1:8" ht="11.25">
      <c r="A124" s="58" t="s">
        <v>346</v>
      </c>
      <c r="B124" s="63" t="s">
        <v>178</v>
      </c>
      <c r="C124" s="63" t="s">
        <v>250</v>
      </c>
      <c r="D124" s="64" t="s">
        <v>16</v>
      </c>
      <c r="E124" s="61">
        <v>15</v>
      </c>
      <c r="F124" s="61">
        <v>1</v>
      </c>
      <c r="G124" s="32"/>
      <c r="H124" s="66" t="str">
        <f t="shared" si="6"/>
        <v> </v>
      </c>
    </row>
    <row r="125" spans="1:8" ht="11.25">
      <c r="A125" s="58" t="s">
        <v>347</v>
      </c>
      <c r="B125" s="63" t="s">
        <v>181</v>
      </c>
      <c r="C125" s="63" t="s">
        <v>251</v>
      </c>
      <c r="D125" s="64" t="s">
        <v>184</v>
      </c>
      <c r="E125" s="61">
        <v>20</v>
      </c>
      <c r="F125" s="61">
        <v>1</v>
      </c>
      <c r="G125" s="32"/>
      <c r="H125" s="66" t="str">
        <f t="shared" si="6"/>
        <v> </v>
      </c>
    </row>
    <row r="126" spans="1:8" ht="11.25">
      <c r="A126" s="58" t="s">
        <v>348</v>
      </c>
      <c r="B126" s="63" t="s">
        <v>252</v>
      </c>
      <c r="C126" s="63" t="s">
        <v>253</v>
      </c>
      <c r="D126" s="64" t="s">
        <v>376</v>
      </c>
      <c r="E126" s="61">
        <v>15</v>
      </c>
      <c r="F126" s="61">
        <v>1</v>
      </c>
      <c r="G126" s="32"/>
      <c r="H126" s="66" t="str">
        <f t="shared" si="6"/>
        <v> </v>
      </c>
    </row>
    <row r="127" spans="1:8" ht="11.25">
      <c r="A127" s="58" t="s">
        <v>349</v>
      </c>
      <c r="B127" s="63" t="s">
        <v>120</v>
      </c>
      <c r="C127" s="63" t="s">
        <v>254</v>
      </c>
      <c r="D127" s="61" t="s">
        <v>16</v>
      </c>
      <c r="E127" s="61">
        <v>50</v>
      </c>
      <c r="F127" s="61">
        <v>1</v>
      </c>
      <c r="G127" s="32"/>
      <c r="H127" s="66" t="str">
        <f t="shared" si="6"/>
        <v> </v>
      </c>
    </row>
    <row r="128" spans="1:8" ht="11.25">
      <c r="A128" s="58" t="s">
        <v>350</v>
      </c>
      <c r="B128" s="63" t="s">
        <v>255</v>
      </c>
      <c r="C128" s="63" t="s">
        <v>256</v>
      </c>
      <c r="D128" s="61" t="s">
        <v>16</v>
      </c>
      <c r="E128" s="61">
        <v>20</v>
      </c>
      <c r="F128" s="61">
        <v>1</v>
      </c>
      <c r="G128" s="32"/>
      <c r="H128" s="66" t="str">
        <f t="shared" si="6"/>
        <v> </v>
      </c>
    </row>
    <row r="129" spans="1:8" ht="11.25">
      <c r="A129" s="58" t="s">
        <v>351</v>
      </c>
      <c r="B129" s="63" t="s">
        <v>257</v>
      </c>
      <c r="C129" s="63" t="s">
        <v>258</v>
      </c>
      <c r="D129" s="61" t="s">
        <v>16</v>
      </c>
      <c r="E129" s="61">
        <v>25</v>
      </c>
      <c r="F129" s="61">
        <v>1</v>
      </c>
      <c r="G129" s="32"/>
      <c r="H129" s="66" t="str">
        <f t="shared" si="6"/>
        <v> </v>
      </c>
    </row>
    <row r="130" spans="1:8" ht="11.25">
      <c r="A130" s="58" t="s">
        <v>388</v>
      </c>
      <c r="B130" s="63" t="s">
        <v>119</v>
      </c>
      <c r="C130" s="63" t="s">
        <v>259</v>
      </c>
      <c r="D130" s="61" t="s">
        <v>16</v>
      </c>
      <c r="E130" s="61">
        <v>7.5</v>
      </c>
      <c r="F130" s="61">
        <v>1</v>
      </c>
      <c r="G130" s="32"/>
      <c r="H130" s="66" t="str">
        <f t="shared" si="6"/>
        <v> </v>
      </c>
    </row>
    <row r="131" spans="1:8" ht="11.25">
      <c r="A131" s="58" t="s">
        <v>389</v>
      </c>
      <c r="B131" s="63" t="s">
        <v>260</v>
      </c>
      <c r="C131" s="63" t="s">
        <v>261</v>
      </c>
      <c r="D131" s="61" t="s">
        <v>16</v>
      </c>
      <c r="E131" s="61">
        <v>15</v>
      </c>
      <c r="F131" s="61">
        <v>1</v>
      </c>
      <c r="G131" s="32"/>
      <c r="H131" s="66" t="str">
        <f t="shared" si="6"/>
        <v> </v>
      </c>
    </row>
    <row r="132" spans="1:8" ht="11.25">
      <c r="A132" s="58" t="s">
        <v>390</v>
      </c>
      <c r="B132" s="63" t="s">
        <v>121</v>
      </c>
      <c r="C132" s="60" t="s">
        <v>262</v>
      </c>
      <c r="D132" s="61" t="s">
        <v>16</v>
      </c>
      <c r="E132" s="61">
        <v>25</v>
      </c>
      <c r="F132" s="61">
        <v>1</v>
      </c>
      <c r="G132" s="32"/>
      <c r="H132" s="66" t="str">
        <f t="shared" si="6"/>
        <v> </v>
      </c>
    </row>
    <row r="133" spans="1:8" ht="12" thickBot="1">
      <c r="A133" s="58" t="s">
        <v>391</v>
      </c>
      <c r="B133" s="113" t="s">
        <v>180</v>
      </c>
      <c r="C133" s="114" t="s">
        <v>263</v>
      </c>
      <c r="D133" s="115" t="s">
        <v>16</v>
      </c>
      <c r="E133" s="116">
        <v>30</v>
      </c>
      <c r="F133" s="116">
        <v>1</v>
      </c>
      <c r="G133" s="39"/>
      <c r="H133" s="71" t="str">
        <f t="shared" si="6"/>
        <v> </v>
      </c>
    </row>
    <row r="134" spans="1:8" s="18" customFormat="1" ht="12.75" thickBot="1">
      <c r="A134" s="117" t="s">
        <v>356</v>
      </c>
      <c r="B134" s="118" t="s">
        <v>344</v>
      </c>
      <c r="C134" s="119"/>
      <c r="D134" s="119"/>
      <c r="E134" s="119"/>
      <c r="F134" s="119"/>
      <c r="G134" s="120"/>
      <c r="H134" s="72">
        <f>H136+H144+H147</f>
        <v>0</v>
      </c>
    </row>
    <row r="135" spans="1:8" s="18" customFormat="1" ht="12.75" thickBot="1">
      <c r="A135" s="121">
        <v>6</v>
      </c>
      <c r="B135" s="50" t="s">
        <v>6</v>
      </c>
      <c r="C135" s="51" t="s">
        <v>312</v>
      </c>
      <c r="D135" s="52"/>
      <c r="E135" s="53"/>
      <c r="F135" s="53"/>
      <c r="G135" s="53"/>
      <c r="H135" s="72"/>
    </row>
    <row r="136" spans="1:8" s="18" customFormat="1" ht="12">
      <c r="A136" s="55" t="s">
        <v>98</v>
      </c>
      <c r="B136" s="80" t="s">
        <v>8</v>
      </c>
      <c r="C136" s="160" t="s">
        <v>313</v>
      </c>
      <c r="D136" s="166"/>
      <c r="E136" s="166"/>
      <c r="F136" s="166"/>
      <c r="G136" s="166"/>
      <c r="H136" s="57">
        <f>SUM(H137:H143)</f>
        <v>0</v>
      </c>
    </row>
    <row r="137" spans="1:8" ht="22.5">
      <c r="A137" s="97" t="s">
        <v>99</v>
      </c>
      <c r="B137" s="63" t="s">
        <v>137</v>
      </c>
      <c r="C137" s="63" t="s">
        <v>138</v>
      </c>
      <c r="D137" s="93" t="s">
        <v>14</v>
      </c>
      <c r="E137" s="61">
        <v>395.11</v>
      </c>
      <c r="F137" s="61">
        <v>1</v>
      </c>
      <c r="G137" s="32"/>
      <c r="H137" s="66" t="str">
        <f aca="true" t="shared" si="7" ref="H137:H153">IF(ISBLANK(G137)," ",E137*F137*G137)</f>
        <v> </v>
      </c>
    </row>
    <row r="138" spans="1:8" ht="22.5">
      <c r="A138" s="97" t="s">
        <v>100</v>
      </c>
      <c r="B138" s="63" t="s">
        <v>314</v>
      </c>
      <c r="C138" s="63" t="s">
        <v>315</v>
      </c>
      <c r="D138" s="93" t="s">
        <v>14</v>
      </c>
      <c r="E138" s="61">
        <v>395.11</v>
      </c>
      <c r="F138" s="61">
        <v>1</v>
      </c>
      <c r="G138" s="32"/>
      <c r="H138" s="66" t="str">
        <f t="shared" si="7"/>
        <v> </v>
      </c>
    </row>
    <row r="139" spans="1:8" ht="22.5">
      <c r="A139" s="97" t="s">
        <v>101</v>
      </c>
      <c r="B139" s="63" t="s">
        <v>316</v>
      </c>
      <c r="C139" s="60" t="s">
        <v>321</v>
      </c>
      <c r="D139" s="93" t="s">
        <v>14</v>
      </c>
      <c r="E139" s="61">
        <v>395.11</v>
      </c>
      <c r="F139" s="61">
        <v>1</v>
      </c>
      <c r="G139" s="32"/>
      <c r="H139" s="66" t="str">
        <f t="shared" si="7"/>
        <v> </v>
      </c>
    </row>
    <row r="140" spans="1:8" ht="22.5">
      <c r="A140" s="97" t="s">
        <v>392</v>
      </c>
      <c r="B140" s="63" t="s">
        <v>317</v>
      </c>
      <c r="C140" s="60" t="s">
        <v>322</v>
      </c>
      <c r="D140" s="93" t="s">
        <v>14</v>
      </c>
      <c r="E140" s="61">
        <v>395.11</v>
      </c>
      <c r="F140" s="61">
        <v>1</v>
      </c>
      <c r="G140" s="32"/>
      <c r="H140" s="66" t="str">
        <f t="shared" si="7"/>
        <v> </v>
      </c>
    </row>
    <row r="141" spans="1:8" ht="22.5">
      <c r="A141" s="97" t="s">
        <v>393</v>
      </c>
      <c r="B141" s="63" t="s">
        <v>131</v>
      </c>
      <c r="C141" s="60" t="s">
        <v>412</v>
      </c>
      <c r="D141" s="93" t="s">
        <v>14</v>
      </c>
      <c r="E141" s="61">
        <v>395.11</v>
      </c>
      <c r="F141" s="61">
        <v>1</v>
      </c>
      <c r="G141" s="32"/>
      <c r="H141" s="66" t="str">
        <f t="shared" si="7"/>
        <v> </v>
      </c>
    </row>
    <row r="142" spans="1:8" ht="22.5">
      <c r="A142" s="97" t="s">
        <v>394</v>
      </c>
      <c r="B142" s="63" t="s">
        <v>318</v>
      </c>
      <c r="C142" s="60" t="s">
        <v>378</v>
      </c>
      <c r="D142" s="93" t="s">
        <v>14</v>
      </c>
      <c r="E142" s="61">
        <v>8.2</v>
      </c>
      <c r="F142" s="61">
        <v>1</v>
      </c>
      <c r="G142" s="32"/>
      <c r="H142" s="66" t="str">
        <f t="shared" si="7"/>
        <v> </v>
      </c>
    </row>
    <row r="143" spans="1:8" ht="23.25" thickBot="1">
      <c r="A143" s="97" t="s">
        <v>395</v>
      </c>
      <c r="B143" s="63" t="s">
        <v>319</v>
      </c>
      <c r="C143" s="60" t="s">
        <v>320</v>
      </c>
      <c r="D143" s="93" t="s">
        <v>14</v>
      </c>
      <c r="E143" s="61">
        <v>8.2</v>
      </c>
      <c r="F143" s="61">
        <v>1</v>
      </c>
      <c r="G143" s="32"/>
      <c r="H143" s="66" t="str">
        <f t="shared" si="7"/>
        <v> </v>
      </c>
    </row>
    <row r="144" spans="1:8" ht="12">
      <c r="A144" s="55" t="s">
        <v>363</v>
      </c>
      <c r="B144" s="80" t="s">
        <v>8</v>
      </c>
      <c r="C144" s="160" t="s">
        <v>323</v>
      </c>
      <c r="D144" s="166"/>
      <c r="E144" s="166"/>
      <c r="F144" s="166"/>
      <c r="G144" s="166"/>
      <c r="H144" s="57">
        <f>SUM(H145:H146)</f>
        <v>0</v>
      </c>
    </row>
    <row r="145" spans="1:8" ht="45">
      <c r="A145" s="97" t="s">
        <v>396</v>
      </c>
      <c r="B145" s="63" t="s">
        <v>324</v>
      </c>
      <c r="C145" s="63" t="s">
        <v>325</v>
      </c>
      <c r="D145" s="93" t="s">
        <v>14</v>
      </c>
      <c r="E145" s="61">
        <v>68.551</v>
      </c>
      <c r="F145" s="61">
        <v>1</v>
      </c>
      <c r="G145" s="32"/>
      <c r="H145" s="66" t="str">
        <f t="shared" si="7"/>
        <v> </v>
      </c>
    </row>
    <row r="146" spans="1:8" ht="45.75" thickBot="1">
      <c r="A146" s="97" t="s">
        <v>397</v>
      </c>
      <c r="B146" s="63" t="s">
        <v>326</v>
      </c>
      <c r="C146" s="63" t="s">
        <v>327</v>
      </c>
      <c r="D146" s="82" t="s">
        <v>376</v>
      </c>
      <c r="E146" s="61">
        <v>274.2</v>
      </c>
      <c r="F146" s="61">
        <v>1</v>
      </c>
      <c r="G146" s="32"/>
      <c r="H146" s="66" t="str">
        <f t="shared" si="7"/>
        <v> </v>
      </c>
    </row>
    <row r="147" spans="1:8" ht="12">
      <c r="A147" s="55" t="s">
        <v>362</v>
      </c>
      <c r="B147" s="80" t="s">
        <v>8</v>
      </c>
      <c r="C147" s="160" t="s">
        <v>328</v>
      </c>
      <c r="D147" s="166"/>
      <c r="E147" s="166"/>
      <c r="F147" s="166"/>
      <c r="G147" s="166"/>
      <c r="H147" s="57">
        <f>SUM(H148:H153)</f>
        <v>0</v>
      </c>
    </row>
    <row r="148" spans="1:8" ht="22.5">
      <c r="A148" s="97" t="s">
        <v>398</v>
      </c>
      <c r="B148" s="63" t="s">
        <v>314</v>
      </c>
      <c r="C148" s="63" t="s">
        <v>329</v>
      </c>
      <c r="D148" s="93" t="s">
        <v>14</v>
      </c>
      <c r="E148" s="61">
        <v>47.183</v>
      </c>
      <c r="F148" s="61">
        <v>1</v>
      </c>
      <c r="G148" s="32"/>
      <c r="H148" s="66" t="str">
        <f t="shared" si="7"/>
        <v> </v>
      </c>
    </row>
    <row r="149" spans="1:8" ht="22.5">
      <c r="A149" s="97" t="s">
        <v>399</v>
      </c>
      <c r="B149" s="63" t="s">
        <v>330</v>
      </c>
      <c r="C149" s="60" t="s">
        <v>333</v>
      </c>
      <c r="D149" s="82" t="s">
        <v>14</v>
      </c>
      <c r="E149" s="61">
        <v>47.183</v>
      </c>
      <c r="F149" s="61">
        <v>1</v>
      </c>
      <c r="G149" s="32"/>
      <c r="H149" s="66" t="str">
        <f t="shared" si="7"/>
        <v> </v>
      </c>
    </row>
    <row r="150" spans="1:8" ht="22.5">
      <c r="A150" s="97" t="s">
        <v>400</v>
      </c>
      <c r="B150" s="63" t="s">
        <v>331</v>
      </c>
      <c r="C150" s="60" t="s">
        <v>334</v>
      </c>
      <c r="D150" s="82" t="s">
        <v>14</v>
      </c>
      <c r="E150" s="61">
        <v>23.66</v>
      </c>
      <c r="F150" s="61">
        <v>1</v>
      </c>
      <c r="G150" s="32"/>
      <c r="H150" s="66" t="str">
        <f t="shared" si="7"/>
        <v> </v>
      </c>
    </row>
    <row r="151" spans="1:8" ht="22.5">
      <c r="A151" s="97" t="s">
        <v>401</v>
      </c>
      <c r="B151" s="63" t="s">
        <v>314</v>
      </c>
      <c r="C151" s="63" t="s">
        <v>332</v>
      </c>
      <c r="D151" s="82" t="s">
        <v>14</v>
      </c>
      <c r="E151" s="61">
        <v>47.183</v>
      </c>
      <c r="F151" s="61">
        <v>1</v>
      </c>
      <c r="G151" s="32"/>
      <c r="H151" s="66" t="str">
        <f t="shared" si="7"/>
        <v> </v>
      </c>
    </row>
    <row r="152" spans="1:8" ht="22.5">
      <c r="A152" s="97" t="s">
        <v>402</v>
      </c>
      <c r="B152" s="63" t="s">
        <v>318</v>
      </c>
      <c r="C152" s="60" t="s">
        <v>378</v>
      </c>
      <c r="D152" s="82" t="s">
        <v>14</v>
      </c>
      <c r="E152" s="61">
        <v>23.66</v>
      </c>
      <c r="F152" s="61">
        <v>1</v>
      </c>
      <c r="G152" s="32"/>
      <c r="H152" s="66" t="str">
        <f t="shared" si="7"/>
        <v> </v>
      </c>
    </row>
    <row r="153" spans="1:8" ht="23.25" thickBot="1">
      <c r="A153" s="97" t="s">
        <v>403</v>
      </c>
      <c r="B153" s="122" t="s">
        <v>319</v>
      </c>
      <c r="C153" s="123" t="s">
        <v>320</v>
      </c>
      <c r="D153" s="124" t="s">
        <v>14</v>
      </c>
      <c r="E153" s="116">
        <v>23.66</v>
      </c>
      <c r="F153" s="116">
        <v>1</v>
      </c>
      <c r="G153" s="40"/>
      <c r="H153" s="73" t="str">
        <f t="shared" si="7"/>
        <v> </v>
      </c>
    </row>
    <row r="154" spans="1:8" ht="12.75" thickBot="1">
      <c r="A154" s="125" t="s">
        <v>358</v>
      </c>
      <c r="B154" s="126" t="s">
        <v>361</v>
      </c>
      <c r="C154" s="51"/>
      <c r="D154" s="127"/>
      <c r="E154" s="53"/>
      <c r="F154" s="53"/>
      <c r="G154" s="53"/>
      <c r="H154" s="54">
        <f>H155</f>
        <v>0</v>
      </c>
    </row>
    <row r="155" spans="1:8" ht="12">
      <c r="A155" s="55" t="s">
        <v>404</v>
      </c>
      <c r="B155" s="56" t="s">
        <v>8</v>
      </c>
      <c r="C155" s="160" t="s">
        <v>335</v>
      </c>
      <c r="D155" s="166"/>
      <c r="E155" s="166"/>
      <c r="F155" s="166"/>
      <c r="G155" s="166"/>
      <c r="H155" s="57">
        <f>SUM(H156:H158)</f>
        <v>0</v>
      </c>
    </row>
    <row r="156" spans="1:8" ht="18.75" customHeight="1">
      <c r="A156" s="97" t="s">
        <v>405</v>
      </c>
      <c r="B156" s="63" t="s">
        <v>336</v>
      </c>
      <c r="C156" s="60" t="s">
        <v>337</v>
      </c>
      <c r="D156" s="93" t="s">
        <v>14</v>
      </c>
      <c r="E156" s="61">
        <v>12.56</v>
      </c>
      <c r="F156" s="61">
        <v>1</v>
      </c>
      <c r="G156" s="32"/>
      <c r="H156" s="66" t="str">
        <f>IF(ISBLANK(G156)," ",E156*F156*G156)</f>
        <v> </v>
      </c>
    </row>
    <row r="157" spans="1:8" ht="22.5">
      <c r="A157" s="97" t="s">
        <v>406</v>
      </c>
      <c r="B157" s="63" t="s">
        <v>338</v>
      </c>
      <c r="C157" s="60" t="s">
        <v>341</v>
      </c>
      <c r="D157" s="93" t="s">
        <v>14</v>
      </c>
      <c r="E157" s="61">
        <v>51.339</v>
      </c>
      <c r="F157" s="61">
        <v>1</v>
      </c>
      <c r="G157" s="32"/>
      <c r="H157" s="66" t="str">
        <f>IF(ISBLANK(G157)," ",E157*F157*G157)</f>
        <v> </v>
      </c>
    </row>
    <row r="158" spans="1:8" ht="34.5" thickBot="1">
      <c r="A158" s="130" t="s">
        <v>407</v>
      </c>
      <c r="B158" s="122" t="s">
        <v>339</v>
      </c>
      <c r="C158" s="122" t="s">
        <v>340</v>
      </c>
      <c r="D158" s="131" t="s">
        <v>14</v>
      </c>
      <c r="E158" s="116">
        <v>119.79</v>
      </c>
      <c r="F158" s="116">
        <v>1</v>
      </c>
      <c r="G158" s="40"/>
      <c r="H158" s="73" t="str">
        <f>IF(ISBLANK(G158)," ",E158*F158*G158)</f>
        <v> </v>
      </c>
    </row>
    <row r="159" spans="6:8" ht="16.5" thickBot="1">
      <c r="F159" s="23"/>
      <c r="G159" s="24"/>
      <c r="H159" s="25"/>
    </row>
    <row r="160" spans="1:8" ht="39" thickBot="1">
      <c r="A160" s="151" t="s">
        <v>357</v>
      </c>
      <c r="B160" s="152"/>
      <c r="C160" s="153" t="s">
        <v>373</v>
      </c>
      <c r="D160" s="154"/>
      <c r="E160" s="155"/>
      <c r="F160" s="155"/>
      <c r="G160" s="156"/>
      <c r="H160" s="157" t="s">
        <v>359</v>
      </c>
    </row>
    <row r="161" spans="1:8" ht="12.75">
      <c r="A161" s="132" t="s">
        <v>355</v>
      </c>
      <c r="B161" s="145" t="str">
        <f>B6</f>
        <v>DACH. ROBOTY REMONTOWE ZABEZPIECZAJĄCE, ZACHOWAWCZE I ODTWORZENIOWE, STABILIZACJA KONSTRUKCJI.</v>
      </c>
      <c r="C161" s="146"/>
      <c r="D161" s="147"/>
      <c r="E161" s="148"/>
      <c r="F161" s="148"/>
      <c r="G161" s="149"/>
      <c r="H161" s="150">
        <f>H162+H163</f>
        <v>0</v>
      </c>
    </row>
    <row r="162" spans="1:8" ht="12">
      <c r="A162" s="132"/>
      <c r="B162" s="79" t="str">
        <f>A7</f>
        <v>IA. ROZLICZENIE RYCZAŁTOWE</v>
      </c>
      <c r="C162" s="78"/>
      <c r="D162" s="74"/>
      <c r="E162" s="75"/>
      <c r="F162" s="75"/>
      <c r="G162" s="76"/>
      <c r="H162" s="133">
        <f>H7</f>
        <v>0</v>
      </c>
    </row>
    <row r="163" spans="1:8" ht="12">
      <c r="A163" s="134"/>
      <c r="B163" s="79" t="str">
        <f>A114</f>
        <v>IB. ROZLICZENIE POWYKONAWCZE</v>
      </c>
      <c r="C163" s="78"/>
      <c r="D163" s="74"/>
      <c r="E163" s="75"/>
      <c r="F163" s="75"/>
      <c r="G163" s="76"/>
      <c r="H163" s="133">
        <f>H114</f>
        <v>0</v>
      </c>
    </row>
    <row r="164" spans="1:8" ht="12.75">
      <c r="A164" s="135" t="s">
        <v>356</v>
      </c>
      <c r="B164" s="77" t="str">
        <f>B134</f>
        <v>TERMOMODERNIZACJA CZĘŚCI OBIEKTU - ROZLICZENIE RYCZAŁTOWE</v>
      </c>
      <c r="C164" s="78"/>
      <c r="D164" s="74"/>
      <c r="E164" s="75"/>
      <c r="F164" s="75"/>
      <c r="G164" s="75"/>
      <c r="H164" s="136">
        <f>H134</f>
        <v>0</v>
      </c>
    </row>
    <row r="165" spans="1:8" ht="13.5" thickBot="1">
      <c r="A165" s="137" t="s">
        <v>358</v>
      </c>
      <c r="B165" s="138" t="str">
        <f>B154</f>
        <v>INSTALACJA WENTYLACJI - ROZLICZENIE POWYKONAWCZE</v>
      </c>
      <c r="C165" s="139"/>
      <c r="D165" s="140"/>
      <c r="E165" s="141"/>
      <c r="F165" s="141"/>
      <c r="G165" s="141"/>
      <c r="H165" s="142">
        <f>H154</f>
        <v>0</v>
      </c>
    </row>
    <row r="166" spans="1:8" ht="24.75" customHeight="1" thickBot="1">
      <c r="A166" s="28"/>
      <c r="B166" s="29"/>
      <c r="C166" s="27"/>
      <c r="D166" s="167" t="s">
        <v>367</v>
      </c>
      <c r="E166" s="168"/>
      <c r="F166" s="168"/>
      <c r="G166" s="169"/>
      <c r="H166" s="143">
        <f>H161+H164+H165</f>
        <v>0</v>
      </c>
    </row>
    <row r="167" spans="1:8" ht="7.5" customHeight="1" thickBot="1">
      <c r="A167" s="19"/>
      <c r="B167" s="20"/>
      <c r="C167" s="21"/>
      <c r="D167" s="20"/>
      <c r="E167" s="22"/>
      <c r="F167" s="22"/>
      <c r="G167" s="22"/>
      <c r="H167" s="30"/>
    </row>
    <row r="168" spans="1:8" ht="27" customHeight="1" thickBot="1">
      <c r="A168" s="19"/>
      <c r="B168" s="20"/>
      <c r="C168" s="21"/>
      <c r="D168" s="167" t="s">
        <v>368</v>
      </c>
      <c r="E168" s="170"/>
      <c r="F168" s="170"/>
      <c r="G168" s="171"/>
      <c r="H168" s="144">
        <f>ROUND((H161+H164+H165)*1.23,2)</f>
        <v>0</v>
      </c>
    </row>
    <row r="169" ht="12.75">
      <c r="H169" s="26"/>
    </row>
    <row r="174" spans="2:3" ht="11.25">
      <c r="B174" s="14" t="s">
        <v>410</v>
      </c>
      <c r="C174" s="13" t="s">
        <v>411</v>
      </c>
    </row>
    <row r="175" spans="2:3" ht="11.25">
      <c r="B175" s="128" t="s">
        <v>408</v>
      </c>
      <c r="C175" s="129" t="s">
        <v>409</v>
      </c>
    </row>
  </sheetData>
  <sheetProtection sheet="1" formatColumns="0" formatRows="0"/>
  <mergeCells count="30">
    <mergeCell ref="D166:G166"/>
    <mergeCell ref="D168:G168"/>
    <mergeCell ref="C74:G74"/>
    <mergeCell ref="C9:G9"/>
    <mergeCell ref="A7:C7"/>
    <mergeCell ref="C16:G16"/>
    <mergeCell ref="C23:G23"/>
    <mergeCell ref="C26:G26"/>
    <mergeCell ref="C37:G37"/>
    <mergeCell ref="C47:G47"/>
    <mergeCell ref="B6:G6"/>
    <mergeCell ref="C123:G123"/>
    <mergeCell ref="C136:G136"/>
    <mergeCell ref="C144:G144"/>
    <mergeCell ref="C147:G147"/>
    <mergeCell ref="C155:G155"/>
    <mergeCell ref="C53:G53"/>
    <mergeCell ref="C59:G59"/>
    <mergeCell ref="C61:G61"/>
    <mergeCell ref="C65:G65"/>
    <mergeCell ref="A114:C114"/>
    <mergeCell ref="C115:G115"/>
    <mergeCell ref="C107:G107"/>
    <mergeCell ref="C121:G121"/>
    <mergeCell ref="C68:G68"/>
    <mergeCell ref="C88:G88"/>
    <mergeCell ref="C93:G93"/>
    <mergeCell ref="C79:G79"/>
    <mergeCell ref="C85:G85"/>
    <mergeCell ref="C99:G9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dcro</dc:creator>
  <cp:keywords/>
  <dc:description/>
  <cp:lastModifiedBy>DT DT1F</cp:lastModifiedBy>
  <cp:lastPrinted>2024-01-12T10:52:29Z</cp:lastPrinted>
  <dcterms:created xsi:type="dcterms:W3CDTF">2024-01-10T10:01:46Z</dcterms:created>
  <dcterms:modified xsi:type="dcterms:W3CDTF">2024-03-26T11:34:45Z</dcterms:modified>
  <cp:category/>
  <cp:version/>
  <cp:contentType/>
  <cp:contentStatus/>
</cp:coreProperties>
</file>