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64" tabRatio="500" activeTab="0"/>
  </bookViews>
  <sheets>
    <sheet name="zadania" sheetId="1" r:id="rId1"/>
  </sheets>
  <definedNames>
    <definedName name="_xlnm.Print_Area" localSheetId="0">'zadania'!$A$1:$M$134</definedName>
  </definedNames>
  <calcPr fullCalcOnLoad="1"/>
</workbook>
</file>

<file path=xl/sharedStrings.xml><?xml version="1.0" encoding="utf-8"?>
<sst xmlns="http://schemas.openxmlformats.org/spreadsheetml/2006/main" count="247" uniqueCount="76">
  <si>
    <t>Zadanie nr 01</t>
  </si>
  <si>
    <t>Igły do hemodializ z opatrunkiem</t>
  </si>
  <si>
    <t>33141324-7</t>
  </si>
  <si>
    <t>Opis przedmiotu zamówienia</t>
  </si>
  <si>
    <t>j.m.</t>
  </si>
  <si>
    <t>Wartość netto</t>
  </si>
  <si>
    <t>Wartość brutto</t>
  </si>
  <si>
    <t>Igła żylna do hemodializy 15/16/17G sterylizowana promieniami Gamma. Długość drenu 150 mm, długość ostrza 20/25/32 mm, na drenie plastikowe zaciski koloru  niebieskiego na igle żylnej, na końcu drenu wkręcany korek.</t>
  </si>
  <si>
    <t>szt.</t>
  </si>
  <si>
    <t>Igła tętnicza do hemodializy 15/16/17G sterylizowana promieniami Gamma. Długość drenu 150 mm, na drenie plastikowe zaciski koloru czerwonego na igle tętniczej, ostrze z oczkiem,  długość ostrza 20/25/32 mm ,miękkie i gładkie kolorowe  obrotowe skrzydełka tzw. Motylek.</t>
  </si>
  <si>
    <t>Opatrunek ze spongostanem typu „Pushban" wymiar opatrunku 30x72 mm  stosowany w hemodializie. Opatrunek wolny od lateksu.</t>
  </si>
  <si>
    <t>Razem</t>
  </si>
  <si>
    <t>wartość VAT:</t>
  </si>
  <si>
    <t>L.p.</t>
  </si>
  <si>
    <t>Nr pozycji zadania powyżej</t>
  </si>
  <si>
    <t xml:space="preserve">Nr katalogowy </t>
  </si>
  <si>
    <t>Producent</t>
  </si>
  <si>
    <t>Zadanie nr 02</t>
  </si>
  <si>
    <t>Dializatory</t>
  </si>
  <si>
    <t>33181520-3</t>
  </si>
  <si>
    <t>Dializator (Rozmiar: 170 m^2) syntetyczny z błoną polinefronową lub helixonową, niskoprzepływowy, suchy, sterylizowany bez użycia pary wodnej i tlenku etylenu, powierzchnia 1,7 m^2 (+/- 10 %).</t>
  </si>
  <si>
    <t>Zadanie nr 03</t>
  </si>
  <si>
    <t>Dializator (Rozmiar: 170 m^2) syntetyczny z błoną polinefronową lub helixonową,wysokoprzepływowy, suchy, sterylizowany bez użycia pary wodnej i tlenku etylenu, powierzchnia 1,7 m² (+/- 10 %).</t>
  </si>
  <si>
    <t>Zadanie nr 04</t>
  </si>
  <si>
    <t>Dializator (Rozmiar: 150 m^2) syntetyczny z błoną polinefronową lub helixonową, niskoprzepływowy, suchy, sterylizowany bez użycia pary wodnej i tlenku etylenu, powierzchnia 1,5 m^2 (+/- 10 %).</t>
  </si>
  <si>
    <t>Zadanie nr 05</t>
  </si>
  <si>
    <t>Dializator (Rozmiar: 130 m^2) syntetyczny z błoną polinefronową lub helixonową, niskoprzepływowy, suchy, sterylizowany bez użycia pary wodnej i tlenku etylenu, powierzchnia 1,3 m^2 (+/- 10 %).</t>
  </si>
  <si>
    <t>Zadanie nr 06</t>
  </si>
  <si>
    <t>Dializator (Rozmiar: 190 m^2) syntetyczny z błoną polinefronową lub helixonową, niskoprzepływowy, suchy, sterylizowany bez użycia pary wodnej i tlenku etylenu, powierzchnia 1,9 m^2 (+/- 10 %).</t>
  </si>
  <si>
    <t>Roztwory do dializy</t>
  </si>
  <si>
    <t>33692800-5</t>
  </si>
  <si>
    <t>Ilość</t>
  </si>
  <si>
    <t>Ilość w opakowaniu</t>
  </si>
  <si>
    <t>Ilość  opakowań</t>
  </si>
  <si>
    <t>Cena netto opakowania</t>
  </si>
  <si>
    <t>Cena brutto opakowania</t>
  </si>
  <si>
    <t>Stawka Vat (%)</t>
  </si>
  <si>
    <t>Składnik kwaśny w opakowaniach 5 - 6 litrów o składzie:
- Na (sód) -135-145 mmol/l
- K (potas)-1,0 ;2,0 ;3,0; 4,0 mmol/l
- Ca (wapń) -1,25 ;1,5 ; 1,75 mmol/l
- Kwas octowy - 0,3 mmol/l
- Kwas cytrynowy - 0,8 mmol/l
- Glukoza - 1g/l
Ilość zamawiana przez Zamawiającego w zależności od potrzeb (stanu klinicznego pacjentów)</t>
  </si>
  <si>
    <t>litr</t>
  </si>
  <si>
    <t xml:space="preserve">Składnik zasadowy w opakowaniach 5 - 6 litrów o składzie - 8,4 Bicarbonat </t>
  </si>
  <si>
    <t>Przedmiot zamówienia / 
Nr katalogowy / Producent</t>
  </si>
  <si>
    <t>Zadanie nr 07</t>
  </si>
  <si>
    <t>Ilość wierszy tabeli dostosować do oferowanego asortymentu (każdy nr katalogowy w odrębnym wierszu)</t>
  </si>
  <si>
    <r>
      <t>Przedmiot zamówienia
(</t>
    </r>
    <r>
      <rPr>
        <sz val="10"/>
        <rFont val="Times New Roman"/>
        <family val="1"/>
      </rPr>
      <t>Podać nazwę zgodną z nazewnictwem używanym w wystawianych dokumentach dostaw oraz fakturach)</t>
    </r>
  </si>
  <si>
    <t>Kapsuła wodorowęglanu / koncentrat zasadowy-750g</t>
  </si>
  <si>
    <t xml:space="preserve">szt. </t>
  </si>
  <si>
    <t>Filtry do aparatów</t>
  </si>
  <si>
    <t>Dezynfektyk</t>
  </si>
  <si>
    <t>Zadanie nr 08</t>
  </si>
  <si>
    <t xml:space="preserve">* Karnistry z gwintem kompatybilnym z aparatami do hemodializy firmy Fresenius model: 4008B, 4008S, </t>
  </si>
  <si>
    <t>Zadanie nr 09</t>
  </si>
  <si>
    <t>Linie krwi tętniczej i żylnej do hemodializy.
Pakowane w kompletach z workiem zbiorczym. Zacisk na linii tętniczej i żylnej. Bolus na linii żylnej i tętniczej, jeziorko żylne – 22 mm.  Jeziorko żylne  posiada 2 porty do podawania płynów infuzyjnych  lub leków  oraz 1 port odpowietrzający.  Linie są wyposażone w zacisk na linii przy złączu z igłą dializacyjną , układ zawirowujący  , umożliwiający wychwytywanie pęcherzyków powietrza w jeziorku żylnym, port z membraną do podawania leków za dializatorem. Długośc linii żylnej min. 342 cm , długośc linii tętniczej max 400 cm. Opakowanie typu folia – papier z nadrukowaną instrukcją obsługi , datą ważności , numerem serii, nr katalogowy/ ref. Rodzaj sterylizacji.  Linie przeznaczone do aparatów Fresenius. Linie bez zawartości ftalanów.</t>
  </si>
  <si>
    <t>Linie krwi oraz środki dezynfekcyjne</t>
  </si>
  <si>
    <t>Wyroby do dializy nerkowej</t>
  </si>
  <si>
    <t>Kompletna linia krwi do hemodializy komartybilne do apartau SURDIAL-X2-HD</t>
  </si>
  <si>
    <t>Kompletna linia krwi do hemodiafiltracji komatybilne do apartu SURDIAL-X2-HDF</t>
  </si>
  <si>
    <t>Płynny środek do termo-chemicznej dezynfekcji i dekalcyfikacji aparatów do hemodializy z zastosowaniem pompy dozującej, do automatycznego rozcieńczenia w stosunku 1:24.
Skład: 21 g kwasu cytrynowego w 100 g środka, kwas jabłkowy, kwas mlekowy.
Działanie: roztwór 3% stosowany w temp. większej niź 60 stopni C działa:
- bakteriobójczo (łącznie z prątkami gruźlicy),
- grzybobójczo,
- wirusobójczo (łącznie z HBV, HCV,HIV),
- rozpuszcza krew,
- odwapnia.</t>
  </si>
  <si>
    <t>Środek czyszczący i dezynfekujący zawierający:
- kwas octowy od 1% do 10%,
- nadtlenek wodoru od 25% do 35%,
- kwas nadoctowy od 1% do 5%.
Działanie: roztwór 3% po 15 minutach osiąga działanie bójcze: B, TBC, F, V (HBV, HCV).</t>
  </si>
  <si>
    <t>33141112-8</t>
  </si>
  <si>
    <t>Opatrunek hemostatyczny</t>
  </si>
  <si>
    <t>Zadanie nr 10</t>
  </si>
  <si>
    <t>Plastry</t>
  </si>
  <si>
    <t>Zadanie nr 11</t>
  </si>
  <si>
    <t xml:space="preserve">Bakteriobójczy  przylepny opatrunek z PU do cewników centralnych z hydrożelem zawierającym 2% glukonian chlorheksydyny o natychmiastowym działaniu po aplikacji. Przezroczysty, z wycięciem, ze wzmocnionym  włókniną od spodu obrzeżem, 8,5 x 11,5 cm, 2 szerokie min. 2,5-3,5 cm aplikatory, z ramką, metką i 2 paskami mocującymi, klej akrylowy naniesiony ze wzorem siateczki dla wysokiej przepuszczalności pary wodnej, wyrób medyczny klasy III,  opakowanie typu folia-folia.
8,5x 11,5 cm I.V. </t>
  </si>
  <si>
    <t>Sterylny przezroczysty półprzepuszczalny opatrunek do mocowania cewników centralnych o wysokiej przylepności i przepuszczalności dla pary wodnej, podwójny klej na części włókninowej i foliowej, klej diamond patern o wysokiej przepuszczalności dla pary wodnej, wzmocnienie włókniną obrzeża opatrunku z 4 stron, ramka ułatwiająca aplikację, proste wycięcie na port pionowy, zaokrąglone brzegi,  2 włókninowe paski mocujące łatwo odklejalne od opatrunku i cewnika, metka do oznaczenia, rozmiar 8,5x11,5cm, przezroczyste okno 6,3x5,5cm, odporny na działanie środków dezynfekcyjnych zawierających alkohol, wyrób medyczny klasy IIa, niepylące, nierwące się w kierunku otwarcia opakowanie typu folia-folia z polietylenu o wysokiej gęstości, zapewniające   sterylną powierzchnię dla odłożenia opatrunku po otwarciu opakowania.
8,5x 11,5 cm I.V.</t>
  </si>
  <si>
    <t>Materiały muszą być kompatybilne z aparatami NIPRO SURDIAL-X2-HD i SURDIAL-X2-HDF</t>
  </si>
  <si>
    <t>Opatrunek hemostatyczny typu standard używany jest w do blokowania krwawienia, opatrywania krwawiących miejsc o utrudnionym dostępie i dużej wilgotności np. krwawień żylnych, tętniczych i włośniczkowych. Opatrunek hemostatyczny wykonany jest z oczyszczonej wieprzowej pianki żelatynowej, rozpuszcza się po 3 - 5 dniach.
Przy kontakcie z raną gąbka aktywuje płytki krwi i przyspiesza proces krzepnięcia.,
 Opatrunek wchłania płyn i cząsteczki krwi w ilościach wielokrotnie przekraczających jego własną masę, uciska więc tym samym mechanicznie krwawiące naczynia. (rozmiar 80 x 50 x 10 mm)</t>
  </si>
  <si>
    <t>Opatrunek hemostatyczny typu specjal  używany jest w do blokowania krwawienia, opatrywania krwawiących miejsc o utrudnionym dostępie i dużej wilgotności np. krwawień żylnych, tętniczych i włośniczkowych. Opatrunek hemostatyczny Opatrunek  wykonany jest z oczyszczonej wieprzowej pianki żelatynowej, rozpuszcza się po 3 - 5 dniach.
Przy kontakcie z raną gąbka aktywuje płytki krwi i przyspiesza proces krzepnięcia.,
 Opatrunek  wchłania płyn i cząsteczki krwi w ilościach wielokrotnie przekraczających jego własną masę, uciska więc tym samym mechanicznie krwawiące naczyniat.  (rozmiar 80 x 50 x 1 mm)</t>
  </si>
  <si>
    <t>Załącznik nr 2 do SWZ 02/2021</t>
  </si>
  <si>
    <t>Numer sprawy: 02/2021</t>
  </si>
  <si>
    <t>Sukcesywne dostawy dializatorów i innych wyrobów medycznych</t>
  </si>
  <si>
    <t xml:space="preserve">Oświadczamy, że wszystkie oferowane przez nas wyroby medyczne posiadają aktualne dokumenty potwierdzające dopuszczenie do obrotu zgodnie z obowiązującymi przepisami  (certyfikaty, deklaracje zgodności CE producenta potwierdzające zgodność wyrobu z wymaganiami dyrektyw Unii Europejskiej, potwierdzenie zgłoszenia do Rejestru Wytwórców i Wyrobów Medycznych Prezesa Urzędu Rejestracji produktów Leczniczych, Wyrobów Medycznych i produktów Biobójczych).
</t>
  </si>
  <si>
    <r>
      <t xml:space="preserve">Dotyczy wszystkich zadań:
UWAGA!
W celu wyliczenia ceny zadania należy uzupełnić wyłącznie kolumny:
- cena netto opakowania,
- ilość w opakowaniu </t>
    </r>
    <r>
      <rPr>
        <b/>
        <sz val="9"/>
        <color indexed="30"/>
        <rFont val="Times New Roman"/>
        <family val="1"/>
      </rPr>
      <t>(ilości wskazane w formularzu są przykładowe i  mogą być zmieniane według uznania Wykonawcy za wyjątkiem zadania 07 w którym zamawiający określa dopuszczalne ilości w kolumnie Opis przedmiotu zamówienia)</t>
    </r>
    <r>
      <rPr>
        <b/>
        <sz val="9"/>
        <rFont val="Times New Roman"/>
        <family val="1"/>
      </rPr>
      <t xml:space="preserve">
- stawka VAT.
Pozostałe dane zostaną uzupełnione automatycznie z uwzględnieniem następujących zasad:
- ilość opakowań jest zaokrąglana do pełnego opakowania w górę,
- wartość pozycji jest zaokąglana do 2 miejsc po przecinku (do 1 grosza).
UWAGA!
Wyliczenia wykonane w inny sposób będę traktowane jako niezgodne z SWZ.</t>
    </r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</si>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</sst>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&quot; zł&quot;"/>
    <numFmt numFmtId="168" formatCode="_-* #,##0.00\ _z_ł_-;\-* #,##0.00\ _z_ł_-;_-* \-??\ _z_ł_-;_-@_-"/>
    <numFmt numFmtId="169" formatCode="#,##0.00&quot; zł&quot;;[Red]\-#,##0.00&quot; zł&quot;"/>
    <numFmt numFmtId="170" formatCode="\ #,##0.00&quot;    &quot;;\-#,##0.00&quot;    &quot;;&quot; -&quot;00&quot;    &quot;;\ @\ "/>
    <numFmt numFmtId="171" formatCode="[$€-2]\ #,##0.00"/>
    <numFmt numFmtId="172" formatCode="0.000"/>
    <numFmt numFmtId="173" formatCode="&quot; &quot;#,##0.00&quot;    &quot;;&quot;-&quot;#,##0.00&quot;    &quot;;&quot; -&quot;00&quot;    &quot;;&quot; &quot;@&quot; &quot;"/>
    <numFmt numFmtId="174" formatCode="#,##0.00&quot; &quot;[$zł-415]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[$zł-415]"/>
    <numFmt numFmtId="180" formatCode="\ #,##0&quot;      &quot;;\-#,##0&quot;      &quot;;&quot; -      &quot;;@\ "/>
    <numFmt numFmtId="181" formatCode="&quot; &quot;#,##0.00&quot;      &quot;;&quot;-&quot;#,##0.00&quot;      &quot;;&quot; -&quot;#&quot;      &quot;;@&quot; &quot;"/>
    <numFmt numFmtId="182" formatCode="_-* #,##0.00&quot; zł&quot;_-;\-* #,##0.00&quot; zł&quot;_-;_-* \-??&quot; zł&quot;_-;_-@_-"/>
    <numFmt numFmtId="183" formatCode="&quot; &quot;#,##0&quot;      &quot;;&quot;-&quot;#,##0&quot;      &quot;;&quot; -      &quot;;@&quot; &quot;"/>
    <numFmt numFmtId="184" formatCode="_-* #,##0\ _z_ł_-;\-* #,##0\ _z_ł_-;_-* &quot;- &quot;_z_ł_-;_-@_-"/>
    <numFmt numFmtId="185" formatCode="#,##0.00\ [$€-1]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5"/>
      <color indexed="62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62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sz val="10"/>
      <name val="Mangal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  <font>
      <sz val="10"/>
      <name val="Times New Roman CE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3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zcionka tekstu podstawowego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1" fillId="8" borderId="0" applyNumberFormat="0" applyBorder="0" applyAlignment="0" applyProtection="0"/>
    <xf numFmtId="0" fontId="2" fillId="3" borderId="0" applyNumberFormat="0" applyBorder="0" applyAlignment="0" applyProtection="0"/>
    <xf numFmtId="0" fontId="1" fillId="7" borderId="0" applyNumberFormat="0" applyBorder="0" applyAlignment="0" applyProtection="0"/>
    <xf numFmtId="0" fontId="2" fillId="4" borderId="0" applyNumberFormat="0" applyBorder="0" applyAlignment="0" applyProtection="0"/>
    <xf numFmtId="0" fontId="1" fillId="9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0" borderId="0" applyNumberFormat="0" applyBorder="0" applyAlignment="0" applyProtection="0"/>
    <xf numFmtId="0" fontId="1" fillId="14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5" borderId="0" applyNumberFormat="0" applyBorder="0" applyAlignment="0" applyProtection="0"/>
    <xf numFmtId="0" fontId="1" fillId="14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3" borderId="0" applyNumberFormat="0" applyBorder="0" applyAlignment="0" applyProtection="0"/>
    <xf numFmtId="0" fontId="1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16" borderId="0" applyNumberFormat="0" applyBorder="0" applyAlignment="0" applyProtection="0"/>
    <xf numFmtId="0" fontId="3" fillId="18" borderId="0" applyNumberFormat="0" applyBorder="0" applyAlignment="0" applyProtection="0"/>
    <xf numFmtId="0" fontId="4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17" borderId="0" applyNumberFormat="0" applyBorder="0" applyAlignment="0" applyProtection="0"/>
    <xf numFmtId="0" fontId="3" fillId="14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4" fillId="20" borderId="0" applyNumberFormat="0" applyBorder="0" applyAlignment="0" applyProtection="0"/>
    <xf numFmtId="0" fontId="3" fillId="18" borderId="0" applyNumberFormat="0" applyBorder="0" applyAlignment="0" applyProtection="0"/>
    <xf numFmtId="0" fontId="4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7" borderId="0" applyNumberFormat="0" applyBorder="0" applyAlignment="0" applyProtection="0"/>
    <xf numFmtId="0" fontId="3" fillId="25" borderId="0" applyNumberFormat="0" applyBorder="0" applyAlignment="0" applyProtection="0"/>
    <xf numFmtId="0" fontId="4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23" borderId="0" applyNumberFormat="0" applyBorder="0" applyAlignment="0" applyProtection="0"/>
    <xf numFmtId="0" fontId="3" fillId="23" borderId="0" applyNumberFormat="0" applyBorder="0" applyAlignment="0" applyProtection="0"/>
    <xf numFmtId="0" fontId="5" fillId="3" borderId="0" applyNumberFormat="0" applyBorder="0" applyAlignment="0" applyProtection="0"/>
    <xf numFmtId="0" fontId="6" fillId="14" borderId="1" applyNumberFormat="0" applyAlignment="0" applyProtection="0"/>
    <xf numFmtId="0" fontId="7" fillId="26" borderId="2" applyNumberFormat="0" applyAlignment="0" applyProtection="0"/>
    <xf numFmtId="0" fontId="8" fillId="7" borderId="1" applyNumberFormat="0" applyAlignment="0" applyProtection="0"/>
    <xf numFmtId="0" fontId="9" fillId="7" borderId="1" applyNumberFormat="0" applyAlignment="0" applyProtection="0"/>
    <xf numFmtId="0" fontId="10" fillId="14" borderId="3" applyNumberFormat="0" applyAlignment="0" applyProtection="0"/>
    <xf numFmtId="0" fontId="11" fillId="8" borderId="3" applyNumberFormat="0" applyAlignment="0" applyProtection="0"/>
    <xf numFmtId="0" fontId="12" fillId="4" borderId="0" applyNumberFormat="0" applyBorder="0" applyAlignment="0" applyProtection="0"/>
    <xf numFmtId="0" fontId="13" fillId="4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68" fontId="0" fillId="0" borderId="0" applyFill="0" applyBorder="0" applyAlignment="0" applyProtection="0"/>
    <xf numFmtId="166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" fillId="7" borderId="1" applyNumberFormat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26" borderId="2" applyNumberFormat="0" applyAlignment="0" applyProtection="0"/>
    <xf numFmtId="0" fontId="7" fillId="26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8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8" fillId="0" borderId="0">
      <alignment/>
      <protection/>
    </xf>
    <xf numFmtId="0" fontId="41" fillId="0" borderId="0">
      <alignment/>
      <protection/>
    </xf>
    <xf numFmtId="0" fontId="1" fillId="9" borderId="10" applyNumberFormat="0" applyAlignment="0" applyProtection="0"/>
    <xf numFmtId="0" fontId="29" fillId="14" borderId="1" applyNumberFormat="0" applyAlignment="0" applyProtection="0"/>
    <xf numFmtId="0" fontId="6" fillId="8" borderId="1" applyNumberFormat="0" applyAlignment="0" applyProtection="0"/>
    <xf numFmtId="0" fontId="59" fillId="0" borderId="0" applyNumberFormat="0" applyFill="0" applyBorder="0" applyAlignment="0" applyProtection="0"/>
    <xf numFmtId="0" fontId="11" fillId="14" borderId="3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Border="0" applyProtection="0">
      <alignment/>
    </xf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ill="0" applyBorder="0" applyAlignment="0" applyProtection="0"/>
    <xf numFmtId="9" fontId="58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9" borderId="10" applyNumberFormat="0" applyAlignment="0" applyProtection="0"/>
    <xf numFmtId="0" fontId="0" fillId="9" borderId="10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44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Border="0" applyProtection="0">
      <alignment/>
    </xf>
    <xf numFmtId="44" fontId="0" fillId="0" borderId="0" applyFill="0" applyBorder="0" applyAlignment="0" applyProtection="0"/>
    <xf numFmtId="44" fontId="0" fillId="0" borderId="0" applyFill="0" applyBorder="0" applyAlignment="0" applyProtection="0"/>
    <xf numFmtId="182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8" fillId="3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130" applyFont="1" applyFill="1" applyBorder="1" applyAlignment="1">
      <alignment horizontal="left" vertical="center"/>
      <protection/>
    </xf>
    <xf numFmtId="0" fontId="39" fillId="0" borderId="0" xfId="0" applyFont="1" applyFill="1" applyAlignment="1">
      <alignment/>
    </xf>
    <xf numFmtId="0" fontId="39" fillId="0" borderId="0" xfId="130" applyFont="1" applyFill="1" applyBorder="1" applyAlignment="1">
      <alignment horizontal="left" vertical="center"/>
      <protection/>
    </xf>
    <xf numFmtId="0" fontId="39" fillId="0" borderId="0" xfId="128" applyFont="1" applyFill="1" applyAlignment="1">
      <alignment/>
      <protection/>
    </xf>
    <xf numFmtId="0" fontId="39" fillId="0" borderId="13" xfId="0" applyFont="1" applyFill="1" applyBorder="1" applyAlignment="1">
      <alignment horizontal="left" vertical="center" wrapText="1"/>
    </xf>
    <xf numFmtId="0" fontId="39" fillId="0" borderId="13" xfId="128" applyFont="1" applyFill="1" applyBorder="1" applyAlignment="1">
      <alignment horizontal="center" vertical="center" wrapText="1"/>
      <protection/>
    </xf>
    <xf numFmtId="168" fontId="39" fillId="0" borderId="13" xfId="128" applyNumberFormat="1" applyFont="1" applyFill="1" applyBorder="1" applyAlignment="1">
      <alignment horizontal="center" vertical="center" wrapText="1"/>
      <protection/>
    </xf>
    <xf numFmtId="169" fontId="39" fillId="0" borderId="13" xfId="128" applyNumberFormat="1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0" fillId="0" borderId="14" xfId="145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/>
    </xf>
    <xf numFmtId="0" fontId="39" fillId="0" borderId="13" xfId="130" applyFont="1" applyFill="1" applyBorder="1" applyAlignment="1">
      <alignment horizontal="center" vertical="center"/>
      <protection/>
    </xf>
    <xf numFmtId="0" fontId="40" fillId="0" borderId="13" xfId="145" applyFont="1" applyFill="1" applyBorder="1" applyAlignment="1">
      <alignment horizontal="center" vertical="center" wrapText="1"/>
      <protection/>
    </xf>
    <xf numFmtId="0" fontId="40" fillId="0" borderId="14" xfId="145" applyFont="1" applyFill="1" applyBorder="1" applyAlignment="1">
      <alignment horizontal="left" vertical="center" wrapText="1"/>
      <protection/>
    </xf>
    <xf numFmtId="1" fontId="39" fillId="0" borderId="14" xfId="130" applyNumberFormat="1" applyFont="1" applyFill="1" applyBorder="1" applyAlignment="1">
      <alignment horizontal="center" vertical="center" wrapText="1"/>
      <protection/>
    </xf>
    <xf numFmtId="1" fontId="39" fillId="0" borderId="13" xfId="130" applyNumberFormat="1" applyFont="1" applyFill="1" applyBorder="1" applyAlignment="1">
      <alignment horizontal="center" vertical="center" wrapText="1"/>
      <protection/>
    </xf>
    <xf numFmtId="0" fontId="39" fillId="0" borderId="15" xfId="130" applyFont="1" applyFill="1" applyBorder="1" applyAlignment="1">
      <alignment horizontal="center" vertical="center" wrapText="1"/>
      <protection/>
    </xf>
    <xf numFmtId="0" fontId="39" fillId="0" borderId="16" xfId="130" applyFont="1" applyFill="1" applyBorder="1" applyAlignment="1">
      <alignment horizontal="center" vertical="center" wrapText="1"/>
      <protection/>
    </xf>
    <xf numFmtId="0" fontId="39" fillId="0" borderId="13" xfId="145" applyFont="1" applyFill="1" applyBorder="1" applyAlignment="1">
      <alignment horizontal="center" vertical="center" wrapText="1"/>
      <protection/>
    </xf>
    <xf numFmtId="9" fontId="39" fillId="0" borderId="13" xfId="152" applyFont="1" applyFill="1" applyBorder="1" applyAlignment="1" applyProtection="1">
      <alignment horizontal="center" vertical="center"/>
      <protection/>
    </xf>
    <xf numFmtId="0" fontId="39" fillId="0" borderId="17" xfId="0" applyFont="1" applyFill="1" applyBorder="1" applyAlignment="1">
      <alignment horizontal="center" vertical="center"/>
    </xf>
    <xf numFmtId="165" fontId="61" fillId="0" borderId="18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14" xfId="128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/>
    </xf>
    <xf numFmtId="168" fontId="39" fillId="0" borderId="14" xfId="128" applyNumberFormat="1" applyFont="1" applyFill="1" applyBorder="1" applyAlignment="1">
      <alignment horizontal="center" vertical="center" wrapText="1"/>
      <protection/>
    </xf>
    <xf numFmtId="9" fontId="39" fillId="0" borderId="15" xfId="151" applyFont="1" applyFill="1" applyBorder="1" applyAlignment="1" applyProtection="1">
      <alignment horizontal="center" vertical="center"/>
      <protection/>
    </xf>
    <xf numFmtId="0" fontId="39" fillId="0" borderId="16" xfId="130" applyFont="1" applyFill="1" applyBorder="1" applyAlignment="1">
      <alignment vertical="center" wrapText="1"/>
      <protection/>
    </xf>
    <xf numFmtId="0" fontId="39" fillId="0" borderId="16" xfId="128" applyFont="1" applyFill="1" applyBorder="1" applyAlignment="1">
      <alignment horizontal="center" vertical="center" wrapText="1"/>
      <protection/>
    </xf>
    <xf numFmtId="1" fontId="39" fillId="0" borderId="16" xfId="130" applyNumberFormat="1" applyFont="1" applyFill="1" applyBorder="1" applyAlignment="1">
      <alignment horizontal="center" vertical="center" wrapText="1"/>
      <protection/>
    </xf>
    <xf numFmtId="0" fontId="39" fillId="0" borderId="16" xfId="0" applyFont="1" applyFill="1" applyBorder="1" applyAlignment="1">
      <alignment horizontal="center" vertical="center"/>
    </xf>
    <xf numFmtId="168" fontId="39" fillId="0" borderId="16" xfId="128" applyNumberFormat="1" applyFont="1" applyFill="1" applyBorder="1" applyAlignment="1">
      <alignment horizontal="center" vertical="center" wrapText="1"/>
      <protection/>
    </xf>
    <xf numFmtId="9" fontId="39" fillId="0" borderId="16" xfId="151" applyFont="1" applyFill="1" applyBorder="1" applyAlignment="1" applyProtection="1">
      <alignment horizontal="center" vertical="center"/>
      <protection/>
    </xf>
    <xf numFmtId="0" fontId="40" fillId="0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70" fontId="61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>
      <alignment horizontal="right"/>
    </xf>
    <xf numFmtId="168" fontId="39" fillId="0" borderId="0" xfId="0" applyNumberFormat="1" applyFont="1" applyFill="1" applyBorder="1" applyAlignment="1">
      <alignment/>
    </xf>
    <xf numFmtId="0" fontId="43" fillId="0" borderId="0" xfId="0" applyFont="1" applyFill="1" applyAlignment="1">
      <alignment/>
    </xf>
    <xf numFmtId="0" fontId="39" fillId="0" borderId="14" xfId="0" applyFont="1" applyFill="1" applyBorder="1" applyAlignment="1">
      <alignment vertical="center" wrapText="1"/>
    </xf>
    <xf numFmtId="0" fontId="39" fillId="0" borderId="16" xfId="0" applyFont="1" applyBorder="1" applyAlignment="1">
      <alignment/>
    </xf>
    <xf numFmtId="0" fontId="40" fillId="0" borderId="16" xfId="0" applyFont="1" applyBorder="1" applyAlignment="1">
      <alignment horizontal="center" vertical="center"/>
    </xf>
    <xf numFmtId="0" fontId="42" fillId="0" borderId="16" xfId="0" applyFont="1" applyBorder="1" applyAlignment="1" applyProtection="1">
      <alignment horizontal="center" vertical="center" wrapText="1"/>
      <protection locked="0"/>
    </xf>
    <xf numFmtId="0" fontId="44" fillId="0" borderId="0" xfId="0" applyFont="1" applyFill="1" applyAlignment="1">
      <alignment/>
    </xf>
    <xf numFmtId="165" fontId="62" fillId="0" borderId="16" xfId="0" applyNumberFormat="1" applyFont="1" applyFill="1" applyBorder="1" applyAlignment="1">
      <alignment horizontal="center" vertical="center"/>
    </xf>
    <xf numFmtId="165" fontId="61" fillId="0" borderId="16" xfId="0" applyNumberFormat="1" applyFont="1" applyFill="1" applyBorder="1" applyAlignment="1">
      <alignment horizontal="center"/>
    </xf>
    <xf numFmtId="165" fontId="61" fillId="0" borderId="19" xfId="0" applyNumberFormat="1" applyFont="1" applyFill="1" applyBorder="1" applyAlignment="1">
      <alignment horizontal="center"/>
    </xf>
    <xf numFmtId="165" fontId="62" fillId="0" borderId="20" xfId="0" applyNumberFormat="1" applyFont="1" applyFill="1" applyBorder="1" applyAlignment="1">
      <alignment horizontal="center" vertical="center"/>
    </xf>
    <xf numFmtId="169" fontId="39" fillId="0" borderId="16" xfId="128" applyNumberFormat="1" applyFont="1" applyFill="1" applyBorder="1" applyAlignment="1">
      <alignment horizontal="center" vertical="center" wrapText="1"/>
      <protection/>
    </xf>
    <xf numFmtId="0" fontId="39" fillId="0" borderId="0" xfId="0" applyFont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130" applyFont="1" applyFill="1" applyBorder="1" applyAlignment="1">
      <alignment horizontal="left" vertical="top" wrapText="1"/>
      <protection/>
    </xf>
    <xf numFmtId="170" fontId="61" fillId="0" borderId="0" xfId="0" applyNumberFormat="1" applyFont="1" applyFill="1" applyBorder="1" applyAlignment="1" applyProtection="1">
      <alignment horizontal="center" vertical="center" wrapText="1"/>
      <protection/>
    </xf>
    <xf numFmtId="165" fontId="61" fillId="0" borderId="0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 horizontal="center" vertical="center" wrapText="1"/>
    </xf>
    <xf numFmtId="165" fontId="39" fillId="0" borderId="19" xfId="0" applyNumberFormat="1" applyFont="1" applyFill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165" fontId="39" fillId="0" borderId="21" xfId="0" applyNumberFormat="1" applyFont="1" applyFill="1" applyBorder="1" applyAlignment="1">
      <alignment horizontal="center" vertical="center" wrapText="1"/>
    </xf>
    <xf numFmtId="0" fontId="40" fillId="0" borderId="0" xfId="130" applyFont="1" applyAlignment="1">
      <alignment horizontal="left" vertical="center"/>
      <protection/>
    </xf>
    <xf numFmtId="0" fontId="39" fillId="0" borderId="0" xfId="130" applyFont="1" applyAlignment="1">
      <alignment horizontal="left" vertical="center"/>
      <protection/>
    </xf>
    <xf numFmtId="0" fontId="39" fillId="0" borderId="0" xfId="128" applyFont="1">
      <alignment/>
      <protection/>
    </xf>
    <xf numFmtId="0" fontId="61" fillId="0" borderId="16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/>
    </xf>
    <xf numFmtId="165" fontId="62" fillId="0" borderId="16" xfId="0" applyNumberFormat="1" applyFont="1" applyBorder="1" applyAlignment="1">
      <alignment horizontal="center" vertical="center"/>
    </xf>
    <xf numFmtId="9" fontId="62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14" xfId="145" applyFont="1" applyFill="1" applyBorder="1" applyAlignment="1">
      <alignment horizontal="center" vertical="center" wrapText="1"/>
      <protection/>
    </xf>
    <xf numFmtId="9" fontId="39" fillId="0" borderId="14" xfId="152" applyFont="1" applyFill="1" applyBorder="1" applyAlignment="1" applyProtection="1">
      <alignment horizontal="center" vertical="center"/>
      <protection/>
    </xf>
    <xf numFmtId="0" fontId="39" fillId="0" borderId="20" xfId="0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6" xfId="145" applyFont="1" applyFill="1" applyBorder="1" applyAlignment="1">
      <alignment horizontal="center" vertical="center" wrapText="1"/>
      <protection/>
    </xf>
    <xf numFmtId="165" fontId="39" fillId="0" borderId="16" xfId="0" applyNumberFormat="1" applyFont="1" applyFill="1" applyBorder="1" applyAlignment="1">
      <alignment horizontal="center" vertical="center" wrapText="1"/>
    </xf>
    <xf numFmtId="9" fontId="39" fillId="0" borderId="16" xfId="152" applyFont="1" applyFill="1" applyBorder="1" applyAlignment="1" applyProtection="1">
      <alignment horizontal="center" vertical="center"/>
      <protection/>
    </xf>
    <xf numFmtId="0" fontId="39" fillId="0" borderId="0" xfId="0" applyFont="1" applyAlignment="1">
      <alignment wrapText="1"/>
    </xf>
    <xf numFmtId="0" fontId="61" fillId="0" borderId="2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0" xfId="130" applyFont="1" applyFill="1" applyAlignment="1">
      <alignment horizontal="left" vertical="center"/>
      <protection/>
    </xf>
    <xf numFmtId="0" fontId="46" fillId="0" borderId="13" xfId="136" applyFont="1" applyFill="1" applyBorder="1" applyAlignment="1">
      <alignment horizontal="left" vertical="center" wrapText="1"/>
      <protection/>
    </xf>
    <xf numFmtId="0" fontId="39" fillId="0" borderId="0" xfId="130" applyFont="1" applyAlignment="1">
      <alignment wrapText="1"/>
      <protection/>
    </xf>
    <xf numFmtId="165" fontId="63" fillId="0" borderId="16" xfId="0" applyNumberFormat="1" applyFont="1" applyBorder="1" applyAlignment="1">
      <alignment horizontal="center" vertical="center"/>
    </xf>
    <xf numFmtId="0" fontId="39" fillId="0" borderId="22" xfId="145" applyFont="1" applyBorder="1" applyAlignment="1">
      <alignment horizontal="left" vertical="center" wrapText="1"/>
      <protection/>
    </xf>
    <xf numFmtId="0" fontId="39" fillId="0" borderId="14" xfId="145" applyFont="1" applyBorder="1" applyAlignment="1">
      <alignment horizontal="center" vertical="center" wrapText="1"/>
      <protection/>
    </xf>
    <xf numFmtId="3" fontId="39" fillId="0" borderId="14" xfId="130" applyNumberFormat="1" applyFont="1" applyBorder="1" applyAlignment="1">
      <alignment horizontal="center" vertical="center" wrapText="1"/>
      <protection/>
    </xf>
    <xf numFmtId="0" fontId="39" fillId="0" borderId="16" xfId="102" applyFont="1" applyBorder="1" applyAlignment="1">
      <alignment horizontal="left" vertical="center" wrapText="1"/>
      <protection/>
    </xf>
    <xf numFmtId="3" fontId="39" fillId="0" borderId="16" xfId="130" applyNumberFormat="1" applyFont="1" applyBorder="1" applyAlignment="1">
      <alignment horizontal="center" vertical="center" wrapText="1"/>
      <protection/>
    </xf>
    <xf numFmtId="0" fontId="39" fillId="0" borderId="0" xfId="130" applyFont="1" applyFill="1" applyAlignment="1">
      <alignment wrapText="1"/>
      <protection/>
    </xf>
    <xf numFmtId="3" fontId="39" fillId="0" borderId="13" xfId="145" applyNumberFormat="1" applyFont="1" applyFill="1" applyBorder="1" applyAlignment="1">
      <alignment horizontal="center" vertical="center"/>
      <protection/>
    </xf>
    <xf numFmtId="3" fontId="39" fillId="0" borderId="13" xfId="130" applyNumberFormat="1" applyFont="1" applyFill="1" applyBorder="1" applyAlignment="1">
      <alignment horizontal="center" vertical="center" wrapText="1"/>
      <protection/>
    </xf>
    <xf numFmtId="49" fontId="39" fillId="0" borderId="19" xfId="133" applyNumberFormat="1" applyFont="1" applyFill="1" applyBorder="1" applyAlignment="1">
      <alignment horizontal="left" vertical="center" wrapText="1"/>
      <protection/>
    </xf>
    <xf numFmtId="0" fontId="39" fillId="0" borderId="13" xfId="145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center" vertical="center"/>
    </xf>
    <xf numFmtId="165" fontId="39" fillId="0" borderId="16" xfId="0" applyNumberFormat="1" applyFont="1" applyFill="1" applyBorder="1" applyAlignment="1">
      <alignment horizontal="center" vertical="center"/>
    </xf>
    <xf numFmtId="49" fontId="39" fillId="0" borderId="16" xfId="133" applyNumberFormat="1" applyFont="1" applyFill="1" applyBorder="1" applyAlignment="1">
      <alignment horizontal="left" vertical="center" wrapText="1"/>
      <protection/>
    </xf>
    <xf numFmtId="49" fontId="39" fillId="0" borderId="20" xfId="133" applyNumberFormat="1" applyFont="1" applyFill="1" applyBorder="1" applyAlignment="1">
      <alignment horizontal="left" vertical="center" wrapText="1"/>
      <protection/>
    </xf>
    <xf numFmtId="0" fontId="39" fillId="0" borderId="14" xfId="145" applyFont="1" applyFill="1" applyBorder="1" applyAlignment="1">
      <alignment horizontal="center" vertical="center" wrapText="1"/>
      <protection/>
    </xf>
    <xf numFmtId="0" fontId="39" fillId="0" borderId="14" xfId="0" applyFont="1" applyFill="1" applyBorder="1" applyAlignment="1">
      <alignment horizontal="center" vertical="center"/>
    </xf>
    <xf numFmtId="165" fontId="39" fillId="0" borderId="20" xfId="0" applyNumberFormat="1" applyFont="1" applyFill="1" applyBorder="1" applyAlignment="1">
      <alignment horizontal="center" vertical="center"/>
    </xf>
    <xf numFmtId="0" fontId="39" fillId="0" borderId="16" xfId="145" applyFont="1" applyFill="1" applyBorder="1" applyAlignment="1">
      <alignment horizontal="center" vertical="center" wrapText="1"/>
      <protection/>
    </xf>
    <xf numFmtId="0" fontId="39" fillId="0" borderId="16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45" fillId="0" borderId="0" xfId="0" applyFont="1" applyAlignment="1">
      <alignment/>
    </xf>
    <xf numFmtId="0" fontId="64" fillId="0" borderId="0" xfId="144" applyFont="1">
      <alignment/>
      <protection/>
    </xf>
    <xf numFmtId="0" fontId="40" fillId="0" borderId="23" xfId="0" applyFont="1" applyFill="1" applyBorder="1" applyAlignment="1">
      <alignment horizontal="left" vertical="center"/>
    </xf>
    <xf numFmtId="0" fontId="39" fillId="0" borderId="24" xfId="130" applyFont="1" applyFill="1" applyBorder="1" applyAlignment="1">
      <alignment horizontal="left" vertical="top" wrapText="1"/>
      <protection/>
    </xf>
    <xf numFmtId="0" fontId="40" fillId="0" borderId="17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39" fillId="0" borderId="24" xfId="130" applyFont="1" applyFill="1" applyBorder="1" applyAlignment="1">
      <alignment horizontal="center" vertical="top" wrapText="1"/>
      <protection/>
    </xf>
    <xf numFmtId="0" fontId="40" fillId="0" borderId="23" xfId="0" applyFont="1" applyFill="1" applyBorder="1" applyAlignment="1">
      <alignment horizontal="left" vertical="center"/>
    </xf>
    <xf numFmtId="0" fontId="39" fillId="0" borderId="24" xfId="130" applyFont="1" applyFill="1" applyBorder="1" applyAlignment="1">
      <alignment horizontal="left" vertical="top" wrapText="1"/>
      <protection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2" fillId="0" borderId="16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40" fillId="0" borderId="2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9" fontId="39" fillId="0" borderId="13" xfId="130" applyNumberFormat="1" applyFont="1" applyBorder="1" applyAlignment="1">
      <alignment horizontal="center" vertical="center" wrapText="1"/>
      <protection/>
    </xf>
  </cellXfs>
  <cellStyles count="1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- akcent 1 2" xfId="22"/>
    <cellStyle name="20% — akcent 2" xfId="23"/>
    <cellStyle name="20% - akcent 2 2" xfId="24"/>
    <cellStyle name="20% — akcent 3" xfId="25"/>
    <cellStyle name="20% - akcent 3 2" xfId="26"/>
    <cellStyle name="20% — akcent 4" xfId="27"/>
    <cellStyle name="20% - akcent 4 2" xfId="28"/>
    <cellStyle name="20% — akcent 5" xfId="29"/>
    <cellStyle name="20% - akcent 5 2" xfId="30"/>
    <cellStyle name="20% — akcent 6" xfId="31"/>
    <cellStyle name="20% - akcent 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— akcent 1" xfId="39"/>
    <cellStyle name="40% - akcent 1 2" xfId="40"/>
    <cellStyle name="40% — akcent 2" xfId="41"/>
    <cellStyle name="40% - akcent 2 2" xfId="42"/>
    <cellStyle name="40% — akcent 3" xfId="43"/>
    <cellStyle name="40% - akcent 3 2" xfId="44"/>
    <cellStyle name="40% — akcent 4" xfId="45"/>
    <cellStyle name="40% - akcent 4 2" xfId="46"/>
    <cellStyle name="40% — akcent 5" xfId="47"/>
    <cellStyle name="40% - akcent 5 2" xfId="48"/>
    <cellStyle name="40% — akcent 6" xfId="49"/>
    <cellStyle name="40% - akcent 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— akcent 1" xfId="57"/>
    <cellStyle name="60% - akcent 1 2" xfId="58"/>
    <cellStyle name="60% — akcent 2" xfId="59"/>
    <cellStyle name="60% - akcent 2 2" xfId="60"/>
    <cellStyle name="60% — akcent 3" xfId="61"/>
    <cellStyle name="60% - akcent 3 2" xfId="62"/>
    <cellStyle name="60% — akcent 4" xfId="63"/>
    <cellStyle name="60% - akcent 4 2" xfId="64"/>
    <cellStyle name="60% — akcent 5" xfId="65"/>
    <cellStyle name="60% - akcent 5 2" xfId="66"/>
    <cellStyle name="60% — akcent 6" xfId="67"/>
    <cellStyle name="60% - akcent 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1 2" xfId="76"/>
    <cellStyle name="Akcent 2" xfId="77"/>
    <cellStyle name="Akcent 2 2" xfId="78"/>
    <cellStyle name="Akcent 3" xfId="79"/>
    <cellStyle name="Akcent 3 2" xfId="80"/>
    <cellStyle name="Akcent 4" xfId="81"/>
    <cellStyle name="Akcent 4 2" xfId="82"/>
    <cellStyle name="Akcent 5" xfId="83"/>
    <cellStyle name="Akcent 5 2" xfId="84"/>
    <cellStyle name="Akcent 6" xfId="85"/>
    <cellStyle name="Akcent 6 2" xfId="86"/>
    <cellStyle name="Bad 1" xfId="87"/>
    <cellStyle name="Calculation" xfId="88"/>
    <cellStyle name="Check Cell" xfId="89"/>
    <cellStyle name="Dane wejściowe" xfId="90"/>
    <cellStyle name="Dane wejściowe 2" xfId="91"/>
    <cellStyle name="Dane wyjściowe" xfId="92"/>
    <cellStyle name="Dane wyjściowe 2" xfId="93"/>
    <cellStyle name="Dobre 2" xfId="94"/>
    <cellStyle name="Dobry" xfId="95"/>
    <cellStyle name="Comma" xfId="96"/>
    <cellStyle name="Comma [0]" xfId="97"/>
    <cellStyle name="Dziesiętny 2" xfId="98"/>
    <cellStyle name="Dziesiętny 2 2" xfId="99"/>
    <cellStyle name="Dziesiętny 2 3" xfId="100"/>
    <cellStyle name="Dziesiętny 2 4" xfId="101"/>
    <cellStyle name="Excel Built-in Normal" xfId="102"/>
    <cellStyle name="Excel Built-in Normal 1" xfId="103"/>
    <cellStyle name="Explanatory Text" xfId="104"/>
    <cellStyle name="Good 1" xfId="105"/>
    <cellStyle name="Heading 1 1" xfId="106"/>
    <cellStyle name="Heading 2 1" xfId="107"/>
    <cellStyle name="Heading 3" xfId="108"/>
    <cellStyle name="Heading 4" xfId="109"/>
    <cellStyle name="Hyperlink" xfId="110"/>
    <cellStyle name="Input" xfId="111"/>
    <cellStyle name="Komórka połączona" xfId="112"/>
    <cellStyle name="Komórka połączona 2" xfId="113"/>
    <cellStyle name="Komórka zaznaczona" xfId="114"/>
    <cellStyle name="Komórka zaznaczona 2" xfId="115"/>
    <cellStyle name="Linked Cell" xfId="116"/>
    <cellStyle name="Nagłówek 1" xfId="117"/>
    <cellStyle name="Nagłówek 1 2" xfId="118"/>
    <cellStyle name="Nagłówek 2" xfId="119"/>
    <cellStyle name="Nagłówek 2 2" xfId="120"/>
    <cellStyle name="Nagłówek 3" xfId="121"/>
    <cellStyle name="Nagłówek 3 2" xfId="122"/>
    <cellStyle name="Nagłówek 4" xfId="123"/>
    <cellStyle name="Nagłówek 4 2" xfId="124"/>
    <cellStyle name="Neutral 1" xfId="125"/>
    <cellStyle name="Neutralne 2" xfId="126"/>
    <cellStyle name="Neutralny" xfId="127"/>
    <cellStyle name="Normal 2" xfId="128"/>
    <cellStyle name="Normal 2 2" xfId="129"/>
    <cellStyle name="Normalny 2" xfId="130"/>
    <cellStyle name="Normalny 2 2" xfId="131"/>
    <cellStyle name="Normalny 2 2 2" xfId="132"/>
    <cellStyle name="Normalny 3" xfId="133"/>
    <cellStyle name="Normalny 3 2" xfId="134"/>
    <cellStyle name="Normalny 3 3" xfId="135"/>
    <cellStyle name="Normalny 4" xfId="136"/>
    <cellStyle name="Normalny 4 2" xfId="137"/>
    <cellStyle name="Normalny 4 3" xfId="138"/>
    <cellStyle name="Normalny 5" xfId="139"/>
    <cellStyle name="Normalny 5 2" xfId="140"/>
    <cellStyle name="Normalny 5 3" xfId="141"/>
    <cellStyle name="Normalny 6" xfId="142"/>
    <cellStyle name="Normalny 7" xfId="143"/>
    <cellStyle name="Normalny 8" xfId="144"/>
    <cellStyle name="Normalny_Arkusz1" xfId="145"/>
    <cellStyle name="Note 1" xfId="146"/>
    <cellStyle name="Obliczenia" xfId="147"/>
    <cellStyle name="Obliczenia 2" xfId="148"/>
    <cellStyle name="Followed Hyperlink" xfId="149"/>
    <cellStyle name="Output" xfId="150"/>
    <cellStyle name="Percent" xfId="151"/>
    <cellStyle name="Procentowy 2" xfId="152"/>
    <cellStyle name="Procentowy 2 2" xfId="153"/>
    <cellStyle name="Procentowy 3" xfId="154"/>
    <cellStyle name="Procentowy 3 2" xfId="155"/>
    <cellStyle name="Procentowy 3 3" xfId="156"/>
    <cellStyle name="Procentowy 3 4" xfId="157"/>
    <cellStyle name="Procentowy 3 5" xfId="158"/>
    <cellStyle name="Procentowy 3 6" xfId="159"/>
    <cellStyle name="Procentowy 4" xfId="160"/>
    <cellStyle name="Procentowy 5" xfId="161"/>
    <cellStyle name="Suma" xfId="162"/>
    <cellStyle name="Suma 2" xfId="163"/>
    <cellStyle name="Tekst objaśnienia" xfId="164"/>
    <cellStyle name="Tekst objaśnienia 2" xfId="165"/>
    <cellStyle name="Tekst objaśnienia 2 2" xfId="166"/>
    <cellStyle name="Tekst ostrzeżenia" xfId="167"/>
    <cellStyle name="Tekst ostrzeżenia 2" xfId="168"/>
    <cellStyle name="Title" xfId="169"/>
    <cellStyle name="Total" xfId="170"/>
    <cellStyle name="Tytuł" xfId="171"/>
    <cellStyle name="Tytuł 2" xfId="172"/>
    <cellStyle name="Uwaga" xfId="173"/>
    <cellStyle name="Uwaga 2" xfId="174"/>
    <cellStyle name="Currency" xfId="175"/>
    <cellStyle name="Currency [0]" xfId="176"/>
    <cellStyle name="Walutowy 2" xfId="177"/>
    <cellStyle name="Walutowy 2 2" xfId="178"/>
    <cellStyle name="Walutowy 2 2 2" xfId="179"/>
    <cellStyle name="Walutowy 2 2 2 2" xfId="180"/>
    <cellStyle name="Walutowy 2 2 3" xfId="181"/>
    <cellStyle name="Walutowy 2 3" xfId="182"/>
    <cellStyle name="Walutowy 2 3 2" xfId="183"/>
    <cellStyle name="Walutowy 2 4" xfId="184"/>
    <cellStyle name="Walutowy 3" xfId="185"/>
    <cellStyle name="Walutowy 3 2" xfId="186"/>
    <cellStyle name="Walutowy 3 2 2" xfId="187"/>
    <cellStyle name="Walutowy 3 3" xfId="188"/>
    <cellStyle name="Warning Text" xfId="189"/>
    <cellStyle name="Złe 2" xfId="190"/>
    <cellStyle name="Zły" xfId="191"/>
  </cellStyles>
  <dxfs count="4">
    <dxf>
      <font>
        <b val="0"/>
        <sz val="11"/>
        <color indexed="27"/>
      </font>
    </dxf>
    <dxf>
      <font>
        <b val="0"/>
        <sz val="11"/>
        <color indexed="27"/>
      </font>
    </dxf>
    <dxf>
      <font>
        <b val="0"/>
        <sz val="11"/>
        <color indexed="27"/>
      </font>
    </dxf>
    <dxf>
      <font>
        <b val="0"/>
        <sz val="11"/>
        <color indexed="2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tabSelected="1" zoomScale="84" zoomScaleNormal="84" zoomScaleSheetLayoutView="84" zoomScalePageLayoutView="0" workbookViewId="0" topLeftCell="A1">
      <selection activeCell="B1" sqref="B1"/>
    </sheetView>
  </sheetViews>
  <sheetFormatPr defaultColWidth="9.421875" defaultRowHeight="12.75"/>
  <cols>
    <col min="1" max="1" width="3.140625" style="1" customWidth="1"/>
    <col min="2" max="2" width="8.140625" style="1" customWidth="1"/>
    <col min="3" max="3" width="60.421875" style="1" customWidth="1"/>
    <col min="4" max="4" width="19.8515625" style="1" customWidth="1"/>
    <col min="5" max="5" width="11.421875" style="1" customWidth="1"/>
    <col min="6" max="6" width="16.421875" style="1" customWidth="1"/>
    <col min="7" max="7" width="9.28125" style="1" customWidth="1"/>
    <col min="8" max="9" width="12.140625" style="1" customWidth="1"/>
    <col min="10" max="10" width="14.421875" style="1" customWidth="1"/>
    <col min="11" max="11" width="15.140625" style="1" customWidth="1"/>
    <col min="12" max="12" width="9.00390625" style="1" customWidth="1"/>
    <col min="13" max="13" width="24.28125" style="1" customWidth="1"/>
    <col min="14" max="16384" width="9.421875" style="1" customWidth="1"/>
  </cols>
  <sheetData>
    <row r="1" ht="18.75" customHeight="1">
      <c r="C1" s="111" t="s">
        <v>68</v>
      </c>
    </row>
    <row r="2" ht="11.25" customHeight="1">
      <c r="C2" s="111"/>
    </row>
    <row r="3" spans="2:13" ht="20.25">
      <c r="B3" s="3"/>
      <c r="C3" s="46" t="s">
        <v>70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8.75" customHeight="1">
      <c r="B4" s="3"/>
      <c r="C4" s="110" t="s">
        <v>69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2:13" ht="14.25" customHeight="1">
      <c r="B5" s="3"/>
      <c r="C5" s="108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204.75">
      <c r="B6" s="3"/>
      <c r="C6" s="109" t="s">
        <v>72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12.75">
      <c r="B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2:13" ht="12.75">
      <c r="B8" s="3"/>
      <c r="C8" s="2" t="s">
        <v>0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2:13" ht="12.75">
      <c r="B9" s="3"/>
      <c r="C9" s="4" t="s">
        <v>1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2:13" ht="12.75">
      <c r="B10" s="5"/>
      <c r="C10" s="4" t="s">
        <v>2</v>
      </c>
      <c r="D10" s="5"/>
      <c r="E10" s="5"/>
      <c r="F10" s="5"/>
      <c r="G10" s="5"/>
      <c r="H10" s="5"/>
      <c r="I10" s="5"/>
      <c r="J10" s="5"/>
      <c r="K10" s="5"/>
      <c r="L10" s="3"/>
      <c r="M10" s="3"/>
    </row>
    <row r="11" spans="2:13" ht="26.25">
      <c r="B11" s="12" t="s">
        <v>13</v>
      </c>
      <c r="C11" s="16" t="s">
        <v>3</v>
      </c>
      <c r="D11" s="15" t="s">
        <v>4</v>
      </c>
      <c r="E11" s="15" t="s">
        <v>31</v>
      </c>
      <c r="F11" s="15" t="s">
        <v>32</v>
      </c>
      <c r="G11" s="15" t="s">
        <v>33</v>
      </c>
      <c r="H11" s="15" t="s">
        <v>34</v>
      </c>
      <c r="I11" s="15" t="s">
        <v>35</v>
      </c>
      <c r="J11" s="15" t="s">
        <v>5</v>
      </c>
      <c r="K11" s="15" t="s">
        <v>6</v>
      </c>
      <c r="L11" s="15" t="s">
        <v>36</v>
      </c>
      <c r="M11" s="10" t="s">
        <v>40</v>
      </c>
    </row>
    <row r="12" spans="2:13" ht="50.25" customHeight="1">
      <c r="B12" s="14">
        <v>1</v>
      </c>
      <c r="C12" s="6" t="s">
        <v>7</v>
      </c>
      <c r="D12" s="7" t="s">
        <v>8</v>
      </c>
      <c r="E12" s="18">
        <v>9300</v>
      </c>
      <c r="F12" s="21">
        <v>1</v>
      </c>
      <c r="G12" s="13">
        <f>CEILING(E12/F12,1)</f>
        <v>9300</v>
      </c>
      <c r="H12" s="8"/>
      <c r="I12" s="47">
        <f>H12*L12+H12</f>
        <v>0</v>
      </c>
      <c r="J12" s="47">
        <f>ROUND(H12*G12,2)</f>
        <v>0</v>
      </c>
      <c r="K12" s="47">
        <f>ROUND(I12*G12,2)</f>
        <v>0</v>
      </c>
      <c r="L12" s="22"/>
      <c r="M12" s="9"/>
    </row>
    <row r="13" spans="2:13" ht="56.25" customHeight="1">
      <c r="B13" s="14">
        <v>2</v>
      </c>
      <c r="C13" s="6" t="s">
        <v>9</v>
      </c>
      <c r="D13" s="7" t="s">
        <v>8</v>
      </c>
      <c r="E13" s="18">
        <v>9300</v>
      </c>
      <c r="F13" s="21">
        <v>1</v>
      </c>
      <c r="G13" s="13">
        <f>CEILING(E13/F13,1)</f>
        <v>9300</v>
      </c>
      <c r="H13" s="8"/>
      <c r="I13" s="47">
        <f>H13*L13+H13</f>
        <v>0</v>
      </c>
      <c r="J13" s="47">
        <f>ROUND(H13*G13,2)</f>
        <v>0</v>
      </c>
      <c r="K13" s="47">
        <f>ROUND(I13*G13,2)</f>
        <v>0</v>
      </c>
      <c r="L13" s="22"/>
      <c r="M13" s="9"/>
    </row>
    <row r="14" spans="2:13" ht="32.25" customHeight="1">
      <c r="B14" s="14">
        <v>3</v>
      </c>
      <c r="C14" s="6" t="s">
        <v>10</v>
      </c>
      <c r="D14" s="7" t="s">
        <v>8</v>
      </c>
      <c r="E14" s="18">
        <v>18600</v>
      </c>
      <c r="F14" s="21">
        <v>1</v>
      </c>
      <c r="G14" s="23">
        <f>CEILING(E14/F14,1)</f>
        <v>18600</v>
      </c>
      <c r="H14" s="8"/>
      <c r="I14" s="47">
        <f>H14*L14+H14</f>
        <v>0</v>
      </c>
      <c r="J14" s="47">
        <f>ROUND(H14*G14,2)</f>
        <v>0</v>
      </c>
      <c r="K14" s="47">
        <f>ROUND(I14*G14,2)</f>
        <v>0</v>
      </c>
      <c r="L14" s="22"/>
      <c r="M14" s="9"/>
    </row>
    <row r="15" spans="2:13" ht="12.75">
      <c r="B15" s="113" t="s">
        <v>11</v>
      </c>
      <c r="C15" s="113"/>
      <c r="D15" s="113"/>
      <c r="E15" s="113"/>
      <c r="F15" s="113"/>
      <c r="G15" s="113"/>
      <c r="H15" s="113"/>
      <c r="I15" s="113"/>
      <c r="J15" s="48">
        <f>SUM(J12:J14)</f>
        <v>0</v>
      </c>
      <c r="K15" s="24">
        <f>SUM(K12:K14)</f>
        <v>0</v>
      </c>
      <c r="L15" s="25"/>
      <c r="M15" s="25"/>
    </row>
    <row r="16" spans="2:13" ht="12.75">
      <c r="B16" s="114"/>
      <c r="C16" s="114"/>
      <c r="D16" s="25"/>
      <c r="E16" s="25"/>
      <c r="F16" s="25"/>
      <c r="G16" s="25"/>
      <c r="H16" s="25"/>
      <c r="I16" s="25"/>
      <c r="J16" s="38" t="s">
        <v>12</v>
      </c>
      <c r="K16" s="48">
        <f>K15-J15</f>
        <v>0</v>
      </c>
      <c r="L16" s="25"/>
      <c r="M16" s="25"/>
    </row>
    <row r="17" spans="2:13" ht="12.75">
      <c r="B17" s="3"/>
      <c r="C17" s="3"/>
      <c r="D17" s="3"/>
      <c r="E17" s="3"/>
      <c r="F17" s="3"/>
      <c r="G17" s="3"/>
      <c r="H17" s="3"/>
      <c r="I17" s="39"/>
      <c r="J17" s="40"/>
      <c r="K17" s="3"/>
      <c r="L17" s="3"/>
      <c r="M17" s="3"/>
    </row>
    <row r="18" spans="2:13" ht="12.75" customHeight="1">
      <c r="B18" s="41" t="s">
        <v>42</v>
      </c>
      <c r="C18" s="3"/>
      <c r="D18" s="3"/>
      <c r="E18" s="3"/>
      <c r="F18" s="3"/>
      <c r="G18" s="3"/>
      <c r="H18" s="3"/>
      <c r="I18" s="39"/>
      <c r="J18" s="40"/>
      <c r="K18" s="3"/>
      <c r="L18" s="3"/>
      <c r="M18" s="3"/>
    </row>
    <row r="19" spans="1:13" ht="51" customHeight="1">
      <c r="A19" s="10" t="s">
        <v>13</v>
      </c>
      <c r="B19" s="10" t="s">
        <v>14</v>
      </c>
      <c r="C19" s="10" t="s">
        <v>43</v>
      </c>
      <c r="D19" s="115" t="s">
        <v>15</v>
      </c>
      <c r="E19" s="116"/>
      <c r="F19" s="44" t="s">
        <v>16</v>
      </c>
      <c r="G19" s="3"/>
      <c r="H19" s="3"/>
      <c r="I19" s="39"/>
      <c r="J19" s="40"/>
      <c r="K19" s="3"/>
      <c r="L19" s="3"/>
      <c r="M19" s="3"/>
    </row>
    <row r="20" spans="1:13" ht="12.75" customHeight="1">
      <c r="A20" s="10">
        <v>1</v>
      </c>
      <c r="B20" s="10"/>
      <c r="C20" s="10"/>
      <c r="D20" s="115"/>
      <c r="E20" s="116"/>
      <c r="F20" s="43"/>
      <c r="G20" s="3"/>
      <c r="H20" s="3"/>
      <c r="I20" s="39"/>
      <c r="J20" s="40"/>
      <c r="K20" s="3"/>
      <c r="L20" s="3"/>
      <c r="M20" s="3"/>
    </row>
    <row r="21" spans="1:13" ht="12.75" customHeight="1">
      <c r="A21" s="10">
        <v>2</v>
      </c>
      <c r="B21" s="10"/>
      <c r="C21" s="10"/>
      <c r="D21" s="115"/>
      <c r="E21" s="116"/>
      <c r="F21" s="43"/>
      <c r="G21" s="3"/>
      <c r="H21" s="3"/>
      <c r="I21" s="39"/>
      <c r="J21" s="40"/>
      <c r="K21" s="3"/>
      <c r="L21" s="3"/>
      <c r="M21" s="3"/>
    </row>
    <row r="22" spans="1:13" ht="12.75" customHeight="1">
      <c r="A22" s="124">
        <v>3</v>
      </c>
      <c r="B22" s="124"/>
      <c r="C22" s="124"/>
      <c r="D22" s="125"/>
      <c r="E22" s="126"/>
      <c r="F22" s="43"/>
      <c r="G22" s="3"/>
      <c r="H22" s="3"/>
      <c r="I22" s="39"/>
      <c r="J22" s="40"/>
      <c r="K22" s="3"/>
      <c r="L22" s="3"/>
      <c r="M22" s="3"/>
    </row>
    <row r="23" spans="1:13" ht="12.75" customHeight="1">
      <c r="A23" s="37"/>
      <c r="B23" s="37"/>
      <c r="C23" s="37"/>
      <c r="D23" s="37"/>
      <c r="E23" s="37"/>
      <c r="F23" s="52"/>
      <c r="G23" s="3"/>
      <c r="H23" s="3"/>
      <c r="I23" s="39"/>
      <c r="J23" s="40"/>
      <c r="K23" s="3"/>
      <c r="L23" s="3"/>
      <c r="M23" s="3"/>
    </row>
    <row r="24" spans="2:13" ht="12.75" customHeight="1">
      <c r="B24" s="3"/>
      <c r="C24" s="53"/>
      <c r="D24" s="3"/>
      <c r="E24" s="3"/>
      <c r="F24" s="3"/>
      <c r="G24" s="3"/>
      <c r="H24" s="3"/>
      <c r="I24" s="39"/>
      <c r="J24" s="40"/>
      <c r="K24" s="3"/>
      <c r="L24" s="3"/>
      <c r="M24" s="3"/>
    </row>
    <row r="25" spans="2:13" ht="12.75" customHeight="1">
      <c r="B25" s="3"/>
      <c r="C25" s="2" t="s">
        <v>17</v>
      </c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2.75">
      <c r="B26" s="3"/>
      <c r="C26" s="4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2:13" ht="12.75">
      <c r="B27" s="5"/>
      <c r="C27" s="4" t="s">
        <v>19</v>
      </c>
      <c r="D27" s="5"/>
      <c r="E27" s="5"/>
      <c r="F27" s="5"/>
      <c r="G27" s="5"/>
      <c r="H27" s="5"/>
      <c r="I27" s="5"/>
      <c r="J27" s="5"/>
      <c r="K27" s="5"/>
      <c r="L27" s="3"/>
      <c r="M27" s="3"/>
    </row>
    <row r="28" spans="2:13" ht="26.25">
      <c r="B28" s="12" t="s">
        <v>13</v>
      </c>
      <c r="C28" s="16" t="s">
        <v>3</v>
      </c>
      <c r="D28" s="12" t="s">
        <v>4</v>
      </c>
      <c r="E28" s="12" t="s">
        <v>31</v>
      </c>
      <c r="F28" s="12" t="s">
        <v>32</v>
      </c>
      <c r="G28" s="12" t="s">
        <v>33</v>
      </c>
      <c r="H28" s="12" t="s">
        <v>34</v>
      </c>
      <c r="I28" s="12" t="s">
        <v>35</v>
      </c>
      <c r="J28" s="12" t="s">
        <v>5</v>
      </c>
      <c r="K28" s="12" t="s">
        <v>6</v>
      </c>
      <c r="L28" s="12" t="s">
        <v>36</v>
      </c>
      <c r="M28" s="36" t="s">
        <v>40</v>
      </c>
    </row>
    <row r="29" spans="2:13" ht="45" customHeight="1">
      <c r="B29" s="20">
        <v>1</v>
      </c>
      <c r="C29" s="6" t="s">
        <v>20</v>
      </c>
      <c r="D29" s="11" t="s">
        <v>8</v>
      </c>
      <c r="E29" s="18">
        <v>4300</v>
      </c>
      <c r="F29" s="33">
        <v>1</v>
      </c>
      <c r="G29" s="33">
        <f>CEILING(E29/F29,1)</f>
        <v>4300</v>
      </c>
      <c r="H29" s="8"/>
      <c r="I29" s="47">
        <f>H29*L29+H29</f>
        <v>0</v>
      </c>
      <c r="J29" s="47">
        <f>ROUND(H29*G29,2)</f>
        <v>0</v>
      </c>
      <c r="K29" s="47">
        <f>ROUND(I29*G29,2)</f>
        <v>0</v>
      </c>
      <c r="L29" s="35"/>
      <c r="M29" s="9"/>
    </row>
    <row r="30" spans="2:13" ht="12.75">
      <c r="B30" s="113" t="s">
        <v>11</v>
      </c>
      <c r="C30" s="113"/>
      <c r="D30" s="113"/>
      <c r="E30" s="113"/>
      <c r="F30" s="113"/>
      <c r="G30" s="113"/>
      <c r="H30" s="113"/>
      <c r="I30" s="113"/>
      <c r="J30" s="49">
        <f>SUM(J29:J29)</f>
        <v>0</v>
      </c>
      <c r="K30" s="24">
        <f>SUM(K29:K29)</f>
        <v>0</v>
      </c>
      <c r="L30" s="25"/>
      <c r="M30" s="25"/>
    </row>
    <row r="31" spans="2:13" ht="12.75">
      <c r="B31" s="117"/>
      <c r="C31" s="117"/>
      <c r="D31" s="25"/>
      <c r="E31" s="25"/>
      <c r="F31" s="25"/>
      <c r="G31" s="25"/>
      <c r="H31" s="25"/>
      <c r="I31" s="25"/>
      <c r="J31" s="38" t="s">
        <v>12</v>
      </c>
      <c r="K31" s="48">
        <f>K30-J30</f>
        <v>0</v>
      </c>
      <c r="L31" s="25"/>
      <c r="M31" s="25"/>
    </row>
    <row r="32" spans="2:13" ht="12.75">
      <c r="B32" s="3"/>
      <c r="C32" s="53"/>
      <c r="D32" s="3"/>
      <c r="E32" s="3"/>
      <c r="F32" s="3"/>
      <c r="G32" s="3"/>
      <c r="H32" s="3"/>
      <c r="I32" s="39"/>
      <c r="J32" s="40"/>
      <c r="K32" s="3"/>
      <c r="L32" s="3"/>
      <c r="M32" s="3"/>
    </row>
    <row r="33" spans="2:13" ht="12.75">
      <c r="B33" s="3"/>
      <c r="C33" s="2" t="s">
        <v>21</v>
      </c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3"/>
      <c r="C34" s="4" t="s">
        <v>18</v>
      </c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5"/>
      <c r="C35" s="4" t="s">
        <v>19</v>
      </c>
      <c r="D35" s="5"/>
      <c r="E35" s="5"/>
      <c r="F35" s="5"/>
      <c r="G35" s="5"/>
      <c r="H35" s="5"/>
      <c r="I35" s="5"/>
      <c r="J35" s="5"/>
      <c r="K35" s="5"/>
      <c r="L35" s="3"/>
      <c r="M35" s="3"/>
    </row>
    <row r="36" spans="2:13" ht="26.25">
      <c r="B36" s="12" t="s">
        <v>13</v>
      </c>
      <c r="C36" s="16" t="s">
        <v>3</v>
      </c>
      <c r="D36" s="12" t="s">
        <v>4</v>
      </c>
      <c r="E36" s="12" t="s">
        <v>31</v>
      </c>
      <c r="F36" s="12" t="s">
        <v>32</v>
      </c>
      <c r="G36" s="12" t="s">
        <v>33</v>
      </c>
      <c r="H36" s="12" t="s">
        <v>34</v>
      </c>
      <c r="I36" s="12" t="s">
        <v>35</v>
      </c>
      <c r="J36" s="12" t="s">
        <v>5</v>
      </c>
      <c r="K36" s="12" t="s">
        <v>6</v>
      </c>
      <c r="L36" s="12" t="s">
        <v>36</v>
      </c>
      <c r="M36" s="36" t="s">
        <v>40</v>
      </c>
    </row>
    <row r="37" spans="2:13" ht="45" customHeight="1">
      <c r="B37" s="20">
        <v>1</v>
      </c>
      <c r="C37" s="6" t="s">
        <v>22</v>
      </c>
      <c r="D37" s="11" t="s">
        <v>8</v>
      </c>
      <c r="E37" s="18">
        <v>5000</v>
      </c>
      <c r="F37" s="33">
        <v>1</v>
      </c>
      <c r="G37" s="33">
        <f>CEILING(E37/F37,1)</f>
        <v>5000</v>
      </c>
      <c r="H37" s="8"/>
      <c r="I37" s="47">
        <f>H37*L37+H37</f>
        <v>0</v>
      </c>
      <c r="J37" s="47">
        <f>ROUND(H37*G37,2)</f>
        <v>0</v>
      </c>
      <c r="K37" s="47">
        <f>ROUND(I37*G37,2)</f>
        <v>0</v>
      </c>
      <c r="L37" s="35"/>
      <c r="M37" s="9"/>
    </row>
    <row r="38" spans="2:13" ht="12.75">
      <c r="B38" s="113" t="s">
        <v>11</v>
      </c>
      <c r="C38" s="113"/>
      <c r="D38" s="113"/>
      <c r="E38" s="113"/>
      <c r="F38" s="113"/>
      <c r="G38" s="113"/>
      <c r="H38" s="113"/>
      <c r="I38" s="113"/>
      <c r="J38" s="49">
        <f>SUM(J37:J37)</f>
        <v>0</v>
      </c>
      <c r="K38" s="24">
        <f>SUM(K37:K37)</f>
        <v>0</v>
      </c>
      <c r="L38" s="25"/>
      <c r="M38" s="25"/>
    </row>
    <row r="39" spans="2:13" ht="12.75">
      <c r="B39" s="114"/>
      <c r="C39" s="114"/>
      <c r="D39" s="25"/>
      <c r="E39" s="25"/>
      <c r="F39" s="25"/>
      <c r="G39" s="25"/>
      <c r="H39" s="25"/>
      <c r="I39" s="25"/>
      <c r="J39" s="38" t="s">
        <v>12</v>
      </c>
      <c r="K39" s="48">
        <f>K38-J38</f>
        <v>0</v>
      </c>
      <c r="L39" s="25"/>
      <c r="M39" s="25"/>
    </row>
    <row r="40" spans="2:13" ht="12.75">
      <c r="B40" s="3"/>
      <c r="C40" s="5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2.75">
      <c r="B41" s="3"/>
      <c r="C41" s="2" t="s">
        <v>23</v>
      </c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2.75">
      <c r="B42" s="3"/>
      <c r="C42" s="4" t="s">
        <v>18</v>
      </c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5"/>
      <c r="C43" s="4" t="s">
        <v>19</v>
      </c>
      <c r="D43" s="5"/>
      <c r="E43" s="5"/>
      <c r="F43" s="5"/>
      <c r="G43" s="5"/>
      <c r="H43" s="5"/>
      <c r="I43" s="5"/>
      <c r="J43" s="5"/>
      <c r="K43" s="5"/>
      <c r="L43" s="3"/>
      <c r="M43" s="3"/>
    </row>
    <row r="44" spans="2:13" ht="26.25">
      <c r="B44" s="12" t="s">
        <v>13</v>
      </c>
      <c r="C44" s="16" t="s">
        <v>3</v>
      </c>
      <c r="D44" s="12" t="s">
        <v>4</v>
      </c>
      <c r="E44" s="12" t="s">
        <v>31</v>
      </c>
      <c r="F44" s="12" t="s">
        <v>32</v>
      </c>
      <c r="G44" s="12" t="s">
        <v>33</v>
      </c>
      <c r="H44" s="12" t="s">
        <v>34</v>
      </c>
      <c r="I44" s="12" t="s">
        <v>35</v>
      </c>
      <c r="J44" s="12" t="s">
        <v>5</v>
      </c>
      <c r="K44" s="12" t="s">
        <v>6</v>
      </c>
      <c r="L44" s="12" t="s">
        <v>36</v>
      </c>
      <c r="M44" s="36" t="s">
        <v>40</v>
      </c>
    </row>
    <row r="45" spans="2:13" ht="44.25" customHeight="1">
      <c r="B45" s="20">
        <v>1</v>
      </c>
      <c r="C45" s="6" t="s">
        <v>24</v>
      </c>
      <c r="D45" s="11" t="s">
        <v>8</v>
      </c>
      <c r="E45" s="18">
        <v>1000</v>
      </c>
      <c r="F45" s="33">
        <v>1</v>
      </c>
      <c r="G45" s="33">
        <f>CEILING(E45/F45,1)</f>
        <v>1000</v>
      </c>
      <c r="H45" s="8"/>
      <c r="I45" s="47">
        <f>H45*L45+H45</f>
        <v>0</v>
      </c>
      <c r="J45" s="47">
        <f>ROUND(H45*G45,2)</f>
        <v>0</v>
      </c>
      <c r="K45" s="47">
        <f>ROUND(I45*G45,2)</f>
        <v>0</v>
      </c>
      <c r="L45" s="35"/>
      <c r="M45" s="9"/>
    </row>
    <row r="46" spans="2:13" ht="12.75">
      <c r="B46" s="113" t="s">
        <v>11</v>
      </c>
      <c r="C46" s="113"/>
      <c r="D46" s="113"/>
      <c r="E46" s="113"/>
      <c r="F46" s="113"/>
      <c r="G46" s="113"/>
      <c r="H46" s="113"/>
      <c r="I46" s="113"/>
      <c r="J46" s="49">
        <f>SUM(J45:J45)</f>
        <v>0</v>
      </c>
      <c r="K46" s="24">
        <f>SUM(K45:K45)</f>
        <v>0</v>
      </c>
      <c r="L46" s="25"/>
      <c r="M46" s="25"/>
    </row>
    <row r="47" spans="2:13" ht="12.75">
      <c r="B47" s="114"/>
      <c r="C47" s="114"/>
      <c r="D47" s="25"/>
      <c r="E47" s="25"/>
      <c r="F47" s="25"/>
      <c r="G47" s="25"/>
      <c r="H47" s="25"/>
      <c r="I47" s="25"/>
      <c r="J47" s="38" t="s">
        <v>12</v>
      </c>
      <c r="K47" s="48">
        <f>K46-J46</f>
        <v>0</v>
      </c>
      <c r="L47" s="25"/>
      <c r="M47" s="25"/>
    </row>
    <row r="48" spans="2:13" ht="12.75">
      <c r="B48" s="3"/>
      <c r="C48" s="5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ht="12.75">
      <c r="B49" s="3"/>
      <c r="C49" s="2" t="s">
        <v>25</v>
      </c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ht="12.75">
      <c r="B50" s="3"/>
      <c r="C50" s="4" t="s">
        <v>18</v>
      </c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>
      <c r="B51" s="5"/>
      <c r="C51" s="4" t="s">
        <v>19</v>
      </c>
      <c r="D51" s="5"/>
      <c r="E51" s="5"/>
      <c r="F51" s="5"/>
      <c r="G51" s="5"/>
      <c r="H51" s="5"/>
      <c r="I51" s="5"/>
      <c r="J51" s="5"/>
      <c r="K51" s="5"/>
      <c r="L51" s="3"/>
      <c r="M51" s="3"/>
    </row>
    <row r="52" spans="2:13" ht="26.25">
      <c r="B52" s="12" t="s">
        <v>13</v>
      </c>
      <c r="C52" s="16" t="s">
        <v>3</v>
      </c>
      <c r="D52" s="12" t="s">
        <v>4</v>
      </c>
      <c r="E52" s="12" t="s">
        <v>31</v>
      </c>
      <c r="F52" s="12" t="s">
        <v>32</v>
      </c>
      <c r="G52" s="12" t="s">
        <v>33</v>
      </c>
      <c r="H52" s="12" t="s">
        <v>34</v>
      </c>
      <c r="I52" s="12" t="s">
        <v>35</v>
      </c>
      <c r="J52" s="12" t="s">
        <v>5</v>
      </c>
      <c r="K52" s="12" t="s">
        <v>6</v>
      </c>
      <c r="L52" s="12" t="s">
        <v>36</v>
      </c>
      <c r="M52" s="36" t="s">
        <v>40</v>
      </c>
    </row>
    <row r="53" spans="2:13" ht="49.5" customHeight="1">
      <c r="B53" s="20">
        <v>1</v>
      </c>
      <c r="C53" s="6" t="s">
        <v>26</v>
      </c>
      <c r="D53" s="11" t="s">
        <v>8</v>
      </c>
      <c r="E53" s="18">
        <v>150</v>
      </c>
      <c r="F53" s="33">
        <v>1</v>
      </c>
      <c r="G53" s="33">
        <f>CEILING(E53/F53,1)</f>
        <v>150</v>
      </c>
      <c r="H53" s="8"/>
      <c r="I53" s="47">
        <f>H53*L53+H53</f>
        <v>0</v>
      </c>
      <c r="J53" s="47">
        <f>ROUND(H53*G53,2)</f>
        <v>0</v>
      </c>
      <c r="K53" s="47">
        <f>ROUND(I53*G53,2)</f>
        <v>0</v>
      </c>
      <c r="L53" s="35"/>
      <c r="M53" s="9"/>
    </row>
    <row r="54" spans="2:13" ht="12.75">
      <c r="B54" s="113" t="s">
        <v>11</v>
      </c>
      <c r="C54" s="113"/>
      <c r="D54" s="113"/>
      <c r="E54" s="113"/>
      <c r="F54" s="113"/>
      <c r="G54" s="113"/>
      <c r="H54" s="113"/>
      <c r="I54" s="113"/>
      <c r="J54" s="49">
        <f>SUM(J53:J53)</f>
        <v>0</v>
      </c>
      <c r="K54" s="24">
        <f>SUM(K53:K53)</f>
        <v>0</v>
      </c>
      <c r="L54" s="25"/>
      <c r="M54" s="25"/>
    </row>
    <row r="55" spans="2:13" ht="12.75">
      <c r="B55" s="114"/>
      <c r="C55" s="114"/>
      <c r="D55" s="25"/>
      <c r="E55" s="25"/>
      <c r="F55" s="25"/>
      <c r="G55" s="25"/>
      <c r="H55" s="25"/>
      <c r="I55" s="25"/>
      <c r="J55" s="38" t="s">
        <v>12</v>
      </c>
      <c r="K55" s="48">
        <f>K54-J54</f>
        <v>0</v>
      </c>
      <c r="L55" s="25"/>
      <c r="M55" s="25"/>
    </row>
    <row r="56" spans="2:13" ht="12.75">
      <c r="B56" s="3"/>
      <c r="C56" s="53"/>
      <c r="D56" s="3"/>
      <c r="E56" s="3"/>
      <c r="F56" s="3"/>
      <c r="G56" s="3"/>
      <c r="H56" s="3"/>
      <c r="I56" s="39"/>
      <c r="J56" s="40"/>
      <c r="K56" s="3"/>
      <c r="L56" s="3"/>
      <c r="M56" s="3"/>
    </row>
    <row r="57" spans="2:13" ht="12.75">
      <c r="B57" s="3"/>
      <c r="C57" s="2" t="s">
        <v>27</v>
      </c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ht="12.75">
      <c r="B58" s="3"/>
      <c r="C58" s="3" t="s">
        <v>18</v>
      </c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ht="12.75">
      <c r="B59" s="5"/>
      <c r="C59" s="4" t="s">
        <v>19</v>
      </c>
      <c r="D59" s="5"/>
      <c r="E59" s="5"/>
      <c r="F59" s="5"/>
      <c r="G59" s="5"/>
      <c r="H59" s="5"/>
      <c r="I59" s="5"/>
      <c r="J59" s="5"/>
      <c r="K59" s="5"/>
      <c r="L59" s="3"/>
      <c r="M59" s="3"/>
    </row>
    <row r="60" spans="2:13" ht="26.25">
      <c r="B60" s="12" t="s">
        <v>13</v>
      </c>
      <c r="C60" s="16" t="s">
        <v>3</v>
      </c>
      <c r="D60" s="12" t="s">
        <v>4</v>
      </c>
      <c r="E60" s="12" t="s">
        <v>31</v>
      </c>
      <c r="F60" s="12" t="s">
        <v>32</v>
      </c>
      <c r="G60" s="12" t="s">
        <v>33</v>
      </c>
      <c r="H60" s="12" t="s">
        <v>34</v>
      </c>
      <c r="I60" s="12" t="s">
        <v>35</v>
      </c>
      <c r="J60" s="12" t="s">
        <v>5</v>
      </c>
      <c r="K60" s="12" t="s">
        <v>6</v>
      </c>
      <c r="L60" s="12" t="s">
        <v>36</v>
      </c>
      <c r="M60" s="36" t="s">
        <v>40</v>
      </c>
    </row>
    <row r="61" spans="2:13" ht="48" customHeight="1">
      <c r="B61" s="20">
        <v>1</v>
      </c>
      <c r="C61" s="6" t="s">
        <v>28</v>
      </c>
      <c r="D61" s="11" t="s">
        <v>8</v>
      </c>
      <c r="E61" s="18">
        <v>1000</v>
      </c>
      <c r="F61" s="33">
        <v>1</v>
      </c>
      <c r="G61" s="33">
        <f>CEILING(E61/F61,1)</f>
        <v>1000</v>
      </c>
      <c r="H61" s="8"/>
      <c r="I61" s="47">
        <f>H61*L61+H61</f>
        <v>0</v>
      </c>
      <c r="J61" s="47">
        <f>ROUND(H61*G61,2)</f>
        <v>0</v>
      </c>
      <c r="K61" s="47">
        <f>ROUND(I61*G61,2)</f>
        <v>0</v>
      </c>
      <c r="L61" s="35"/>
      <c r="M61" s="9"/>
    </row>
    <row r="62" spans="2:13" ht="12.75">
      <c r="B62" s="113" t="s">
        <v>11</v>
      </c>
      <c r="C62" s="113"/>
      <c r="D62" s="113"/>
      <c r="E62" s="113"/>
      <c r="F62" s="113"/>
      <c r="G62" s="113"/>
      <c r="H62" s="113"/>
      <c r="I62" s="113"/>
      <c r="J62" s="49">
        <f>SUM(J61:J61)</f>
        <v>0</v>
      </c>
      <c r="K62" s="24">
        <f>SUM(K61:K61)</f>
        <v>0</v>
      </c>
      <c r="L62" s="25"/>
      <c r="M62" s="25"/>
    </row>
    <row r="63" spans="2:13" ht="12.75">
      <c r="B63" s="114"/>
      <c r="C63" s="114"/>
      <c r="D63" s="25"/>
      <c r="E63" s="25"/>
      <c r="F63" s="25"/>
      <c r="G63" s="25"/>
      <c r="H63" s="25"/>
      <c r="I63" s="25"/>
      <c r="J63" s="38" t="s">
        <v>12</v>
      </c>
      <c r="K63" s="48">
        <f>K62-J62</f>
        <v>0</v>
      </c>
      <c r="L63" s="25"/>
      <c r="M63" s="25"/>
    </row>
    <row r="64" spans="2:13" ht="12.75">
      <c r="B64" s="3"/>
      <c r="C64" s="53"/>
      <c r="D64" s="3"/>
      <c r="E64" s="3"/>
      <c r="F64" s="3"/>
      <c r="G64" s="3"/>
      <c r="H64" s="3"/>
      <c r="I64" s="39"/>
      <c r="J64" s="40"/>
      <c r="K64" s="3"/>
      <c r="L64" s="3"/>
      <c r="M64" s="3"/>
    </row>
    <row r="65" spans="1:13" ht="12.75">
      <c r="A65" s="3"/>
      <c r="B65" s="3"/>
      <c r="C65" s="2" t="s">
        <v>41</v>
      </c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4" t="s">
        <v>29</v>
      </c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5"/>
      <c r="C67" s="4" t="s">
        <v>30</v>
      </c>
      <c r="D67" s="5"/>
      <c r="E67" s="5"/>
      <c r="F67" s="5"/>
      <c r="G67" s="5"/>
      <c r="H67" s="5"/>
      <c r="I67" s="5"/>
      <c r="J67" s="5"/>
      <c r="K67" s="5"/>
      <c r="L67" s="5"/>
      <c r="M67" s="3"/>
    </row>
    <row r="68" spans="2:13" ht="26.25">
      <c r="B68" s="12" t="s">
        <v>13</v>
      </c>
      <c r="C68" s="16" t="s">
        <v>3</v>
      </c>
      <c r="D68" s="15" t="s">
        <v>4</v>
      </c>
      <c r="E68" s="15" t="s">
        <v>31</v>
      </c>
      <c r="F68" s="15" t="s">
        <v>32</v>
      </c>
      <c r="G68" s="15" t="s">
        <v>33</v>
      </c>
      <c r="H68" s="15" t="s">
        <v>34</v>
      </c>
      <c r="I68" s="15" t="s">
        <v>35</v>
      </c>
      <c r="J68" s="15" t="s">
        <v>5</v>
      </c>
      <c r="K68" s="15" t="s">
        <v>6</v>
      </c>
      <c r="L68" s="15" t="s">
        <v>36</v>
      </c>
      <c r="M68" s="10" t="s">
        <v>40</v>
      </c>
    </row>
    <row r="69" spans="2:13" ht="151.5" customHeight="1">
      <c r="B69" s="19">
        <v>1</v>
      </c>
      <c r="C69" s="42" t="s">
        <v>37</v>
      </c>
      <c r="D69" s="26" t="s">
        <v>38</v>
      </c>
      <c r="E69" s="17">
        <v>53000</v>
      </c>
      <c r="F69" s="27">
        <v>5</v>
      </c>
      <c r="G69" s="27">
        <f>CEILING(E69/F69,1)</f>
        <v>10600</v>
      </c>
      <c r="H69" s="28"/>
      <c r="I69" s="50">
        <f>H69*L69+H69</f>
        <v>0</v>
      </c>
      <c r="J69" s="50">
        <f>ROUND(H69*G69,2)</f>
        <v>0</v>
      </c>
      <c r="K69" s="50">
        <f>ROUND(I69*G69,2)</f>
        <v>0</v>
      </c>
      <c r="L69" s="29"/>
      <c r="M69" s="51"/>
    </row>
    <row r="70" spans="2:13" ht="39" customHeight="1">
      <c r="B70" s="20">
        <v>2</v>
      </c>
      <c r="C70" s="30" t="s">
        <v>39</v>
      </c>
      <c r="D70" s="31" t="s">
        <v>38</v>
      </c>
      <c r="E70" s="32">
        <v>15000</v>
      </c>
      <c r="F70" s="33">
        <v>5</v>
      </c>
      <c r="G70" s="33">
        <f>CEILING(E70/F70,1)</f>
        <v>3000</v>
      </c>
      <c r="H70" s="34"/>
      <c r="I70" s="47">
        <f>H70*L70+H70</f>
        <v>0</v>
      </c>
      <c r="J70" s="47">
        <f>ROUND(H70*G70,2)</f>
        <v>0</v>
      </c>
      <c r="K70" s="47">
        <f>ROUND(I70*G70,2)</f>
        <v>0</v>
      </c>
      <c r="L70" s="35"/>
      <c r="M70" s="45"/>
    </row>
    <row r="71" spans="2:13" ht="12.75">
      <c r="B71" s="113" t="s">
        <v>11</v>
      </c>
      <c r="C71" s="113"/>
      <c r="D71" s="113"/>
      <c r="E71" s="113"/>
      <c r="F71" s="113"/>
      <c r="G71" s="113"/>
      <c r="H71" s="113"/>
      <c r="I71" s="113"/>
      <c r="J71" s="49">
        <f>SUM(J69:J70)</f>
        <v>0</v>
      </c>
      <c r="K71" s="24">
        <f>SUM(K69:K70)</f>
        <v>0</v>
      </c>
      <c r="L71" s="25"/>
      <c r="M71" s="25"/>
    </row>
    <row r="72" spans="2:13" ht="12.75">
      <c r="B72" s="114"/>
      <c r="C72" s="114"/>
      <c r="D72" s="25"/>
      <c r="E72" s="25"/>
      <c r="F72" s="25"/>
      <c r="G72" s="25"/>
      <c r="H72" s="25"/>
      <c r="I72" s="25"/>
      <c r="J72" s="38" t="s">
        <v>12</v>
      </c>
      <c r="K72" s="48">
        <f>K71-J71</f>
        <v>0</v>
      </c>
      <c r="L72" s="25"/>
      <c r="M72" s="25"/>
    </row>
    <row r="73" spans="2:13" ht="12.75">
      <c r="B73" s="54"/>
      <c r="C73" s="54"/>
      <c r="D73" s="25"/>
      <c r="E73" s="25"/>
      <c r="F73" s="25"/>
      <c r="G73" s="25"/>
      <c r="H73" s="25"/>
      <c r="I73" s="25"/>
      <c r="J73" s="55"/>
      <c r="K73" s="56"/>
      <c r="L73" s="25"/>
      <c r="M73" s="25"/>
    </row>
    <row r="74" spans="2:13" ht="12.75">
      <c r="B74" s="54"/>
      <c r="C74" s="54"/>
      <c r="D74" s="25"/>
      <c r="E74" s="25"/>
      <c r="F74" s="25"/>
      <c r="G74" s="25"/>
      <c r="H74" s="25"/>
      <c r="I74" s="25"/>
      <c r="J74" s="55"/>
      <c r="K74" s="56"/>
      <c r="L74" s="25"/>
      <c r="M74" s="25"/>
    </row>
    <row r="75" spans="2:13" ht="12.75">
      <c r="B75" s="54"/>
      <c r="C75" s="54"/>
      <c r="D75" s="25"/>
      <c r="E75" s="25"/>
      <c r="F75" s="25"/>
      <c r="G75" s="25"/>
      <c r="H75" s="25"/>
      <c r="I75" s="25"/>
      <c r="J75" s="55"/>
      <c r="K75" s="56"/>
      <c r="L75" s="25"/>
      <c r="M75" s="25"/>
    </row>
    <row r="76" spans="2:13" ht="12.75">
      <c r="B76" s="54"/>
      <c r="C76" s="54"/>
      <c r="D76" s="25"/>
      <c r="E76" s="25"/>
      <c r="F76" s="25"/>
      <c r="G76" s="25"/>
      <c r="H76" s="25"/>
      <c r="I76" s="25"/>
      <c r="J76" s="55"/>
      <c r="K76" s="56"/>
      <c r="L76" s="25"/>
      <c r="M76" s="25"/>
    </row>
    <row r="77" spans="2:13" ht="12.75">
      <c r="B77" s="54"/>
      <c r="C77" s="64" t="s">
        <v>48</v>
      </c>
      <c r="D77" s="25"/>
      <c r="E77" s="25"/>
      <c r="F77" s="25"/>
      <c r="G77" s="25"/>
      <c r="H77" s="25"/>
      <c r="I77" s="25"/>
      <c r="J77" s="55"/>
      <c r="K77" s="56"/>
      <c r="L77" s="25"/>
      <c r="M77" s="25"/>
    </row>
    <row r="78" spans="2:13" ht="12.75">
      <c r="B78" s="3"/>
      <c r="C78" s="79" t="s">
        <v>53</v>
      </c>
      <c r="D78" s="3"/>
      <c r="E78" s="3"/>
      <c r="F78" s="3"/>
      <c r="G78" s="3"/>
      <c r="H78" s="3"/>
      <c r="I78" s="3"/>
      <c r="J78" s="3"/>
      <c r="K78" s="3"/>
      <c r="L78" s="3"/>
      <c r="M78" s="3"/>
    </row>
    <row r="79" ht="12.75">
      <c r="C79" s="65" t="s">
        <v>19</v>
      </c>
    </row>
    <row r="80" spans="2:13" ht="26.25">
      <c r="B80" s="12" t="s">
        <v>13</v>
      </c>
      <c r="C80" s="16" t="s">
        <v>3</v>
      </c>
      <c r="D80" s="15" t="s">
        <v>4</v>
      </c>
      <c r="E80" s="15" t="s">
        <v>31</v>
      </c>
      <c r="F80" s="15" t="s">
        <v>32</v>
      </c>
      <c r="G80" s="15" t="s">
        <v>33</v>
      </c>
      <c r="H80" s="15" t="s">
        <v>34</v>
      </c>
      <c r="I80" s="15" t="s">
        <v>35</v>
      </c>
      <c r="J80" s="15" t="s">
        <v>5</v>
      </c>
      <c r="K80" s="15" t="s">
        <v>6</v>
      </c>
      <c r="L80" s="15" t="s">
        <v>36</v>
      </c>
      <c r="M80" s="10" t="s">
        <v>40</v>
      </c>
    </row>
    <row r="81" spans="2:13" ht="50.25" customHeight="1">
      <c r="B81" s="57">
        <v>1</v>
      </c>
      <c r="C81" s="94" t="s">
        <v>44</v>
      </c>
      <c r="D81" s="57" t="s">
        <v>45</v>
      </c>
      <c r="E81" s="57">
        <v>10500</v>
      </c>
      <c r="F81" s="95">
        <v>1</v>
      </c>
      <c r="G81" s="96">
        <f>CEILING(E81/F81,1)</f>
        <v>10500</v>
      </c>
      <c r="H81" s="58"/>
      <c r="I81" s="97">
        <f>H81*L81+H81</f>
        <v>0</v>
      </c>
      <c r="J81" s="47">
        <f>ROUND(H81*G81,2)</f>
        <v>0</v>
      </c>
      <c r="K81" s="47">
        <f>ROUND(I81*G81,2)</f>
        <v>0</v>
      </c>
      <c r="L81" s="22"/>
      <c r="M81" s="59"/>
    </row>
    <row r="82" spans="2:13" ht="50.25" customHeight="1">
      <c r="B82" s="57">
        <v>2</v>
      </c>
      <c r="C82" s="98" t="s">
        <v>54</v>
      </c>
      <c r="D82" s="57" t="s">
        <v>45</v>
      </c>
      <c r="E82" s="57">
        <v>11000</v>
      </c>
      <c r="F82" s="95">
        <v>1</v>
      </c>
      <c r="G82" s="96">
        <f>CEILING(E82/F82,1)</f>
        <v>11000</v>
      </c>
      <c r="H82" s="58"/>
      <c r="I82" s="97">
        <f>H82*L82+H82</f>
        <v>0</v>
      </c>
      <c r="J82" s="47">
        <f>ROUND(H82*G82,2)</f>
        <v>0</v>
      </c>
      <c r="K82" s="47">
        <f>ROUND(I82*G82,2)</f>
        <v>0</v>
      </c>
      <c r="L82" s="22"/>
      <c r="M82" s="61"/>
    </row>
    <row r="83" spans="2:13" ht="50.25" customHeight="1">
      <c r="B83" s="62">
        <v>3</v>
      </c>
      <c r="C83" s="99" t="s">
        <v>55</v>
      </c>
      <c r="D83" s="62" t="s">
        <v>45</v>
      </c>
      <c r="E83" s="62">
        <v>50</v>
      </c>
      <c r="F83" s="100">
        <v>1</v>
      </c>
      <c r="G83" s="101">
        <f>CEILING(E83/F83,1)</f>
        <v>50</v>
      </c>
      <c r="H83" s="63"/>
      <c r="I83" s="102">
        <f>H83*L83+H83</f>
        <v>0</v>
      </c>
      <c r="J83" s="50">
        <f>ROUND(H83*G83,2)</f>
        <v>0</v>
      </c>
      <c r="K83" s="50">
        <f>ROUND(I83*G83,2)</f>
        <v>0</v>
      </c>
      <c r="L83" s="73"/>
      <c r="M83" s="74"/>
    </row>
    <row r="84" spans="2:13" ht="56.25" customHeight="1">
      <c r="B84" s="75">
        <v>4</v>
      </c>
      <c r="C84" s="98" t="s">
        <v>46</v>
      </c>
      <c r="D84" s="75" t="s">
        <v>45</v>
      </c>
      <c r="E84" s="75">
        <v>96</v>
      </c>
      <c r="F84" s="103">
        <v>1</v>
      </c>
      <c r="G84" s="104">
        <f>CEILING(E84/F84,1)</f>
        <v>96</v>
      </c>
      <c r="H84" s="77"/>
      <c r="I84" s="97">
        <f>H84*L84+H84</f>
        <v>0</v>
      </c>
      <c r="J84" s="47">
        <f>ROUND(H84*G84,2)</f>
        <v>0</v>
      </c>
      <c r="K84" s="47">
        <f>ROUND(I84*G84,2)</f>
        <v>0</v>
      </c>
      <c r="L84" s="78"/>
      <c r="M84" s="60"/>
    </row>
    <row r="85" spans="2:13" ht="32.25" customHeight="1">
      <c r="B85" s="75">
        <v>5</v>
      </c>
      <c r="C85" s="98" t="s">
        <v>47</v>
      </c>
      <c r="D85" s="75" t="s">
        <v>45</v>
      </c>
      <c r="E85" s="75">
        <v>60</v>
      </c>
      <c r="F85" s="103">
        <v>1</v>
      </c>
      <c r="G85" s="104">
        <f>CEILING(E85/F85,1)</f>
        <v>60</v>
      </c>
      <c r="H85" s="77"/>
      <c r="I85" s="97">
        <f>H85*L85+H85</f>
        <v>0</v>
      </c>
      <c r="J85" s="47">
        <f>ROUND(H85*G85,2)</f>
        <v>0</v>
      </c>
      <c r="K85" s="47">
        <f>ROUND(I85*G85,2)</f>
        <v>0</v>
      </c>
      <c r="L85" s="78"/>
      <c r="M85" s="60"/>
    </row>
    <row r="86" spans="2:13" ht="12.75">
      <c r="B86" s="118" t="s">
        <v>11</v>
      </c>
      <c r="C86" s="118"/>
      <c r="D86" s="118"/>
      <c r="E86" s="118"/>
      <c r="F86" s="118"/>
      <c r="G86" s="118"/>
      <c r="H86" s="118"/>
      <c r="I86" s="118"/>
      <c r="J86" s="49">
        <f>SUM(J81:J85)</f>
        <v>0</v>
      </c>
      <c r="K86" s="24">
        <f>SUM(K81:K85)</f>
        <v>0</v>
      </c>
      <c r="L86" s="25"/>
      <c r="M86" s="25"/>
    </row>
    <row r="87" spans="2:13" ht="12.75">
      <c r="B87" s="119"/>
      <c r="C87" s="119"/>
      <c r="D87" s="105"/>
      <c r="E87" s="105"/>
      <c r="F87" s="105"/>
      <c r="G87" s="105"/>
      <c r="H87" s="105"/>
      <c r="I87" s="105"/>
      <c r="J87" s="38" t="s">
        <v>12</v>
      </c>
      <c r="K87" s="48">
        <f>K86-J86</f>
        <v>0</v>
      </c>
      <c r="L87" s="25"/>
      <c r="M87" s="25"/>
    </row>
    <row r="88" spans="2:9" ht="12.75">
      <c r="B88" s="106"/>
      <c r="C88" s="106"/>
      <c r="D88" s="106"/>
      <c r="E88" s="106"/>
      <c r="F88" s="106"/>
      <c r="G88" s="106"/>
      <c r="H88" s="106"/>
      <c r="I88" s="106"/>
    </row>
    <row r="89" spans="2:9" ht="26.25">
      <c r="B89" s="106"/>
      <c r="C89" s="107" t="s">
        <v>65</v>
      </c>
      <c r="D89" s="106"/>
      <c r="E89" s="106"/>
      <c r="F89" s="106"/>
      <c r="G89" s="106"/>
      <c r="H89" s="106"/>
      <c r="I89" s="106"/>
    </row>
    <row r="93" ht="19.5" customHeight="1">
      <c r="C93" s="64" t="s">
        <v>50</v>
      </c>
    </row>
    <row r="94" spans="3:11" ht="12.75">
      <c r="C94" s="82" t="s">
        <v>52</v>
      </c>
      <c r="D94" s="66"/>
      <c r="E94" s="66"/>
      <c r="F94" s="66"/>
      <c r="G94" s="66"/>
      <c r="H94" s="66"/>
      <c r="I94" s="66"/>
      <c r="J94" s="66"/>
      <c r="K94" s="66"/>
    </row>
    <row r="95" spans="3:11" ht="12.75">
      <c r="C95" s="65" t="s">
        <v>19</v>
      </c>
      <c r="D95" s="66"/>
      <c r="E95" s="66"/>
      <c r="F95" s="66"/>
      <c r="G95" s="66"/>
      <c r="H95" s="66"/>
      <c r="I95" s="66"/>
      <c r="J95" s="66"/>
      <c r="K95" s="66"/>
    </row>
    <row r="96" spans="2:13" ht="26.25">
      <c r="B96" s="12" t="s">
        <v>13</v>
      </c>
      <c r="C96" s="16" t="s">
        <v>3</v>
      </c>
      <c r="D96" s="15" t="s">
        <v>4</v>
      </c>
      <c r="E96" s="15" t="s">
        <v>31</v>
      </c>
      <c r="F96" s="15" t="s">
        <v>32</v>
      </c>
      <c r="G96" s="15" t="s">
        <v>33</v>
      </c>
      <c r="H96" s="15" t="s">
        <v>34</v>
      </c>
      <c r="I96" s="15" t="s">
        <v>35</v>
      </c>
      <c r="J96" s="15" t="s">
        <v>5</v>
      </c>
      <c r="K96" s="15" t="s">
        <v>6</v>
      </c>
      <c r="L96" s="15" t="s">
        <v>36</v>
      </c>
      <c r="M96" s="10" t="s">
        <v>40</v>
      </c>
    </row>
    <row r="97" spans="2:13" ht="144.75">
      <c r="B97" s="57">
        <v>1</v>
      </c>
      <c r="C97" s="83" t="s">
        <v>56</v>
      </c>
      <c r="D97" s="26" t="s">
        <v>38</v>
      </c>
      <c r="E97" s="122">
        <v>50</v>
      </c>
      <c r="F97" s="21">
        <v>5</v>
      </c>
      <c r="G97" s="13">
        <f>CEILING(E97/F97,1)</f>
        <v>10</v>
      </c>
      <c r="H97" s="69"/>
      <c r="I97" s="47">
        <f>H97*L97+H97</f>
        <v>0</v>
      </c>
      <c r="J97" s="47">
        <f>ROUND(H97*G97,2)</f>
        <v>0</v>
      </c>
      <c r="K97" s="47">
        <f>ROUND(I97*G97,2)</f>
        <v>0</v>
      </c>
      <c r="L97" s="22"/>
      <c r="M97" s="67"/>
    </row>
    <row r="98" spans="2:13" ht="78.75">
      <c r="B98" s="57">
        <v>2</v>
      </c>
      <c r="C98" s="83" t="s">
        <v>57</v>
      </c>
      <c r="D98" s="26" t="s">
        <v>38</v>
      </c>
      <c r="E98" s="123">
        <v>88</v>
      </c>
      <c r="F98" s="72">
        <v>8.8</v>
      </c>
      <c r="G98" s="27">
        <f>CEILING(E98/F98,1)</f>
        <v>10</v>
      </c>
      <c r="H98" s="69"/>
      <c r="I98" s="50">
        <f>H98*L98+H98</f>
        <v>0</v>
      </c>
      <c r="J98" s="50">
        <f>ROUND(H98*G98,2)</f>
        <v>0</v>
      </c>
      <c r="K98" s="50">
        <f>ROUND(I98*G98,2)</f>
        <v>0</v>
      </c>
      <c r="L98" s="73"/>
      <c r="M98" s="80"/>
    </row>
    <row r="99" spans="2:13" ht="171.75" customHeight="1">
      <c r="B99" s="62">
        <v>3</v>
      </c>
      <c r="C99" s="81" t="s">
        <v>51</v>
      </c>
      <c r="D99" s="68" t="s">
        <v>8</v>
      </c>
      <c r="E99" s="68">
        <v>3000</v>
      </c>
      <c r="F99" s="76">
        <v>1</v>
      </c>
      <c r="G99" s="33">
        <f>CEILING(E99/F99,1)</f>
        <v>3000</v>
      </c>
      <c r="H99" s="69"/>
      <c r="I99" s="47">
        <f>H99*L99+H99</f>
        <v>0</v>
      </c>
      <c r="J99" s="47">
        <f>ROUND(H99*G99,2)</f>
        <v>0</v>
      </c>
      <c r="K99" s="47">
        <f>ROUND(I99*G99,2)</f>
        <v>0</v>
      </c>
      <c r="L99" s="78"/>
      <c r="M99" s="70"/>
    </row>
    <row r="100" spans="2:13" ht="12.75">
      <c r="B100" s="113" t="s">
        <v>11</v>
      </c>
      <c r="C100" s="113"/>
      <c r="D100" s="113"/>
      <c r="E100" s="113"/>
      <c r="F100" s="113"/>
      <c r="G100" s="113"/>
      <c r="H100" s="113"/>
      <c r="I100" s="113"/>
      <c r="J100" s="49">
        <f>SUM(J97:J99)</f>
        <v>0</v>
      </c>
      <c r="K100" s="24">
        <f>SUM(K97:K99)</f>
        <v>0</v>
      </c>
      <c r="L100" s="25"/>
      <c r="M100" s="25"/>
    </row>
    <row r="101" spans="2:13" ht="12.75">
      <c r="B101" s="114"/>
      <c r="C101" s="114"/>
      <c r="D101" s="25"/>
      <c r="E101" s="25"/>
      <c r="F101" s="25"/>
      <c r="G101" s="25"/>
      <c r="H101" s="25"/>
      <c r="I101" s="25"/>
      <c r="J101" s="38" t="s">
        <v>12</v>
      </c>
      <c r="K101" s="48">
        <f>K100-J100</f>
        <v>0</v>
      </c>
      <c r="L101" s="25"/>
      <c r="M101" s="25"/>
    </row>
    <row r="103" spans="1:13" ht="26.25">
      <c r="A103"/>
      <c r="B103"/>
      <c r="C103" s="71" t="s">
        <v>49</v>
      </c>
      <c r="D103"/>
      <c r="E103"/>
      <c r="F103"/>
      <c r="G103"/>
      <c r="H103"/>
      <c r="I103"/>
      <c r="J103"/>
      <c r="K103"/>
      <c r="L103"/>
      <c r="M103"/>
    </row>
    <row r="107" spans="1:13" ht="12.75">
      <c r="A107" s="3"/>
      <c r="B107" s="3"/>
      <c r="C107" s="2" t="s">
        <v>60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4" t="s">
        <v>59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5"/>
      <c r="C109" s="91" t="s">
        <v>58</v>
      </c>
      <c r="D109" s="5"/>
      <c r="E109" s="5"/>
      <c r="F109" s="5"/>
      <c r="G109" s="5"/>
      <c r="H109" s="5"/>
      <c r="I109" s="5"/>
      <c r="J109" s="5"/>
      <c r="K109" s="5"/>
      <c r="L109" s="5"/>
      <c r="M109" s="3"/>
    </row>
    <row r="110" spans="2:13" ht="26.25">
      <c r="B110" s="12" t="s">
        <v>13</v>
      </c>
      <c r="C110" s="16" t="s">
        <v>3</v>
      </c>
      <c r="D110" s="15" t="s">
        <v>4</v>
      </c>
      <c r="E110" s="15" t="s">
        <v>31</v>
      </c>
      <c r="F110" s="15" t="s">
        <v>32</v>
      </c>
      <c r="G110" s="15" t="s">
        <v>33</v>
      </c>
      <c r="H110" s="15" t="s">
        <v>34</v>
      </c>
      <c r="I110" s="15" t="s">
        <v>35</v>
      </c>
      <c r="J110" s="15" t="s">
        <v>5</v>
      </c>
      <c r="K110" s="15" t="s">
        <v>6</v>
      </c>
      <c r="L110" s="15" t="s">
        <v>36</v>
      </c>
      <c r="M110" s="10" t="s">
        <v>40</v>
      </c>
    </row>
    <row r="111" spans="2:13" ht="151.5" customHeight="1">
      <c r="B111" s="19">
        <v>1</v>
      </c>
      <c r="C111" s="42" t="s">
        <v>66</v>
      </c>
      <c r="D111" s="92" t="s">
        <v>8</v>
      </c>
      <c r="E111" s="21">
        <v>200</v>
      </c>
      <c r="F111" s="93">
        <v>1</v>
      </c>
      <c r="G111" s="27">
        <f>CEILING(E111/F111,1)</f>
        <v>200</v>
      </c>
      <c r="H111" s="28"/>
      <c r="I111" s="50">
        <f>H111*L111+H111</f>
        <v>0</v>
      </c>
      <c r="J111" s="50">
        <f>ROUND(H111*G111,2)</f>
        <v>0</v>
      </c>
      <c r="K111" s="50">
        <f>ROUND(I111*G111,2)</f>
        <v>0</v>
      </c>
      <c r="L111" s="29"/>
      <c r="M111" s="51"/>
    </row>
    <row r="112" spans="2:13" ht="139.5" customHeight="1">
      <c r="B112" s="20">
        <v>2</v>
      </c>
      <c r="C112" s="30" t="s">
        <v>67</v>
      </c>
      <c r="D112" s="92" t="s">
        <v>8</v>
      </c>
      <c r="E112" s="21">
        <v>200</v>
      </c>
      <c r="F112" s="93">
        <v>1</v>
      </c>
      <c r="G112" s="33">
        <f>CEILING(E112/F112,1)</f>
        <v>200</v>
      </c>
      <c r="H112" s="34"/>
      <c r="I112" s="47">
        <f>H112*L112+H112</f>
        <v>0</v>
      </c>
      <c r="J112" s="47">
        <f>ROUND(H112*G112,2)</f>
        <v>0</v>
      </c>
      <c r="K112" s="47">
        <f>ROUND(I112*G112,2)</f>
        <v>0</v>
      </c>
      <c r="L112" s="35"/>
      <c r="M112" s="45"/>
    </row>
    <row r="113" spans="2:13" ht="12.75">
      <c r="B113" s="113" t="s">
        <v>11</v>
      </c>
      <c r="C113" s="113"/>
      <c r="D113" s="113"/>
      <c r="E113" s="113"/>
      <c r="F113" s="113"/>
      <c r="G113" s="113"/>
      <c r="H113" s="113"/>
      <c r="I113" s="113"/>
      <c r="J113" s="49">
        <f>SUM(J111:J112)</f>
        <v>0</v>
      </c>
      <c r="K113" s="24">
        <f>SUM(K111:K112)</f>
        <v>0</v>
      </c>
      <c r="L113" s="25"/>
      <c r="M113" s="25"/>
    </row>
    <row r="114" spans="2:13" ht="12.75">
      <c r="B114" s="114"/>
      <c r="C114" s="114"/>
      <c r="D114" s="25"/>
      <c r="E114" s="25"/>
      <c r="F114" s="25"/>
      <c r="G114" s="25"/>
      <c r="H114" s="25"/>
      <c r="I114" s="25"/>
      <c r="J114" s="38" t="s">
        <v>12</v>
      </c>
      <c r="K114" s="48">
        <f>K113-J113</f>
        <v>0</v>
      </c>
      <c r="L114" s="25"/>
      <c r="M114" s="25"/>
    </row>
    <row r="118" spans="1:13" ht="12.75">
      <c r="A118" s="3"/>
      <c r="B118" s="3"/>
      <c r="C118" s="2" t="s">
        <v>62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84" t="s">
        <v>61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5"/>
      <c r="C120" s="84" t="s">
        <v>58</v>
      </c>
      <c r="D120" s="5"/>
      <c r="E120" s="5"/>
      <c r="F120" s="5"/>
      <c r="G120" s="5"/>
      <c r="H120" s="5"/>
      <c r="I120" s="5"/>
      <c r="J120" s="5"/>
      <c r="K120" s="5"/>
      <c r="L120" s="5"/>
      <c r="M120" s="3"/>
    </row>
    <row r="121" spans="2:13" ht="36.75" customHeight="1">
      <c r="B121" s="12" t="s">
        <v>13</v>
      </c>
      <c r="C121" s="16" t="s">
        <v>3</v>
      </c>
      <c r="D121" s="15" t="s">
        <v>4</v>
      </c>
      <c r="E121" s="15" t="s">
        <v>31</v>
      </c>
      <c r="F121" s="15" t="s">
        <v>32</v>
      </c>
      <c r="G121" s="15" t="s">
        <v>33</v>
      </c>
      <c r="H121" s="15" t="s">
        <v>34</v>
      </c>
      <c r="I121" s="15" t="s">
        <v>35</v>
      </c>
      <c r="J121" s="15" t="s">
        <v>5</v>
      </c>
      <c r="K121" s="15" t="s">
        <v>6</v>
      </c>
      <c r="L121" s="15" t="s">
        <v>36</v>
      </c>
      <c r="M121" s="10" t="s">
        <v>40</v>
      </c>
    </row>
    <row r="122" spans="2:13" ht="112.5" customHeight="1">
      <c r="B122" s="20">
        <v>1</v>
      </c>
      <c r="C122" s="86" t="s">
        <v>63</v>
      </c>
      <c r="D122" s="26" t="s">
        <v>8</v>
      </c>
      <c r="E122" s="87">
        <v>350</v>
      </c>
      <c r="F122" s="88">
        <v>25</v>
      </c>
      <c r="G122" s="27">
        <f>CEILING(E122/F122,1)</f>
        <v>14</v>
      </c>
      <c r="H122" s="85"/>
      <c r="I122" s="50">
        <f>H122*L122+H122</f>
        <v>0</v>
      </c>
      <c r="J122" s="50">
        <f>ROUND(H122*G122,2)</f>
        <v>0</v>
      </c>
      <c r="K122" s="50">
        <f>ROUND(I122*G122,2)</f>
        <v>0</v>
      </c>
      <c r="L122" s="29"/>
      <c r="M122" s="127"/>
    </row>
    <row r="123" spans="2:13" ht="174" customHeight="1">
      <c r="B123" s="20">
        <v>2</v>
      </c>
      <c r="C123" s="89" t="s">
        <v>64</v>
      </c>
      <c r="D123" s="31" t="s">
        <v>8</v>
      </c>
      <c r="E123" s="90">
        <v>450</v>
      </c>
      <c r="F123" s="90">
        <v>50</v>
      </c>
      <c r="G123" s="33">
        <f>CEILING(E123/F123,1)</f>
        <v>9</v>
      </c>
      <c r="H123" s="85"/>
      <c r="I123" s="47">
        <f>H123*L123+H123</f>
        <v>0</v>
      </c>
      <c r="J123" s="47">
        <f>ROUND(H123*G123,2)</f>
        <v>0</v>
      </c>
      <c r="K123" s="47">
        <f>ROUND(I123*G123,2)</f>
        <v>0</v>
      </c>
      <c r="L123" s="35"/>
      <c r="M123" s="127"/>
    </row>
    <row r="124" spans="2:13" ht="12.75">
      <c r="B124" s="113" t="s">
        <v>11</v>
      </c>
      <c r="C124" s="113"/>
      <c r="D124" s="113"/>
      <c r="E124" s="113"/>
      <c r="F124" s="113"/>
      <c r="G124" s="113"/>
      <c r="H124" s="113"/>
      <c r="I124" s="113"/>
      <c r="J124" s="49">
        <f>SUM(J122:J123)</f>
        <v>0</v>
      </c>
      <c r="K124" s="24">
        <f>SUM(K122:K123)</f>
        <v>0</v>
      </c>
      <c r="L124" s="25"/>
      <c r="M124" s="25"/>
    </row>
    <row r="125" spans="2:13" ht="12.75">
      <c r="B125" s="114"/>
      <c r="C125" s="114"/>
      <c r="D125" s="25"/>
      <c r="E125" s="25"/>
      <c r="F125" s="25"/>
      <c r="G125" s="25"/>
      <c r="H125" s="25"/>
      <c r="I125" s="25"/>
      <c r="J125" s="38" t="s">
        <v>12</v>
      </c>
      <c r="K125" s="48">
        <f>K124-J124</f>
        <v>0</v>
      </c>
      <c r="L125" s="25"/>
      <c r="M125" s="25"/>
    </row>
    <row r="127" ht="11.25" customHeight="1"/>
    <row r="128" ht="91.5">
      <c r="C128" s="108" t="s">
        <v>71</v>
      </c>
    </row>
    <row r="129" spans="7:13" ht="51.75" customHeight="1">
      <c r="G129" s="111"/>
      <c r="H129" s="111"/>
      <c r="I129" s="111"/>
      <c r="J129" s="112"/>
      <c r="K129" s="112"/>
      <c r="L129" s="112"/>
      <c r="M129" s="112"/>
    </row>
    <row r="130" ht="22.5" customHeight="1">
      <c r="C130" s="120" t="s">
        <v>73</v>
      </c>
    </row>
    <row r="131" ht="13.5">
      <c r="C131" s="121" t="s">
        <v>74</v>
      </c>
    </row>
    <row r="132" ht="13.5">
      <c r="C132" s="121" t="s">
        <v>75</v>
      </c>
    </row>
  </sheetData>
  <sheetProtection selectLockedCells="1" selectUnlockedCells="1"/>
  <mergeCells count="26">
    <mergeCell ref="B101:C101"/>
    <mergeCell ref="B86:I86"/>
    <mergeCell ref="B87:C87"/>
    <mergeCell ref="B100:I100"/>
    <mergeCell ref="B72:C72"/>
    <mergeCell ref="B71:I71"/>
    <mergeCell ref="B38:I38"/>
    <mergeCell ref="B39:C39"/>
    <mergeCell ref="B113:I113"/>
    <mergeCell ref="B114:C114"/>
    <mergeCell ref="B15:I15"/>
    <mergeCell ref="B16:C16"/>
    <mergeCell ref="B54:I54"/>
    <mergeCell ref="B55:C55"/>
    <mergeCell ref="B46:I46"/>
    <mergeCell ref="B47:C47"/>
    <mergeCell ref="B124:I124"/>
    <mergeCell ref="B125:C125"/>
    <mergeCell ref="D20:E20"/>
    <mergeCell ref="D19:E19"/>
    <mergeCell ref="D22:E22"/>
    <mergeCell ref="D21:E21"/>
    <mergeCell ref="B30:I30"/>
    <mergeCell ref="B31:C31"/>
    <mergeCell ref="B62:I62"/>
    <mergeCell ref="B63:C63"/>
  </mergeCells>
  <conditionalFormatting sqref="C119:C120">
    <cfRule type="expression" priority="4" dxfId="0" stopIfTrue="1">
      <formula>ISERROR(C119)</formula>
    </cfRule>
  </conditionalFormatting>
  <conditionalFormatting sqref="C122:C123">
    <cfRule type="expression" priority="3" dxfId="0" stopIfTrue="1">
      <formula>ISERROR(C122)</formula>
    </cfRule>
  </conditionalFormatting>
  <conditionalFormatting sqref="E122:F123">
    <cfRule type="expression" priority="2" dxfId="0" stopIfTrue="1">
      <formula>ISERROR(E122)</formula>
    </cfRule>
  </conditionalFormatting>
  <conditionalFormatting sqref="M122:M123">
    <cfRule type="expression" priority="1" dxfId="0" stopIfTrue="1">
      <formula>ISERROR(M122)</formula>
    </cfRule>
  </conditionalFormatting>
  <printOptions horizontalCentered="1"/>
  <pageMargins left="0.31496062992125984" right="0.31496062992125984" top="0.5511811023622047" bottom="0.7480314960629921" header="0.5118110236220472" footer="0.5118110236220472"/>
  <pageSetup fitToHeight="0" horizontalDpi="600" verticalDpi="600" orientation="landscape" paperSize="9" scale="58" r:id="rId1"/>
  <headerFooter alignWithMargins="0">
    <oddFooter>&amp;CStrona &amp;P z &amp;N</oddFooter>
  </headerFooter>
  <rowBreaks count="4" manualBreakCount="4">
    <brk id="31" max="12" man="1"/>
    <brk id="72" max="12" man="1"/>
    <brk id="98" max="12" man="1"/>
    <brk id="11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2021-04-08T08:21:36Z</cp:lastPrinted>
  <dcterms:created xsi:type="dcterms:W3CDTF">2018-08-28T06:36:05Z</dcterms:created>
  <dcterms:modified xsi:type="dcterms:W3CDTF">2021-04-08T08:21:52Z</dcterms:modified>
  <cp:category/>
  <cp:version/>
  <cp:contentType/>
  <cp:contentStatus/>
</cp:coreProperties>
</file>