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ZP\2022\Roboty budowlane\wzmocnienia\323 Leszno Henrykowo spr 80\pytania\odpowiedzi z rejonu z dnia 16.06.22 wraz z poprawionym TER\"/>
    </mc:Choice>
  </mc:AlternateContent>
  <bookViews>
    <workbookView xWindow="0" yWindow="0" windowWidth="28800" windowHeight="12300" tabRatio="747"/>
  </bookViews>
  <sheets>
    <sheet name="TER 323 odc.1" sheetId="28" r:id="rId1"/>
  </sheets>
  <definedNames>
    <definedName name="_xlnm.Print_Area" localSheetId="0">'TER 323 odc.1'!$A$1:$G$49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28" l="1"/>
  <c r="G6" i="28" l="1"/>
  <c r="G7" i="28"/>
  <c r="G8" i="28"/>
  <c r="G10" i="28"/>
  <c r="G11" i="28"/>
  <c r="G13" i="28"/>
  <c r="G14" i="28"/>
  <c r="G15" i="28"/>
  <c r="G18" i="28"/>
  <c r="G19" i="28"/>
  <c r="G20" i="28"/>
  <c r="G21" i="28"/>
  <c r="G22" i="28"/>
  <c r="G24" i="28"/>
  <c r="G25" i="28"/>
  <c r="G26" i="28"/>
  <c r="G27" i="28"/>
  <c r="G28" i="28"/>
  <c r="G30" i="28"/>
  <c r="G32" i="28"/>
  <c r="G33" i="28"/>
  <c r="G35" i="28"/>
  <c r="G36" i="28"/>
  <c r="G37" i="28"/>
  <c r="G38" i="28"/>
  <c r="G39" i="28"/>
  <c r="G41" i="28"/>
  <c r="G42" i="28"/>
  <c r="G43" i="28"/>
  <c r="G44" i="28" l="1"/>
  <c r="G9" i="28"/>
  <c r="A7" i="28"/>
  <c r="A8" i="28" s="1"/>
  <c r="A9" i="28" s="1"/>
  <c r="A10" i="28" s="1"/>
  <c r="A11" i="28" s="1"/>
  <c r="A13" i="28" s="1"/>
  <c r="A14" i="28" s="1"/>
  <c r="F45" i="28" l="1"/>
  <c r="F46" i="28" s="1"/>
  <c r="F47" i="28" s="1"/>
  <c r="A15" i="28" l="1"/>
  <c r="A18" i="28" s="1"/>
  <c r="A19" i="28" l="1"/>
  <c r="A20" i="28" s="1"/>
  <c r="A21" i="28" l="1"/>
  <c r="A22" i="28" s="1"/>
  <c r="A24" i="28" s="1"/>
  <c r="A25" i="28" s="1"/>
  <c r="A26" i="28" l="1"/>
  <c r="A27" i="28" s="1"/>
  <c r="A28" i="28" s="1"/>
  <c r="A30" i="28" s="1"/>
  <c r="A32" i="28" s="1"/>
  <c r="A33" i="28" s="1"/>
  <c r="A34" i="28" s="1"/>
  <c r="A35" i="28" s="1"/>
  <c r="A36" i="28" l="1"/>
  <c r="A37" i="28" s="1"/>
  <c r="A38" i="28" s="1"/>
  <c r="A39" i="28" s="1"/>
  <c r="A41" i="28" s="1"/>
  <c r="A42" i="28" l="1"/>
  <c r="A43" i="28" s="1"/>
  <c r="A44" i="28" s="1"/>
</calcChain>
</file>

<file path=xl/sharedStrings.xml><?xml version="1.0" encoding="utf-8"?>
<sst xmlns="http://schemas.openxmlformats.org/spreadsheetml/2006/main" count="123" uniqueCount="86">
  <si>
    <t>lp</t>
  </si>
  <si>
    <t>wyszczególnienie robót</t>
  </si>
  <si>
    <t>jm</t>
  </si>
  <si>
    <t>ilość</t>
  </si>
  <si>
    <t>m</t>
  </si>
  <si>
    <t>m3</t>
  </si>
  <si>
    <t>I.</t>
  </si>
  <si>
    <t>II.</t>
  </si>
  <si>
    <t>III.</t>
  </si>
  <si>
    <t>IV.</t>
  </si>
  <si>
    <t>cena</t>
  </si>
  <si>
    <t>wartość</t>
  </si>
  <si>
    <t>razem wartość netto</t>
  </si>
  <si>
    <t>razem wartość brutto</t>
  </si>
  <si>
    <t>D-01.02.04.</t>
  </si>
  <si>
    <t>D-05.03.11.</t>
  </si>
  <si>
    <t>D-05.03.26a.</t>
  </si>
  <si>
    <t>D-04.03.01.</t>
  </si>
  <si>
    <t>D-05.03.13.</t>
  </si>
  <si>
    <t>D-08.01.01.</t>
  </si>
  <si>
    <t>D-07.02.01.</t>
  </si>
  <si>
    <t>wartość VAT</t>
  </si>
  <si>
    <t>V.</t>
  </si>
  <si>
    <t>SST</t>
  </si>
  <si>
    <t>VI.</t>
  </si>
  <si>
    <t>VII.</t>
  </si>
  <si>
    <t>szt</t>
  </si>
  <si>
    <t>Roboty ziemne</t>
  </si>
  <si>
    <t>Podbudowy</t>
  </si>
  <si>
    <t>Odwodnienie</t>
  </si>
  <si>
    <t>Elementy ulic</t>
  </si>
  <si>
    <t>D.07.01.01.</t>
  </si>
  <si>
    <t>D.06.03.02.</t>
  </si>
  <si>
    <t>D-02.03.01.</t>
  </si>
  <si>
    <t>D-05.03.11</t>
  </si>
  <si>
    <t>Roboty pomiarowe przy liniowych robotach ziemnych - trasa dróg w terenie równinnym.</t>
  </si>
  <si>
    <t>D-01.01.01.</t>
  </si>
  <si>
    <t>m2</t>
  </si>
  <si>
    <t>Odwóz nadmiaru humusu  poza teren budowy wraz z utylizacją</t>
  </si>
  <si>
    <t xml:space="preserve">Złożenie/odwóz części humusu na odkład na składowisko Wykonawcy (humusowanie)                                                    </t>
  </si>
  <si>
    <t xml:space="preserve">Plantowanie korony i skarp nasypów i wykopów (powierzchnie humus.), grunt kat. I–IV  </t>
  </si>
  <si>
    <t>Nawierzchnia</t>
  </si>
  <si>
    <t>Obsianie nasionami traw powierzchni plantowanych</t>
  </si>
  <si>
    <t>Roboty wykończeniowe</t>
  </si>
  <si>
    <t xml:space="preserve">Urządzenia bezpieczeństwa ruchu </t>
  </si>
  <si>
    <t>Oznakowanie poziome jezdni materiałami cienkowarstwowymi -  linie segregacyjne i krawędziowe ciągłe</t>
  </si>
  <si>
    <t xml:space="preserve">Oznakowanie poziome jezdni materiałami cienkowarstwowymi -  linie krawędziowe i segregacyjne  przerywane </t>
  </si>
  <si>
    <t>D-01.02.02.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</si>
  <si>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</si>
  <si>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</si>
  <si>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</si>
  <si>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D-02.00.01     D-02.01.01.</t>
  </si>
  <si>
    <t>D-02.01.01       D-02.03.01</t>
  </si>
  <si>
    <t>D-05.03.05b</t>
  </si>
  <si>
    <t>D.06.01.01.</t>
  </si>
  <si>
    <t>D-07.02.02.</t>
  </si>
  <si>
    <t>Ustawienie słupków prowadzących U-1a</t>
  </si>
  <si>
    <t>Ułożenie warstwy przeciwspękaniowej - geosiatki z włókien szklanych i węglowych o wytrzymałości min. 200/100 KN/m, wstępnie przesączona asfaltem.</t>
  </si>
  <si>
    <t xml:space="preserve">Wykonanie warstwy wyrównawczej z betonu asfaltowego AC16W / AC11W grub. wg potrzeb </t>
  </si>
  <si>
    <t xml:space="preserve">Rozbiórka istn. krawędzi konstrukcji jezdni z odcięciem piłą mechaniczną, grub. średnio 0,05 m z odwozem gruzu poza teren budowy i utylizacją </t>
  </si>
  <si>
    <t>Mechaniczne oczyszczenie podłoży</t>
  </si>
  <si>
    <t>Mechaniczne skropienie podłoży bitum. emulsją asfalt. w ilości wg SST  wraz z zabezpieczeniem powierzchni roztworem mleczka wapiennego</t>
  </si>
  <si>
    <t>Roboty przygotowawcze i rozbiórkowe</t>
  </si>
  <si>
    <t>Mechaniczne skropienie podłoży bitum. frezowanych emulsją asfalt. w ilości wg SST wraz z zabezpieczeniem powierzchni roztworem mleczka wapiennego</t>
  </si>
  <si>
    <t xml:space="preserve">Mechaniczne ułożenie w-wy wiążącej z BA  AC16W grub. 5 cm </t>
  </si>
  <si>
    <t>Umocnienie poboczy na szerokość 0,75 m materiałem pozostałym z frezowania nawierzchni na grub. 8 cm</t>
  </si>
  <si>
    <t>Uzupełnienie zaniżonych poboczy gruntem kat. I-II z dokopu</t>
  </si>
  <si>
    <t>Mechaniczne ścinanie poboczy (darnina) o grubości śr. 8 cm, z odwozem ścinki poza teren budowy z utylizacją szer. śr. 1,25 m</t>
  </si>
  <si>
    <t>Wykopy mechaniczne w gruncie kat. II-IV - z odwozem nadmiaru gruntu poza teren budowy i utylizacją - remont rowów</t>
  </si>
  <si>
    <t xml:space="preserve">Formowanie mechanicznie nasypów gruntem kat. I-II z dokopu wraz z zagęszczaniem gruntu    -uzupełnienie skarp drogi                                                 </t>
  </si>
  <si>
    <t xml:space="preserve">Frezowanie profilujące istniejącej nawierzchni bitumicznej na głęb. śr. 2 cm, z wywozem materiału z rozbiórki na sładowisko Wykonawcy </t>
  </si>
  <si>
    <t xml:space="preserve">Frezowanie istniejącej nawierzchni bitumicznej jezdni - odcinki połączenia z istn jezdnią  na głęb. śr. 4cm, z wywozem materiału z rozbiórki na sładowisko Wykonawcy </t>
  </si>
  <si>
    <t>Remont cząstkowy nawierzchni bitum głęb 5 cm - BA AC16W</t>
  </si>
  <si>
    <t>Oznakowanie pionowe - ustawienie znaków drogowych pionowych odblaskowych (typ II, średnie, krawędź podwójnie gięta na całym obwodzie, ocynk.) na konstrukcjach wsporczych - znaki typu A</t>
  </si>
  <si>
    <t xml:space="preserve">Zdjęcie warstwy humusu grub. 5÷15 cm  </t>
  </si>
  <si>
    <t>Demontaż oznakowania pionowego wraz z konstrukcją wsporczą z odwozem na teren OD Racot</t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</si>
  <si>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</si>
  <si>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D.06.03.01a</t>
  </si>
  <si>
    <t>Wzmocnienie drogi wojewódzkiej nr 323 Leszno - Henrykowo                       od km 6+300 do km 7+560</t>
  </si>
  <si>
    <t>Ustawienie krawężnika najazdowego beton. 20x22 na ławie betonowej z oporem z betonu C12/15 - zjazdy</t>
  </si>
  <si>
    <t>Oznakowanie pionowe - ustawienie znaków drogowych pionowych odblaskowych (typ II, średnie, krawędź podwójnie gięta na całym obwodzie, ocynk.) na konstrukcjach wsporczych - znaki typu T</t>
  </si>
  <si>
    <t>Oznakowanie pionowe - ustawienie znaków drogowych pionowych odblaskowych (typ II, średnie, krawędź podwójnie gięta na całym obwodzie, ocynk.) na konstrukcjach wsporczych - znaki typu D, U3</t>
  </si>
  <si>
    <t>TABELA ELEMENTÓW ROZLICZENIOWYCH</t>
  </si>
  <si>
    <t>Montaż PEO</t>
  </si>
  <si>
    <t>Oznakowanie pionowe - ustawienie znaków drogowych pionowych odblaskowych (typ II, średnie, krawędź podwójnie gięta na całym obwodzie, ocynk.) na konstrukcjach wsporczych - znaki typu E</t>
  </si>
  <si>
    <t xml:space="preserve">Mechaniczne ułożenie w-wy ścieralnej z SMA11  grub. 4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</si>
</sst>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080000"/>
      <name val="Arial Narrow"/>
      <family val="2"/>
      <charset val="238"/>
    </font>
    <font>
      <sz val="10"/>
      <color rgb="FFFF0000"/>
      <name val="Times New Roman"/>
      <family val="1"/>
      <charset val="238"/>
    </font>
    <font>
      <b/>
      <sz val="11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right" indent="1"/>
    </xf>
    <xf numFmtId="4" fontId="0" fillId="0" borderId="0" xfId="0" applyNumberFormat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2" fontId="15" fillId="0" borderId="3" xfId="0" applyNumberFormat="1" applyFont="1" applyFill="1" applyBorder="1" applyAlignment="1">
      <alignment horizontal="right" vertical="top" indent="1"/>
    </xf>
    <xf numFmtId="0" fontId="15" fillId="0" borderId="3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5" fillId="0" borderId="4" xfId="0" applyNumberFormat="1" applyFont="1" applyFill="1" applyBorder="1" applyAlignment="1">
      <alignment horizontal="right" vertical="top" indent="1"/>
    </xf>
    <xf numFmtId="0" fontId="15" fillId="0" borderId="5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right" vertical="top" indent="1"/>
    </xf>
    <xf numFmtId="0" fontId="15" fillId="0" borderId="1" xfId="0" applyFont="1" applyFill="1" applyBorder="1" applyAlignment="1">
      <alignment horizontal="center" vertical="top"/>
    </xf>
    <xf numFmtId="4" fontId="15" fillId="0" borderId="6" xfId="0" applyNumberFormat="1" applyFont="1" applyFill="1" applyBorder="1" applyAlignment="1">
      <alignment horizontal="right" vertical="top" indent="1"/>
    </xf>
    <xf numFmtId="0" fontId="14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right" vertical="top" indent="1"/>
    </xf>
    <xf numFmtId="0" fontId="15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right" vertical="top" indent="1"/>
    </xf>
    <xf numFmtId="4" fontId="15" fillId="0" borderId="6" xfId="0" applyNumberFormat="1" applyFont="1" applyBorder="1" applyAlignment="1">
      <alignment horizontal="right" vertical="top" indent="1"/>
    </xf>
    <xf numFmtId="0" fontId="13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/>
    </xf>
    <xf numFmtId="2" fontId="13" fillId="0" borderId="1" xfId="0" applyNumberFormat="1" applyFont="1" applyBorder="1" applyAlignment="1">
      <alignment horizontal="right" vertical="top" indent="1"/>
    </xf>
    <xf numFmtId="2" fontId="13" fillId="0" borderId="1" xfId="0" applyNumberFormat="1" applyFont="1" applyBorder="1" applyAlignment="1">
      <alignment horizontal="center" vertical="top"/>
    </xf>
    <xf numFmtId="4" fontId="13" fillId="0" borderId="6" xfId="0" applyNumberFormat="1" applyFont="1" applyBorder="1" applyAlignment="1">
      <alignment horizontal="right" vertical="top" indent="1"/>
    </xf>
    <xf numFmtId="4" fontId="13" fillId="0" borderId="6" xfId="0" applyNumberFormat="1" applyFont="1" applyFill="1" applyBorder="1" applyAlignment="1">
      <alignment horizontal="right" vertical="top" indent="1"/>
    </xf>
    <xf numFmtId="2" fontId="13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/>
    </xf>
    <xf numFmtId="4" fontId="15" fillId="0" borderId="15" xfId="0" applyNumberFormat="1" applyFont="1" applyFill="1" applyBorder="1" applyAlignment="1">
      <alignment horizontal="right" vertical="top" inden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right" indent="1"/>
    </xf>
    <xf numFmtId="0" fontId="2" fillId="0" borderId="0" xfId="0" applyFont="1"/>
    <xf numFmtId="0" fontId="20" fillId="0" borderId="0" xfId="0" applyFont="1"/>
    <xf numFmtId="4" fontId="2" fillId="0" borderId="0" xfId="0" applyNumberFormat="1" applyFont="1" applyAlignment="1">
      <alignment horizontal="right" inden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4" fontId="9" fillId="0" borderId="0" xfId="0" applyNumberFormat="1" applyFont="1" applyAlignment="1">
      <alignment horizontal="right" indent="1"/>
    </xf>
    <xf numFmtId="0" fontId="13" fillId="0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right" vertical="top" indent="1"/>
    </xf>
    <xf numFmtId="0" fontId="15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2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/>
    <xf numFmtId="0" fontId="13" fillId="0" borderId="1" xfId="0" applyFont="1" applyBorder="1" applyAlignment="1" applyProtection="1">
      <alignment vertical="top" wrapText="1"/>
      <protection locked="0"/>
    </xf>
    <xf numFmtId="4" fontId="21" fillId="0" borderId="0" xfId="0" applyNumberFormat="1" applyFont="1" applyFill="1" applyAlignment="1">
      <alignment horizontal="right" indent="1"/>
    </xf>
    <xf numFmtId="0" fontId="12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top"/>
    </xf>
    <xf numFmtId="2" fontId="13" fillId="0" borderId="16" xfId="0" applyNumberFormat="1" applyFont="1" applyBorder="1" applyAlignment="1">
      <alignment horizontal="right" vertical="top"/>
    </xf>
    <xf numFmtId="2" fontId="13" fillId="0" borderId="19" xfId="0" applyNumberFormat="1" applyFont="1" applyBorder="1" applyAlignment="1">
      <alignment horizontal="right" vertical="top"/>
    </xf>
    <xf numFmtId="2" fontId="13" fillId="0" borderId="20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right" vertical="top"/>
    </xf>
    <xf numFmtId="2" fontId="13" fillId="0" borderId="17" xfId="0" applyNumberFormat="1" applyFont="1" applyBorder="1" applyAlignment="1">
      <alignment horizontal="right" vertical="top"/>
    </xf>
    <xf numFmtId="2" fontId="13" fillId="0" borderId="18" xfId="0" applyNumberFormat="1" applyFont="1" applyBorder="1" applyAlignment="1">
      <alignment horizontal="right" vertical="top"/>
    </xf>
    <xf numFmtId="4" fontId="13" fillId="0" borderId="9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2" fontId="13" fillId="0" borderId="11" xfId="0" applyNumberFormat="1" applyFont="1" applyBorder="1" applyAlignment="1">
      <alignment horizontal="right" vertical="top"/>
    </xf>
    <xf numFmtId="2" fontId="13" fillId="0" borderId="14" xfId="0" applyNumberFormat="1" applyFont="1" applyBorder="1" applyAlignment="1">
      <alignment horizontal="right" vertical="top"/>
    </xf>
    <xf numFmtId="2" fontId="13" fillId="0" borderId="13" xfId="0" applyNumberFormat="1" applyFont="1" applyBorder="1" applyAlignment="1">
      <alignment horizontal="right" vertical="top"/>
    </xf>
    <xf numFmtId="4" fontId="13" fillId="0" borderId="11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0" fontId="15" fillId="2" borderId="5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6"/>
  <sheetViews>
    <sheetView showZeros="0" tabSelected="1" view="pageBreakPreview" topLeftCell="A7" zoomScaleNormal="100" zoomScaleSheetLayoutView="100" workbookViewId="0">
      <selection activeCell="A20" sqref="A20"/>
    </sheetView>
  </sheetViews>
  <sheetFormatPr defaultRowHeight="15" x14ac:dyDescent="0.25"/>
  <cols>
    <col min="1" max="1" width="3.5703125" style="1" bestFit="1" customWidth="1"/>
    <col min="2" max="2" width="11" style="2" bestFit="1" customWidth="1"/>
    <col min="3" max="3" width="50.7109375" style="3" customWidth="1"/>
    <col min="4" max="4" width="9.5703125" style="7" bestFit="1" customWidth="1"/>
    <col min="5" max="5" width="3.42578125" bestFit="1" customWidth="1"/>
    <col min="6" max="6" width="6.5703125" style="10" bestFit="1" customWidth="1"/>
    <col min="7" max="7" width="10" style="8" bestFit="1" customWidth="1"/>
  </cols>
  <sheetData>
    <row r="1" spans="1:7" ht="5.25" hidden="1" customHeight="1" x14ac:dyDescent="0.25"/>
    <row r="2" spans="1:7" ht="18.75" customHeight="1" x14ac:dyDescent="0.3">
      <c r="A2" s="4"/>
      <c r="B2" s="4"/>
      <c r="C2" s="95" t="s">
        <v>82</v>
      </c>
      <c r="D2" s="95"/>
      <c r="E2" s="87"/>
      <c r="F2" s="88"/>
      <c r="G2" s="84"/>
    </row>
    <row r="3" spans="1:7" ht="36.75" customHeight="1" thickBot="1" x14ac:dyDescent="0.35">
      <c r="A3" s="4"/>
      <c r="B3" s="4"/>
      <c r="C3" s="96" t="s">
        <v>78</v>
      </c>
      <c r="D3" s="96"/>
      <c r="E3" s="5"/>
      <c r="F3" s="11"/>
      <c r="G3" s="9"/>
    </row>
    <row r="4" spans="1:7" ht="17.25" thickBot="1" x14ac:dyDescent="0.35">
      <c r="A4" s="13" t="s">
        <v>0</v>
      </c>
      <c r="B4" s="14" t="s">
        <v>23</v>
      </c>
      <c r="C4" s="15" t="s">
        <v>1</v>
      </c>
      <c r="D4" s="16" t="s">
        <v>3</v>
      </c>
      <c r="E4" s="17" t="s">
        <v>2</v>
      </c>
      <c r="F4" s="18" t="s">
        <v>10</v>
      </c>
      <c r="G4" s="19" t="s">
        <v>11</v>
      </c>
    </row>
    <row r="5" spans="1:7" x14ac:dyDescent="0.25">
      <c r="A5" s="20" t="s">
        <v>6</v>
      </c>
      <c r="B5" s="21"/>
      <c r="C5" s="75" t="s">
        <v>62</v>
      </c>
      <c r="D5" s="22"/>
      <c r="E5" s="23"/>
      <c r="F5" s="24"/>
      <c r="G5" s="25"/>
    </row>
    <row r="6" spans="1:7" ht="25.5" x14ac:dyDescent="0.25">
      <c r="A6" s="26">
        <v>1</v>
      </c>
      <c r="B6" s="27" t="s">
        <v>36</v>
      </c>
      <c r="C6" s="28" t="s">
        <v>35</v>
      </c>
      <c r="D6" s="29">
        <v>1260</v>
      </c>
      <c r="E6" s="30" t="s">
        <v>4</v>
      </c>
      <c r="F6" s="47"/>
      <c r="G6" s="31">
        <f>ROUND(F6*D6,2)</f>
        <v>0</v>
      </c>
    </row>
    <row r="7" spans="1:7" x14ac:dyDescent="0.25">
      <c r="A7" s="26">
        <f>A6+1</f>
        <v>2</v>
      </c>
      <c r="B7" s="27" t="s">
        <v>47</v>
      </c>
      <c r="C7" s="83" t="s">
        <v>74</v>
      </c>
      <c r="D7" s="29">
        <v>252</v>
      </c>
      <c r="E7" s="30" t="s">
        <v>5</v>
      </c>
      <c r="F7" s="47"/>
      <c r="G7" s="31">
        <f>ROUND(F7*D7,2)</f>
        <v>0</v>
      </c>
    </row>
    <row r="8" spans="1:7" ht="25.5" x14ac:dyDescent="0.25">
      <c r="A8" s="26">
        <f t="shared" ref="A8:A11" si="0">A7+1</f>
        <v>3</v>
      </c>
      <c r="B8" s="27" t="s">
        <v>47</v>
      </c>
      <c r="C8" s="83" t="s">
        <v>39</v>
      </c>
      <c r="D8" s="29">
        <v>63</v>
      </c>
      <c r="E8" s="30" t="s">
        <v>5</v>
      </c>
      <c r="F8" s="47"/>
      <c r="G8" s="31">
        <f>ROUND(F8*D8,2)</f>
        <v>0</v>
      </c>
    </row>
    <row r="9" spans="1:7" x14ac:dyDescent="0.25">
      <c r="A9" s="26">
        <f t="shared" si="0"/>
        <v>4</v>
      </c>
      <c r="B9" s="27" t="s">
        <v>47</v>
      </c>
      <c r="C9" s="28" t="s">
        <v>38</v>
      </c>
      <c r="D9" s="29">
        <v>189</v>
      </c>
      <c r="E9" s="30" t="s">
        <v>5</v>
      </c>
      <c r="F9" s="47"/>
      <c r="G9" s="31">
        <f>ROUND(F9*D9,2)</f>
        <v>0</v>
      </c>
    </row>
    <row r="10" spans="1:7" ht="25.5" x14ac:dyDescent="0.25">
      <c r="A10" s="26">
        <f t="shared" si="0"/>
        <v>5</v>
      </c>
      <c r="B10" s="27" t="s">
        <v>14</v>
      </c>
      <c r="C10" s="28" t="s">
        <v>59</v>
      </c>
      <c r="D10" s="29">
        <v>4</v>
      </c>
      <c r="E10" s="27" t="s">
        <v>48</v>
      </c>
      <c r="F10" s="47"/>
      <c r="G10" s="31">
        <f t="shared" ref="G10:G11" si="1">ROUND(F10*D10,2)</f>
        <v>0</v>
      </c>
    </row>
    <row r="11" spans="1:7" ht="25.5" x14ac:dyDescent="0.25">
      <c r="A11" s="26">
        <f t="shared" si="0"/>
        <v>6</v>
      </c>
      <c r="B11" s="30" t="s">
        <v>14</v>
      </c>
      <c r="C11" s="28" t="s">
        <v>75</v>
      </c>
      <c r="D11" s="29">
        <v>18</v>
      </c>
      <c r="E11" s="27" t="s">
        <v>26</v>
      </c>
      <c r="F11" s="47"/>
      <c r="G11" s="31">
        <f t="shared" si="1"/>
        <v>0</v>
      </c>
    </row>
    <row r="12" spans="1:7" x14ac:dyDescent="0.25">
      <c r="A12" s="32" t="s">
        <v>7</v>
      </c>
      <c r="B12" s="27"/>
      <c r="C12" s="33" t="s">
        <v>27</v>
      </c>
      <c r="D12" s="34"/>
      <c r="E12" s="30"/>
      <c r="F12" s="47"/>
      <c r="G12" s="31"/>
    </row>
    <row r="13" spans="1:7" ht="25.5" x14ac:dyDescent="0.25">
      <c r="A13" s="26">
        <f>A11+1</f>
        <v>7</v>
      </c>
      <c r="B13" s="35" t="s">
        <v>51</v>
      </c>
      <c r="C13" s="28" t="s">
        <v>68</v>
      </c>
      <c r="D13" s="29">
        <v>517.5</v>
      </c>
      <c r="E13" s="30" t="s">
        <v>5</v>
      </c>
      <c r="F13" s="47"/>
      <c r="G13" s="31">
        <f t="shared" ref="G13:G15" si="2">ROUND(F13*D13,2)</f>
        <v>0</v>
      </c>
    </row>
    <row r="14" spans="1:7" ht="25.5" x14ac:dyDescent="0.25">
      <c r="A14" s="26">
        <f>A13+1</f>
        <v>8</v>
      </c>
      <c r="B14" s="27" t="s">
        <v>33</v>
      </c>
      <c r="C14" s="28" t="s">
        <v>69</v>
      </c>
      <c r="D14" s="29">
        <v>250</v>
      </c>
      <c r="E14" s="30" t="s">
        <v>5</v>
      </c>
      <c r="F14" s="47"/>
      <c r="G14" s="31">
        <f t="shared" si="2"/>
        <v>0</v>
      </c>
    </row>
    <row r="15" spans="1:7" ht="25.5" x14ac:dyDescent="0.25">
      <c r="A15" s="26">
        <f>A14+1</f>
        <v>9</v>
      </c>
      <c r="B15" s="67" t="s">
        <v>52</v>
      </c>
      <c r="C15" s="28" t="s">
        <v>40</v>
      </c>
      <c r="D15" s="29">
        <v>4500</v>
      </c>
      <c r="E15" s="30" t="s">
        <v>37</v>
      </c>
      <c r="F15" s="47"/>
      <c r="G15" s="31">
        <f t="shared" si="2"/>
        <v>0</v>
      </c>
    </row>
    <row r="16" spans="1:7" x14ac:dyDescent="0.25">
      <c r="A16" s="36" t="s">
        <v>8</v>
      </c>
      <c r="B16" s="27"/>
      <c r="C16" s="77" t="s">
        <v>29</v>
      </c>
      <c r="D16" s="37"/>
      <c r="E16" s="30"/>
      <c r="F16" s="47"/>
      <c r="G16" s="31"/>
    </row>
    <row r="17" spans="1:7" x14ac:dyDescent="0.25">
      <c r="A17" s="32" t="s">
        <v>9</v>
      </c>
      <c r="B17" s="27"/>
      <c r="C17" s="33" t="s">
        <v>28</v>
      </c>
      <c r="D17" s="37"/>
      <c r="E17" s="30"/>
      <c r="F17" s="47"/>
      <c r="G17" s="31"/>
    </row>
    <row r="18" spans="1:7" x14ac:dyDescent="0.25">
      <c r="A18" s="107">
        <f>A15+1</f>
        <v>10</v>
      </c>
      <c r="B18" s="27" t="s">
        <v>17</v>
      </c>
      <c r="C18" s="28" t="s">
        <v>60</v>
      </c>
      <c r="D18" s="29">
        <v>15309</v>
      </c>
      <c r="E18" s="89" t="s">
        <v>48</v>
      </c>
      <c r="F18" s="44"/>
      <c r="G18" s="38">
        <f>D18*F18</f>
        <v>0</v>
      </c>
    </row>
    <row r="19" spans="1:7" ht="26.1" customHeight="1" x14ac:dyDescent="0.25">
      <c r="A19" s="26">
        <f t="shared" ref="A19:A22" si="3">A18+1</f>
        <v>11</v>
      </c>
      <c r="B19" s="27" t="s">
        <v>17</v>
      </c>
      <c r="C19" s="28" t="s">
        <v>63</v>
      </c>
      <c r="D19" s="29">
        <v>7686</v>
      </c>
      <c r="E19" s="27" t="s">
        <v>48</v>
      </c>
      <c r="F19" s="44"/>
      <c r="G19" s="38">
        <f>ROUND(F19*D19,2)</f>
        <v>0</v>
      </c>
    </row>
    <row r="20" spans="1:7" ht="25.5" x14ac:dyDescent="0.25">
      <c r="A20" s="107">
        <f t="shared" si="3"/>
        <v>12</v>
      </c>
      <c r="B20" s="27" t="s">
        <v>17</v>
      </c>
      <c r="C20" s="28" t="s">
        <v>61</v>
      </c>
      <c r="D20" s="29">
        <v>7623</v>
      </c>
      <c r="E20" s="89" t="s">
        <v>48</v>
      </c>
      <c r="F20" s="44"/>
      <c r="G20" s="38">
        <f>ROUND(F20*D20,2)</f>
        <v>0</v>
      </c>
    </row>
    <row r="21" spans="1:7" ht="25.5" x14ac:dyDescent="0.25">
      <c r="A21" s="26">
        <f t="shared" si="3"/>
        <v>13</v>
      </c>
      <c r="B21" s="27" t="s">
        <v>53</v>
      </c>
      <c r="C21" s="28" t="s">
        <v>58</v>
      </c>
      <c r="D21" s="29">
        <v>30</v>
      </c>
      <c r="E21" s="39" t="s">
        <v>50</v>
      </c>
      <c r="F21" s="44"/>
      <c r="G21" s="31">
        <f>ROUND(F21*D21,2)</f>
        <v>0</v>
      </c>
    </row>
    <row r="22" spans="1:7" x14ac:dyDescent="0.25">
      <c r="A22" s="26">
        <f t="shared" si="3"/>
        <v>14</v>
      </c>
      <c r="B22" s="27" t="s">
        <v>53</v>
      </c>
      <c r="C22" s="28" t="s">
        <v>72</v>
      </c>
      <c r="D22" s="29">
        <v>150</v>
      </c>
      <c r="E22" s="27" t="s">
        <v>48</v>
      </c>
      <c r="F22" s="44"/>
      <c r="G22" s="31">
        <f>ROUND(F22*D22,2)</f>
        <v>0</v>
      </c>
    </row>
    <row r="23" spans="1:7" x14ac:dyDescent="0.25">
      <c r="A23" s="32" t="s">
        <v>22</v>
      </c>
      <c r="B23" s="27"/>
      <c r="C23" s="33" t="s">
        <v>41</v>
      </c>
      <c r="D23" s="34"/>
      <c r="E23" s="30"/>
      <c r="F23" s="47"/>
      <c r="G23" s="31"/>
    </row>
    <row r="24" spans="1:7" ht="25.5" x14ac:dyDescent="0.25">
      <c r="A24" s="26">
        <f>A22+1</f>
        <v>15</v>
      </c>
      <c r="B24" s="27" t="s">
        <v>34</v>
      </c>
      <c r="C24" s="28" t="s">
        <v>70</v>
      </c>
      <c r="D24" s="29">
        <v>7749</v>
      </c>
      <c r="E24" s="27" t="s">
        <v>48</v>
      </c>
      <c r="F24" s="44"/>
      <c r="G24" s="31">
        <f t="shared" ref="G24:G28" si="4">ROUND(F24*D24,2)</f>
        <v>0</v>
      </c>
    </row>
    <row r="25" spans="1:7" ht="38.25" x14ac:dyDescent="0.25">
      <c r="A25" s="26">
        <f>A24+1</f>
        <v>16</v>
      </c>
      <c r="B25" s="27" t="s">
        <v>15</v>
      </c>
      <c r="C25" s="28" t="s">
        <v>71</v>
      </c>
      <c r="D25" s="29">
        <v>60</v>
      </c>
      <c r="E25" s="27" t="s">
        <v>48</v>
      </c>
      <c r="F25" s="44"/>
      <c r="G25" s="31">
        <f t="shared" si="4"/>
        <v>0</v>
      </c>
    </row>
    <row r="26" spans="1:7" ht="38.25" x14ac:dyDescent="0.25">
      <c r="A26" s="26">
        <f t="shared" ref="A26:A28" si="5">A25+1</f>
        <v>17</v>
      </c>
      <c r="B26" s="27" t="s">
        <v>16</v>
      </c>
      <c r="C26" s="41" t="s">
        <v>57</v>
      </c>
      <c r="D26" s="29">
        <v>7749</v>
      </c>
      <c r="E26" s="27" t="s">
        <v>48</v>
      </c>
      <c r="F26" s="44"/>
      <c r="G26" s="31">
        <f t="shared" si="4"/>
        <v>0</v>
      </c>
    </row>
    <row r="27" spans="1:7" x14ac:dyDescent="0.25">
      <c r="A27" s="26">
        <f t="shared" si="5"/>
        <v>18</v>
      </c>
      <c r="B27" s="27" t="s">
        <v>53</v>
      </c>
      <c r="C27" s="28" t="s">
        <v>64</v>
      </c>
      <c r="D27" s="29">
        <v>7749</v>
      </c>
      <c r="E27" s="27" t="s">
        <v>48</v>
      </c>
      <c r="F27" s="44"/>
      <c r="G27" s="38">
        <f t="shared" si="4"/>
        <v>0</v>
      </c>
    </row>
    <row r="28" spans="1:7" x14ac:dyDescent="0.25">
      <c r="A28" s="26">
        <f t="shared" si="5"/>
        <v>19</v>
      </c>
      <c r="B28" s="27" t="s">
        <v>18</v>
      </c>
      <c r="C28" s="28" t="s">
        <v>85</v>
      </c>
      <c r="D28" s="29">
        <v>7623</v>
      </c>
      <c r="E28" s="27" t="s">
        <v>48</v>
      </c>
      <c r="F28" s="44"/>
      <c r="G28" s="38">
        <f t="shared" si="4"/>
        <v>0</v>
      </c>
    </row>
    <row r="29" spans="1:7" x14ac:dyDescent="0.25">
      <c r="A29" s="32" t="s">
        <v>24</v>
      </c>
      <c r="B29" s="42"/>
      <c r="C29" s="78" t="s">
        <v>30</v>
      </c>
      <c r="D29" s="43"/>
      <c r="E29" s="39"/>
      <c r="F29" s="44"/>
      <c r="G29" s="45"/>
    </row>
    <row r="30" spans="1:7" ht="25.5" x14ac:dyDescent="0.25">
      <c r="A30" s="26">
        <f>A28+1</f>
        <v>20</v>
      </c>
      <c r="B30" s="27" t="s">
        <v>19</v>
      </c>
      <c r="C30" s="76" t="s">
        <v>79</v>
      </c>
      <c r="D30" s="29">
        <v>66</v>
      </c>
      <c r="E30" s="27" t="s">
        <v>4</v>
      </c>
      <c r="F30" s="44"/>
      <c r="G30" s="31">
        <f t="shared" ref="G30" si="6">ROUND(F30*D30,2)</f>
        <v>0</v>
      </c>
    </row>
    <row r="31" spans="1:7" s="82" customFormat="1" x14ac:dyDescent="0.25">
      <c r="A31" s="79" t="s">
        <v>25</v>
      </c>
      <c r="B31" s="80"/>
      <c r="C31" s="81" t="s">
        <v>44</v>
      </c>
      <c r="D31" s="43"/>
      <c r="E31" s="39"/>
      <c r="F31" s="47"/>
      <c r="G31" s="46"/>
    </row>
    <row r="32" spans="1:7" ht="25.5" x14ac:dyDescent="0.25">
      <c r="A32" s="26">
        <f>A30+1</f>
        <v>21</v>
      </c>
      <c r="B32" s="40" t="s">
        <v>31</v>
      </c>
      <c r="C32" s="76" t="s">
        <v>45</v>
      </c>
      <c r="D32" s="43">
        <v>502.1</v>
      </c>
      <c r="E32" s="47" t="s">
        <v>49</v>
      </c>
      <c r="F32" s="47"/>
      <c r="G32" s="31">
        <f>ROUND(F32*D32,2)</f>
        <v>0</v>
      </c>
    </row>
    <row r="33" spans="1:7" ht="25.5" x14ac:dyDescent="0.25">
      <c r="A33" s="26">
        <f>A32+1</f>
        <v>22</v>
      </c>
      <c r="B33" s="48" t="s">
        <v>31</v>
      </c>
      <c r="C33" s="76" t="s">
        <v>46</v>
      </c>
      <c r="D33" s="43">
        <v>32.5</v>
      </c>
      <c r="E33" s="44" t="s">
        <v>49</v>
      </c>
      <c r="F33" s="47"/>
      <c r="G33" s="31">
        <f>ROUND(F33*D33,2)</f>
        <v>0</v>
      </c>
    </row>
    <row r="34" spans="1:7" x14ac:dyDescent="0.25">
      <c r="A34" s="26">
        <f t="shared" ref="A34:A35" si="7">A33+1</f>
        <v>23</v>
      </c>
      <c r="B34" s="48" t="s">
        <v>31</v>
      </c>
      <c r="C34" s="28" t="s">
        <v>83</v>
      </c>
      <c r="D34" s="29">
        <v>16</v>
      </c>
      <c r="E34" s="27" t="s">
        <v>26</v>
      </c>
      <c r="F34" s="47"/>
      <c r="G34" s="31">
        <f>ROUND(F34*D34,2)</f>
        <v>0</v>
      </c>
    </row>
    <row r="35" spans="1:7" ht="38.25" x14ac:dyDescent="0.25">
      <c r="A35" s="26">
        <f t="shared" si="7"/>
        <v>24</v>
      </c>
      <c r="B35" s="53" t="s">
        <v>20</v>
      </c>
      <c r="C35" s="76" t="s">
        <v>73</v>
      </c>
      <c r="D35" s="43">
        <v>3</v>
      </c>
      <c r="E35" s="27" t="s">
        <v>26</v>
      </c>
      <c r="F35" s="44"/>
      <c r="G35" s="31">
        <f t="shared" ref="G35:G44" si="8">ROUND(F35*D35,2)</f>
        <v>0</v>
      </c>
    </row>
    <row r="36" spans="1:7" ht="38.25" x14ac:dyDescent="0.25">
      <c r="A36" s="26">
        <f>A35+1</f>
        <v>25</v>
      </c>
      <c r="B36" s="53" t="s">
        <v>20</v>
      </c>
      <c r="C36" s="76" t="s">
        <v>81</v>
      </c>
      <c r="D36" s="43">
        <v>10</v>
      </c>
      <c r="E36" s="27" t="s">
        <v>26</v>
      </c>
      <c r="F36" s="44"/>
      <c r="G36" s="31">
        <f t="shared" si="8"/>
        <v>0</v>
      </c>
    </row>
    <row r="37" spans="1:7" ht="38.25" x14ac:dyDescent="0.25">
      <c r="A37" s="26">
        <f t="shared" ref="A37:A39" si="9">A36+1</f>
        <v>26</v>
      </c>
      <c r="B37" s="53" t="s">
        <v>20</v>
      </c>
      <c r="C37" s="76" t="s">
        <v>84</v>
      </c>
      <c r="D37" s="43">
        <v>4</v>
      </c>
      <c r="E37" s="27" t="s">
        <v>26</v>
      </c>
      <c r="F37" s="44"/>
      <c r="G37" s="31">
        <f t="shared" si="8"/>
        <v>0</v>
      </c>
    </row>
    <row r="38" spans="1:7" ht="38.25" x14ac:dyDescent="0.25">
      <c r="A38" s="26">
        <f t="shared" si="9"/>
        <v>27</v>
      </c>
      <c r="B38" s="53" t="s">
        <v>20</v>
      </c>
      <c r="C38" s="76" t="s">
        <v>80</v>
      </c>
      <c r="D38" s="43">
        <v>1</v>
      </c>
      <c r="E38" s="27" t="s">
        <v>26</v>
      </c>
      <c r="F38" s="44"/>
      <c r="G38" s="31">
        <f t="shared" si="8"/>
        <v>0</v>
      </c>
    </row>
    <row r="39" spans="1:7" x14ac:dyDescent="0.25">
      <c r="A39" s="26">
        <f t="shared" si="9"/>
        <v>28</v>
      </c>
      <c r="B39" s="53" t="s">
        <v>55</v>
      </c>
      <c r="C39" s="76" t="s">
        <v>56</v>
      </c>
      <c r="D39" s="43">
        <v>25</v>
      </c>
      <c r="E39" s="27" t="s">
        <v>26</v>
      </c>
      <c r="F39" s="44"/>
      <c r="G39" s="31">
        <f t="shared" si="8"/>
        <v>0</v>
      </c>
    </row>
    <row r="40" spans="1:7" x14ac:dyDescent="0.25">
      <c r="A40" s="26"/>
      <c r="B40" s="27"/>
      <c r="C40" s="85" t="s">
        <v>43</v>
      </c>
      <c r="D40" s="29"/>
      <c r="E40" s="44"/>
      <c r="F40" s="44"/>
      <c r="G40" s="31"/>
    </row>
    <row r="41" spans="1:7" ht="25.5" x14ac:dyDescent="0.25">
      <c r="A41" s="26">
        <f>A39+1</f>
        <v>29</v>
      </c>
      <c r="B41" s="40" t="s">
        <v>32</v>
      </c>
      <c r="C41" s="41" t="s">
        <v>67</v>
      </c>
      <c r="D41" s="29">
        <v>3150</v>
      </c>
      <c r="E41" s="49" t="s">
        <v>48</v>
      </c>
      <c r="F41" s="44"/>
      <c r="G41" s="31">
        <f t="shared" si="8"/>
        <v>0</v>
      </c>
    </row>
    <row r="42" spans="1:7" x14ac:dyDescent="0.25">
      <c r="A42" s="26">
        <f>A41+1</f>
        <v>30</v>
      </c>
      <c r="B42" s="40" t="s">
        <v>32</v>
      </c>
      <c r="C42" s="41" t="s">
        <v>66</v>
      </c>
      <c r="D42" s="29">
        <v>63</v>
      </c>
      <c r="E42" s="49" t="s">
        <v>76</v>
      </c>
      <c r="F42" s="44"/>
      <c r="G42" s="31">
        <f t="shared" si="8"/>
        <v>0</v>
      </c>
    </row>
    <row r="43" spans="1:7" ht="25.5" x14ac:dyDescent="0.25">
      <c r="A43" s="26">
        <f>A42+1</f>
        <v>31</v>
      </c>
      <c r="B43" s="40" t="s">
        <v>77</v>
      </c>
      <c r="C43" s="41" t="s">
        <v>65</v>
      </c>
      <c r="D43" s="29">
        <v>1890</v>
      </c>
      <c r="E43" s="49" t="s">
        <v>48</v>
      </c>
      <c r="F43" s="44"/>
      <c r="G43" s="31">
        <f t="shared" si="8"/>
        <v>0</v>
      </c>
    </row>
    <row r="44" spans="1:7" ht="15.75" thickBot="1" x14ac:dyDescent="0.3">
      <c r="A44" s="50">
        <f>A43+1</f>
        <v>32</v>
      </c>
      <c r="B44" s="68" t="s">
        <v>54</v>
      </c>
      <c r="C44" s="86" t="s">
        <v>42</v>
      </c>
      <c r="D44" s="69">
        <v>2610</v>
      </c>
      <c r="E44" s="70" t="s">
        <v>48</v>
      </c>
      <c r="F44" s="71"/>
      <c r="G44" s="51">
        <f t="shared" si="8"/>
        <v>0</v>
      </c>
    </row>
    <row r="45" spans="1:7" x14ac:dyDescent="0.25">
      <c r="A45" s="72"/>
      <c r="B45" s="73"/>
      <c r="C45" s="97" t="s">
        <v>12</v>
      </c>
      <c r="D45" s="98"/>
      <c r="E45" s="99"/>
      <c r="F45" s="100">
        <f>SUM(G6:G44)</f>
        <v>0</v>
      </c>
      <c r="G45" s="101"/>
    </row>
    <row r="46" spans="1:7" x14ac:dyDescent="0.25">
      <c r="A46" s="52"/>
      <c r="B46" s="53"/>
      <c r="C46" s="102" t="s">
        <v>21</v>
      </c>
      <c r="D46" s="103"/>
      <c r="E46" s="104"/>
      <c r="F46" s="105">
        <f>ROUND(F45*0.23,2)</f>
        <v>0</v>
      </c>
      <c r="G46" s="106"/>
    </row>
    <row r="47" spans="1:7" ht="15.75" thickBot="1" x14ac:dyDescent="0.3">
      <c r="A47" s="54"/>
      <c r="B47" s="55"/>
      <c r="C47" s="90" t="s">
        <v>13</v>
      </c>
      <c r="D47" s="91"/>
      <c r="E47" s="92"/>
      <c r="F47" s="93">
        <f>F46+F45</f>
        <v>0</v>
      </c>
      <c r="G47" s="94"/>
    </row>
    <row r="48" spans="1:7" x14ac:dyDescent="0.25">
      <c r="A48" s="56"/>
      <c r="B48" s="56"/>
      <c r="C48" s="57"/>
      <c r="D48" s="58"/>
      <c r="E48" s="59"/>
      <c r="F48" s="60"/>
      <c r="G48" s="61"/>
    </row>
    <row r="49" spans="1:7" x14ac:dyDescent="0.25">
      <c r="A49" s="62"/>
      <c r="B49" s="74"/>
      <c r="C49" s="63"/>
      <c r="D49" s="64"/>
      <c r="E49" s="12"/>
      <c r="F49" s="65"/>
      <c r="G49" s="66"/>
    </row>
    <row r="50" spans="1:7" x14ac:dyDescent="0.25">
      <c r="A50" s="62"/>
      <c r="B50" s="62"/>
      <c r="C50" s="63"/>
      <c r="D50" s="64"/>
      <c r="E50" s="12"/>
      <c r="F50" s="65"/>
      <c r="G50" s="66"/>
    </row>
    <row r="51" spans="1:7" x14ac:dyDescent="0.25">
      <c r="A51" s="62"/>
      <c r="B51" s="62"/>
      <c r="C51" s="63"/>
      <c r="D51" s="64"/>
      <c r="E51" s="12"/>
      <c r="F51" s="65"/>
      <c r="G51" s="66"/>
    </row>
    <row r="52" spans="1:7" x14ac:dyDescent="0.25">
      <c r="A52" s="62"/>
      <c r="B52" s="62"/>
      <c r="C52" s="63"/>
      <c r="D52" s="64"/>
      <c r="E52" s="12"/>
      <c r="F52" s="65"/>
      <c r="G52" s="66"/>
    </row>
    <row r="53" spans="1:7" x14ac:dyDescent="0.25">
      <c r="A53" s="62"/>
      <c r="B53" s="62"/>
      <c r="C53" s="63"/>
      <c r="D53" s="64"/>
      <c r="E53" s="12"/>
      <c r="F53" s="65"/>
      <c r="G53" s="66"/>
    </row>
    <row r="54" spans="1:7" x14ac:dyDescent="0.25">
      <c r="A54" s="62"/>
      <c r="B54" s="62"/>
      <c r="C54" s="63"/>
      <c r="D54" s="64"/>
      <c r="E54" s="12"/>
      <c r="F54" s="65"/>
      <c r="G54" s="66"/>
    </row>
    <row r="55" spans="1:7" x14ac:dyDescent="0.25">
      <c r="C55" s="6"/>
    </row>
    <row r="56" spans="1:7" x14ac:dyDescent="0.25">
      <c r="C56" s="6"/>
    </row>
  </sheetData>
  <mergeCells count="8">
    <mergeCell ref="C47:E47"/>
    <mergeCell ref="F47:G47"/>
    <mergeCell ref="C2:D2"/>
    <mergeCell ref="C3:D3"/>
    <mergeCell ref="C45:E45"/>
    <mergeCell ref="F45:G45"/>
    <mergeCell ref="C46:E46"/>
    <mergeCell ref="F46:G46"/>
  </mergeCells>
  <pageMargins left="0.9055118110236221" right="0.51181102362204722" top="0.6692913385826772" bottom="0.62992125984251968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 323 odc.1</vt:lpstr>
      <vt:lpstr>'TER 323 odc.1'!Obszar_wydruku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maria_szygula</dc:creator>
  <cp:lastModifiedBy>Joanna Szeszuła</cp:lastModifiedBy>
  <cp:lastPrinted>2022-08-16T11:43:43Z</cp:lastPrinted>
  <dcterms:created xsi:type="dcterms:W3CDTF">2017-01-03T13:07:12Z</dcterms:created>
  <dcterms:modified xsi:type="dcterms:W3CDTF">2022-08-17T06:17:14Z</dcterms:modified>
</cp:coreProperties>
</file>