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Zaopatrzenie\Desktop\"/>
    </mc:Choice>
  </mc:AlternateContent>
  <xr:revisionPtr revIDLastSave="0" documentId="13_ncr:1_{298CDD69-7D4B-497D-83C2-754F37312D34}" xr6:coauthVersionLast="43" xr6:coauthVersionMax="43" xr10:uidLastSave="{00000000-0000-0000-0000-000000000000}"/>
  <bookViews>
    <workbookView xWindow="-120" yWindow="-120" windowWidth="25440" windowHeight="15390" tabRatio="500" xr2:uid="{00000000-000D-0000-FFFF-FFFF00000000}"/>
  </bookViews>
  <sheets>
    <sheet name="Arkusz1" sheetId="1" r:id="rId1"/>
    <sheet name="Arkusz2" sheetId="2" r:id="rId2"/>
    <sheet name="Arkusz3" sheetId="3" r:id="rId3"/>
  </sheets>
  <calcPr calcId="181029"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9" i="3" l="1"/>
  <c r="K8" i="3"/>
  <c r="K7" i="3"/>
  <c r="K6" i="3"/>
  <c r="K5" i="3"/>
  <c r="K4" i="3"/>
  <c r="K13" i="2"/>
  <c r="K10" i="2"/>
  <c r="H8" i="2"/>
  <c r="F8" i="2"/>
  <c r="K8" i="2" s="1"/>
  <c r="K5" i="2"/>
  <c r="K4" i="2"/>
  <c r="K3" i="2"/>
  <c r="K2" i="2"/>
  <c r="G35" i="1"/>
  <c r="F35" i="1"/>
  <c r="G34" i="1"/>
  <c r="F34" i="1"/>
  <c r="H33" i="1"/>
  <c r="G33" i="1"/>
  <c r="F33" i="1"/>
  <c r="G32" i="1"/>
  <c r="F32" i="1"/>
  <c r="G31" i="1"/>
  <c r="F31" i="1"/>
  <c r="H30" i="1"/>
  <c r="G30" i="1"/>
  <c r="F30" i="1"/>
  <c r="G29" i="1"/>
  <c r="F29" i="1"/>
  <c r="G28" i="1"/>
  <c r="F28" i="1"/>
  <c r="G27" i="1"/>
  <c r="F27" i="1"/>
  <c r="G26" i="1"/>
  <c r="F26" i="1"/>
  <c r="H20" i="1"/>
  <c r="I20" i="1" s="1"/>
  <c r="G20" i="1"/>
  <c r="F20" i="1"/>
  <c r="G19" i="1"/>
  <c r="H19" i="1" s="1"/>
  <c r="I19" i="1" s="1"/>
  <c r="F19" i="1"/>
  <c r="G18" i="1"/>
  <c r="H18" i="1" s="1"/>
  <c r="I18" i="1" s="1"/>
  <c r="F18" i="1"/>
  <c r="H17" i="1"/>
  <c r="I17" i="1" s="1"/>
  <c r="G17" i="1"/>
  <c r="F17" i="1"/>
  <c r="H16" i="1"/>
  <c r="G16" i="1"/>
  <c r="F16" i="1"/>
  <c r="G15" i="1"/>
  <c r="F15" i="1"/>
  <c r="G14" i="1"/>
  <c r="F14" i="1"/>
  <c r="G13" i="1"/>
  <c r="F13" i="1"/>
  <c r="G12" i="1"/>
  <c r="F12" i="1"/>
  <c r="H11" i="1"/>
  <c r="G11" i="1"/>
  <c r="H10" i="1"/>
  <c r="I10" i="1"/>
  <c r="G9" i="1"/>
  <c r="F9" i="1"/>
  <c r="H8" i="1"/>
  <c r="G8" i="1"/>
  <c r="F8" i="1"/>
  <c r="G7" i="1"/>
  <c r="F7" i="1"/>
  <c r="G6" i="1"/>
  <c r="F6" i="1"/>
  <c r="G5" i="1"/>
  <c r="F5" i="1"/>
  <c r="G4" i="1"/>
  <c r="F4" i="1"/>
  <c r="H34" i="1" l="1"/>
  <c r="I34" i="1" s="1"/>
  <c r="I16" i="1"/>
  <c r="H15" i="1"/>
  <c r="I15" i="1" s="1"/>
  <c r="H14" i="1"/>
  <c r="I14" i="1" s="1"/>
  <c r="H13" i="1"/>
  <c r="I13" i="1" s="1"/>
  <c r="H12" i="1"/>
  <c r="I12" i="1" s="1"/>
  <c r="I33" i="1"/>
  <c r="H32" i="1"/>
  <c r="I32" i="1" s="1"/>
  <c r="H35" i="1"/>
  <c r="I35" i="1" s="1"/>
  <c r="H31" i="1"/>
  <c r="I31" i="1" s="1"/>
  <c r="I30" i="1"/>
  <c r="H29" i="1"/>
  <c r="I29" i="1" s="1"/>
  <c r="H28" i="1"/>
  <c r="I28" i="1" s="1"/>
  <c r="H27" i="1"/>
  <c r="I27" i="1" s="1"/>
  <c r="H26" i="1"/>
  <c r="G36" i="1"/>
  <c r="I11" i="1"/>
  <c r="H9" i="1"/>
  <c r="I9" i="1" s="1"/>
  <c r="I8" i="1"/>
  <c r="H7" i="1"/>
  <c r="I7" i="1" s="1"/>
  <c r="I6" i="1"/>
  <c r="G21" i="1"/>
  <c r="H6" i="1"/>
  <c r="H5" i="1"/>
  <c r="I5" i="1" s="1"/>
  <c r="I4" i="1"/>
  <c r="H4" i="1"/>
  <c r="I8" i="2"/>
  <c r="H21" i="1" l="1"/>
  <c r="I21" i="1" s="1"/>
  <c r="H36" i="1"/>
  <c r="I26" i="1"/>
  <c r="I36" i="1" s="1"/>
</calcChain>
</file>

<file path=xl/sharedStrings.xml><?xml version="1.0" encoding="utf-8"?>
<sst xmlns="http://schemas.openxmlformats.org/spreadsheetml/2006/main" count="108" uniqueCount="95">
  <si>
    <t>Zakup akcesoriów do badań endoskopowych</t>
  </si>
  <si>
    <t>Zadanie 1. Akcesoria do gastroskopii komptybilne z posiadanym gastroskopem firmy PENTAX EG29-I10F  i kolonoskopii kompatybilne z posiadanym kolonoskopem firmy PENTAX EC34-I10F</t>
  </si>
  <si>
    <t>LP</t>
  </si>
  <si>
    <t>Opis przedmiotu zamówienia</t>
  </si>
  <si>
    <t>Ilość sztuk na rok</t>
  </si>
  <si>
    <t>Cena netto za szt.</t>
  </si>
  <si>
    <t>VAT</t>
  </si>
  <si>
    <t>Cena brutto za szt.</t>
  </si>
  <si>
    <t>Wartość netto</t>
  </si>
  <si>
    <t>Wartośc VAT</t>
  </si>
  <si>
    <t>Wartość brutto</t>
  </si>
  <si>
    <t xml:space="preserve">1. </t>
  </si>
  <si>
    <t>Pętle do polipektomii wielorazowe owalne, średnica pętli 35mm  średnica narzędzia 2,3 mm do kanałów operacyjnych ≥ Ø 2,8 mm, długość narzędzia 230 cm, końcówka pętli standardowa i izolowana (do wyboru Zamawiającego). Pętla kompletna z rączką i osłonka. Na rękojeści port do przepłukania.</t>
  </si>
  <si>
    <t xml:space="preserve">2. </t>
  </si>
  <si>
    <t>Pętle do polipektomii wielorazowe owalne, średnica pętli 20 mm  średnica narzędzia 2,3 mm do kanałów operacyjnych ≥ Ø 2,8 mm, długość narzędzia 230 cm, końcówka pętli standardowa i izolowana (do wyboru Zamawiającego). Pętla kompletna z rączką i osłonka. Na rękojeści port do przepłukania.</t>
  </si>
  <si>
    <t xml:space="preserve">3. </t>
  </si>
  <si>
    <t>Kleszcze biopsyjne wielorazowego użytku kolonoskopowe, długość robocza 230 cm, średnice szczęk 2,1mm i 2,3mm oraz 2,5mm, łyżeczki owalne z okienkiem, z igłą i bez igły, z wygładzeniem odcinka dystalnego części spiralnej kleszczyków zmniejszającym ryzyko zużycia kanału roboczego aparatu.</t>
  </si>
  <si>
    <t xml:space="preserve">4. </t>
  </si>
  <si>
    <t xml:space="preserve">Klipsownica wielorazowego użytku, długość narzędzia 230 cm.  </t>
  </si>
  <si>
    <t xml:space="preserve">5. </t>
  </si>
  <si>
    <t xml:space="preserve">Klipsy jednorazowe do klipsownicy wielorazowego użytku.   </t>
  </si>
  <si>
    <t xml:space="preserve">6. </t>
  </si>
  <si>
    <t>Klipsownica jednorazowego użytku z możliwością wielokrotnego otwierania i zamykania klipsa, z funkcją rotacji. Rozpiętość ramion 13mm i 16mm, długość narzędzia 230 cm,  średnica osłonki 2,5mm.</t>
  </si>
  <si>
    <t xml:space="preserve">7. </t>
  </si>
  <si>
    <t xml:space="preserve">Szczypce biopsyjne jednorazowego użytku; gastroskopowe, długość robocza 160cm średnica szczęk 2,3mm, szerokość otwarcia szczęk 6,7mm, pojemność łyżeczek 9mm3, długość szczęk 4 mm, długość szczęk wraz z obudową na osłonce 12mm, łyżeczki owalne z okienkiem, z igłą, powlekane na całej długości, ze znacznikami.  </t>
  </si>
  <si>
    <t xml:space="preserve">8. </t>
  </si>
  <si>
    <t xml:space="preserve">Szczypce biopsyjne jednorazowego użytku kolonoskopowe,  długość robocza 230 cm średnica szczęk 2,3mm, szerokość otwarcia szczęk 6,7mm, pojemność łyżeczek 9mm3, długość szczęk 4 mm, długość szczęk wraz z obudową na osłonce 12mm, łyżeczki owalne z okienkiem, z igłą, powlekane na całej długości, ze znacznikami.  </t>
  </si>
  <si>
    <t xml:space="preserve">9. </t>
  </si>
  <si>
    <t>Pułapka na polipy 4 komorowa, podłączana na przewód ssaka, obrotowe wieczko,  4  ponumerowane komory filtrujące umowzliwiajace zbieranie polipów.</t>
  </si>
  <si>
    <t xml:space="preserve">10. </t>
  </si>
  <si>
    <t>Ustnik jednorazowy z gumką tekstylną do gastroskopii, nie zawierajace latexu, pakowane w dyspenser.</t>
  </si>
  <si>
    <t xml:space="preserve">11. </t>
  </si>
  <si>
    <t>Igły do ostrzykiwania, jednorazowego użytku, gastroskopowa, dł. 160 cm, średnica igły 0,7mm, dł. igły 4mm i  6mm, średnica osłonki 2,3mm, metalowa koncówka osłonki do bezpiecznego operowania igły.</t>
  </si>
  <si>
    <t xml:space="preserve">12. </t>
  </si>
  <si>
    <t>Igły do ostrzykiwania, jednorazowego użytku, kolonoskopowa, dł. 230 cm, średnica igły 0,7mm, dł. igły 4mm,  5mm oraz 6mm, średnica osłonki 2,3mm, metalowa koncówka osłonki do bezpiecznego operowania igły.</t>
  </si>
  <si>
    <t xml:space="preserve">13. </t>
  </si>
  <si>
    <t>Szczypce do usuwania ciał obcych typu:, zęby szczura, średnica narzędzia 2,3 mm, długość robocza 230 cm, spirala wykonana ze stali nierdzewnej.</t>
  </si>
  <si>
    <t xml:space="preserve">14. </t>
  </si>
  <si>
    <t>Koszyk chwytający 4 ramienny, kształt dormia, rozmiar kosza 60mm (w pozycji rozciągnietej w osłonce) średnica narzędzia 2,3 mm, długość robocza 200 cm, kosz robieralny do czyszczenia.</t>
  </si>
  <si>
    <t xml:space="preserve">15. </t>
  </si>
  <si>
    <t>Pętle jednorazowego użytku do polipektomii wykonane z drutu plecionego, z funkcją rotacji. Wyposażone w wyskalowaną rękojeść. Średnica narzędzia 2,3mm, średnica pętli:  15mm długość robocza 230 cm, do kanału roboczego 2,8 mm, kształt owalny.</t>
  </si>
  <si>
    <t xml:space="preserve">16. </t>
  </si>
  <si>
    <t>Pętle jednorazowego użytku do polipektomii wykonane z drutu plecionego, z funkcją rotacji. Wyposażone w wyskalowaną rękojeść. Średnica narzędzia 2,3mm, średnica pętli:  25mm i  35 mm długość robocza 230 cm, do kanału roboczego 2,8 mm, kształt owalny.</t>
  </si>
  <si>
    <t xml:space="preserve">17. </t>
  </si>
  <si>
    <t xml:space="preserve">Zestaw szczotek jednorazowego użytku  zawierający: - Szczotkę dwustronną do czyszczenia kanału endoskopu. Duża odporność na zginanie. Plastikowa końcówka na końcu dalszym drutu szczotki chroniąca kanał endoskopu. Dł. robocza 230 cm. Średnica osłonki 1,8mm, średnica szczotek 7mm. Pasujące do kanału roboczego: 2,0mm, 2.8mm, 3.2mm.    - Szczotkę jednorazową do czyszczenia gniazd i zaworów endoskopu, dwustronna o średnicy szczotek 5mm i 12 mm </t>
  </si>
  <si>
    <t>Razem</t>
  </si>
  <si>
    <t xml:space="preserve">Zadanie 2. Akcesoria do bronchoskopii kompatybilne z posiadanym bronchoskopem Pentax EB 19-J10 </t>
  </si>
  <si>
    <t>Wartośc netto</t>
  </si>
  <si>
    <t>Wartośc brutto</t>
  </si>
  <si>
    <t>1.</t>
  </si>
  <si>
    <t xml:space="preserve">Zawór regulacji odsysania  do videobronchoskopu sterylny, ze zintegrowanym przyłączem do ssaka, kompatybilny z posiadanym videobronchoskopem typu EB19J10 firmy PENTAX </t>
  </si>
  <si>
    <t>2.</t>
  </si>
  <si>
    <t xml:space="preserve">Zatyczka kanału biopsyjnego, wielorazowego użytku - kompatybilna z posiadanym bronchoskopem Pentax EB 19-J10 </t>
  </si>
  <si>
    <t>3.</t>
  </si>
  <si>
    <t>Szczypce biopsyjne jednorazowego użytku o średnicy 1,8mm i 2,3mm (do wyboru przez zamawiającego), długości roboczej 120cm, łyżeczki standardowe owalne z igłą lub bez igły oraz łyżeczki ząbkowane  (aligatorki) bez igły, powlekane na całej długości.</t>
  </si>
  <si>
    <t>4.</t>
  </si>
  <si>
    <t xml:space="preserve">Szczotki cytologiczne jednorazowego użytku, długość robocza 120 cm, średnica narzędzia 1,8mm, średnica włosia szczotki 2,0mm,  metalowa kulka na końcu szczotki. </t>
  </si>
  <si>
    <t>5.</t>
  </si>
  <si>
    <t xml:space="preserve">Igła przezoskrzelowa aspiracyjna  -  długość narzędzia 120 cm                                                - osłonka 1,90 mm   -  igła 0,8 mm   -  długość igły 12 mm i 15mm (do wyboru)  -  metalowa osłonka - strzykawka w komplecie </t>
  </si>
  <si>
    <t>6.</t>
  </si>
  <si>
    <t xml:space="preserve">Chwytak do ciał obcych jednorazowego użytku, elastyczny woreczek (bez otworów) rozpostarty na owalnej pętli o  15 mm, nie zawierający lateksu lub innych substancji zwiększających ryzyko wystąpienia reakcji alergicznej, z funkcją płynnej rotacji oraz 160 cm. Śr. osłonki 1,8 mm </t>
  </si>
  <si>
    <t>7.</t>
  </si>
  <si>
    <t>Chwytak 3 i 4 -ramienny do usuwania ciał obcych, jednorazowego użytku, ramiona zakończone ostrymi haczykami i tępymi oczkami (do wyboru), średnica narzędzia 2,3mm, długość narzędzia 230 cm</t>
  </si>
  <si>
    <t>8.</t>
  </si>
  <si>
    <t xml:space="preserve">Szczypce do usuwania ciał obcych jednorazowego użytku, 3 typy szczek do wyboru: aligatorki, krokodylki i  zęby szczura, średnica narzędzia 2,3 mm, długość robocza  180 cm, powlekane na całej długości </t>
  </si>
  <si>
    <t>9.</t>
  </si>
  <si>
    <t xml:space="preserve">Zestaw szczotek jednorazowego użytku  zawierający: - Szczotkę dwustronną do czyszczenia kanału endoskopu. Duża odporność na zginanie. Plastikowa końcówka na końcu dalszym drutu szczotki chroniąca kanał endoskopu. Dł. robocza 180 cm. Średnica osłonki 1,8mm, średnica szczotek 7mm. Pasujące do kanału roboczego: 2,0mm, 2.8mm, 3.2mm.    - Szczotkę jednorazową do czyszczenia gniazd i zaworów endoskopu, dwustronna o średnicy szczotek 5mm i 12 mm </t>
  </si>
  <si>
    <t>10.</t>
  </si>
  <si>
    <t>Ustnik endoskopowy jednorazowego użytku dla dorosłych z paskiem tekstylnym nie zawierającym lateksu, pakowane w dyspoenser.</t>
  </si>
  <si>
    <t>RAZEM</t>
  </si>
  <si>
    <t>Zadanie</t>
  </si>
  <si>
    <t>dreny do ssaka</t>
  </si>
  <si>
    <t>wkłady do ssaka wkład workowy jednorazowy na wydzieliny kompatybilny do ssaka typu ssaka Medycznego Victoria Versa</t>
  </si>
  <si>
    <t>wkłady jednorazowe na wydzieliny kompatybilny do ssaka typu MEVacs M30 a 1 l</t>
  </si>
  <si>
    <t xml:space="preserve">Filtr antybakteryjny hydrofobowy </t>
  </si>
  <si>
    <t>100 szt</t>
  </si>
  <si>
    <t>Filtr MSF antybakteryjny do ssaka typu Victoria Versa</t>
  </si>
  <si>
    <t>Ssawka do ssaka typu Victoria Versa</t>
  </si>
  <si>
    <t>Szybki test ureazowy do wykrywania Helicobacter pylori w biopatach żołądka i dwunastnicy - wilgotny (AQUA)</t>
  </si>
  <si>
    <t xml:space="preserve">Mieszanina gazów butle </t>
  </si>
  <si>
    <t>Ustniki jednorazowe do spirometru typu:  średnica:</t>
  </si>
  <si>
    <t>Preparat do utrwalania próbek na szkiełku Citofix</t>
  </si>
  <si>
    <t>Pojemniki sterylne na materiał z bronchoskopii</t>
  </si>
  <si>
    <t xml:space="preserve">Kaniula do głębokiego znieczulenia, średnicy 5mm, długości </t>
  </si>
  <si>
    <t>Wózek do przewożenia chorych 2 szt. Wezgłowie sterowane elektrycznie, z bocznymi barierkami, wyposażony w materac</t>
  </si>
  <si>
    <t>Umeblowanie</t>
  </si>
  <si>
    <t xml:space="preserve">Zabudowa meblowa z blatem ze stali kwasoodpornej dł. 2000 mm Technologia wykonania: Meble medyczne metalowe lakierowane proszkowo </t>
  </si>
  <si>
    <t xml:space="preserve">Elementy zabudowy: 1x szafka podblatowa dwudrzwiowa o szer. 800 mm, wyposażona w półkę  1x szafka podblatowa dwudrzwiowa do zabudowy komory do mycia endoskopów 1x szafka podblatowa z czterema szufladami o szer. 400 mm, szuflady równe Blat płaski lub zagłębiony, wygłuszony, wykonany ze stali kwasoodpornej, z komorą do mycia endoskopów </t>
  </si>
  <si>
    <t>15,378,69</t>
  </si>
  <si>
    <t xml:space="preserve">Zabudowa meblowa z blatem roboczym ze stali kwasoodpornej dł. 1600 mm Technologia wykonania: Meble medyczne metalowe lakierowane proszkowo </t>
  </si>
  <si>
    <t xml:space="preserve">Elementy zabudowy: 1x szafka podblatowa jednodrzwiowa o szer. 400 mm, wyposażona w półkę  1x szafka podblatowa dwudrzwiowa o szer. 700 mm, wyposażona w półkę </t>
  </si>
  <si>
    <t>Blat LAMINOWANY o dł. 1600 mm (w części przewieszonej na stalowej podstawie)</t>
  </si>
  <si>
    <t xml:space="preserve">Stół roboczy  Stół roboczy z półką wykonany ze stali kwasoodpornej gat. OH18N9, blat płaski wygłuszony, blat z fartuchem tylnym oraz z bandą z lewej strony. Podstawa z możliwością wypoziomowania. Wymiary stołu: 900x600x900mm </t>
  </si>
  <si>
    <t xml:space="preserve">Wózek na odpady  Nr kat. KL208 111 Stelaż jezdny na odpady medyczne z pokrywą 1 x stelaż z pokrywą otwieraną nożnie na worek o poj. 60 l Wymiary: 340x340x700 mm </t>
  </si>
  <si>
    <t>3szt.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</si>
</sst>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zł&quot;_-;\-* #,##0.00&quot; zł&quot;_-;_-* \-??&quot; zł&quot;_-;_-@_-"/>
  </numFmts>
  <fonts count="5" x14ac:knownFonts="1">
    <font>
      <sz val="11"/>
      <color rgb="FF000000"/>
      <name val="Calibri"/>
      <family val="2"/>
      <charset val="238"/>
    </font>
    <font>
      <sz val="12"/>
      <color rgb="FF000000"/>
      <name val="Calibri"/>
      <family val="2"/>
      <charset val="238"/>
    </font>
    <font>
      <b/>
      <sz val="10"/>
      <color rgb="FF000000"/>
      <name val="Calibri"/>
      <family val="2"/>
      <charset val="238"/>
    </font>
    <font>
      <sz val="9"/>
      <color rgb="FF000000"/>
      <name val="Arial"/>
      <family val="2"/>
      <charset val="238"/>
    </font>
    <font>
      <sz val="11"/>
      <color rgb="FF000000"/>
      <name val="Calibri"/>
      <family val="2"/>
      <charset val="238"/>
    </font>
  </fonts>
  <fills count="6">
    <fill>
      <patternFill patternType="none"/>
    </fill>
    <fill>
      <patternFill patternType="gray125"/>
    </fill>
    <fill>
      <patternFill patternType="solid">
        <fgColor rgb="FFDDDDDD"/>
        <bgColor rgb="FFFFCCCC"/>
      </patternFill>
    </fill>
    <fill>
      <patternFill patternType="solid">
        <fgColor rgb="FFFFE699"/>
        <bgColor rgb="FFFFFFCC"/>
      </patternFill>
    </fill>
    <fill>
      <patternFill patternType="solid">
        <fgColor rgb="FF00B0F0"/>
        <bgColor rgb="FF33CCCC"/>
      </patternFill>
    </fill>
    <fill>
      <patternFill patternType="solid">
        <fgColor rgb="FFFFFF00"/>
        <bgColor rgb="FFFFFF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s>
  <cellStyleXfs count="3">
    <xf numFmtId="0" fontId="0" fillId="0" borderId="0"/>
    <xf numFmtId="164" fontId="4" fillId="0" borderId="0" applyBorder="0" applyProtection="0"/>
    <xf numFmtId="0" fontId="2" fillId="2" borderId="0" applyBorder="0" applyProtection="0"/>
  </cellStyleXfs>
  <cellXfs count="74">
    <xf numFmtId="0" fontId="0" fillId="0" borderId="0" xfId="0"/>
    <xf numFmtId="0" fontId="0" fillId="0" borderId="0" xfId="0" applyAlignment="1">
      <alignment vertical="top" wrapText="1"/>
    </xf>
    <xf numFmtId="0" fontId="0" fillId="0" borderId="1" xfId="0" applyFont="1" applyBorder="1"/>
    <xf numFmtId="0" fontId="0" fillId="0" borderId="1" xfId="0" applyFont="1" applyBorder="1" applyAlignment="1">
      <alignment vertical="top" wrapText="1"/>
    </xf>
    <xf numFmtId="0" fontId="0" fillId="0" borderId="0" xfId="0" applyFont="1"/>
    <xf numFmtId="0" fontId="0" fillId="0" borderId="1" xfId="0" applyFont="1" applyBorder="1" applyAlignment="1">
      <alignment horizont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3" xfId="0" applyFont="1" applyBorder="1" applyAlignment="1">
      <alignment vertical="center" wrapText="1"/>
    </xf>
    <xf numFmtId="0" fontId="1" fillId="0" borderId="1" xfId="0" applyFont="1" applyBorder="1"/>
    <xf numFmtId="0" fontId="0" fillId="0" borderId="1" xfId="0" applyFont="1" applyBorder="1" applyAlignment="1">
      <alignment horizontal="center" vertical="center" wrapText="1"/>
    </xf>
    <xf numFmtId="164" fontId="0" fillId="0" borderId="1" xfId="1" applyFont="1" applyBorder="1" applyAlignment="1" applyProtection="1">
      <alignment horizontal="center" vertical="center" wrapText="1"/>
    </xf>
    <xf numFmtId="9"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3" xfId="1" applyFont="1" applyBorder="1" applyAlignment="1" applyProtection="1">
      <alignment vertical="center"/>
    </xf>
    <xf numFmtId="164" fontId="0" fillId="0" borderId="1" xfId="1" applyFont="1" applyBorder="1" applyAlignment="1" applyProtection="1">
      <alignment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top" wrapText="1"/>
    </xf>
    <xf numFmtId="0" fontId="1" fillId="0" borderId="2" xfId="0" applyFont="1" applyBorder="1"/>
    <xf numFmtId="0" fontId="0" fillId="0" borderId="2" xfId="0" applyFont="1" applyBorder="1" applyAlignment="1">
      <alignment vertical="top" wrapText="1"/>
    </xf>
    <xf numFmtId="0" fontId="0" fillId="0" borderId="2" xfId="0" applyFont="1" applyBorder="1" applyAlignment="1">
      <alignment horizontal="center" vertical="center"/>
    </xf>
    <xf numFmtId="164" fontId="0" fillId="0" borderId="2" xfId="1" applyFont="1" applyBorder="1" applyAlignment="1" applyProtection="1">
      <alignment horizontal="center" vertical="center" wrapText="1"/>
    </xf>
    <xf numFmtId="9" fontId="0" fillId="0" borderId="2" xfId="0" applyNumberFormat="1" applyFont="1" applyBorder="1" applyAlignment="1">
      <alignment horizontal="center" vertical="center" wrapText="1"/>
    </xf>
    <xf numFmtId="164" fontId="0" fillId="3" borderId="1" xfId="1" applyFont="1" applyFill="1" applyBorder="1" applyAlignment="1" applyProtection="1">
      <alignment horizontal="center" vertical="center" wrapText="1"/>
    </xf>
    <xf numFmtId="164" fontId="0" fillId="3" borderId="1" xfId="1" applyFont="1" applyFill="1" applyBorder="1" applyAlignment="1" applyProtection="1">
      <alignment horizontal="center" vertical="center"/>
    </xf>
    <xf numFmtId="164" fontId="0" fillId="0" borderId="0" xfId="0" applyNumberFormat="1"/>
    <xf numFmtId="0" fontId="0" fillId="0" borderId="0" xfId="0" applyBorder="1"/>
    <xf numFmtId="0" fontId="0" fillId="0" borderId="0" xfId="0" applyBorder="1" applyAlignment="1">
      <alignment vertical="top" wrapText="1"/>
    </xf>
    <xf numFmtId="0" fontId="0" fillId="0" borderId="0" xfId="0" applyBorder="1" applyAlignment="1">
      <alignment horizontal="center" vertical="center" wrapText="1"/>
    </xf>
    <xf numFmtId="9" fontId="0" fillId="0" borderId="0" xfId="0" applyNumberFormat="1"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0" fillId="0" borderId="0" xfId="0" applyBorder="1" applyAlignment="1">
      <alignment vertical="top" wrapText="1"/>
    </xf>
    <xf numFmtId="0" fontId="0" fillId="4" borderId="1" xfId="0" applyFont="1" applyFill="1" applyBorder="1"/>
    <xf numFmtId="0" fontId="0" fillId="4" borderId="1" xfId="0" applyFill="1" applyBorder="1" applyAlignment="1">
      <alignment vertical="top" wrapText="1"/>
    </xf>
    <xf numFmtId="0" fontId="0" fillId="0" borderId="4" xfId="0" applyFont="1" applyBorder="1" applyAlignment="1">
      <alignment horizontal="center"/>
    </xf>
    <xf numFmtId="0" fontId="0" fillId="0" borderId="4" xfId="0" applyFont="1" applyBorder="1" applyAlignment="1">
      <alignment vertical="top" wrapText="1"/>
    </xf>
    <xf numFmtId="0" fontId="0" fillId="0" borderId="4" xfId="0" applyFont="1" applyBorder="1" applyAlignment="1">
      <alignment vertical="center" wrapText="1"/>
    </xf>
    <xf numFmtId="0" fontId="0" fillId="0" borderId="4" xfId="0" applyFont="1" applyBorder="1" applyAlignment="1">
      <alignment horizontal="center" vertical="center"/>
    </xf>
    <xf numFmtId="0" fontId="0" fillId="0" borderId="5" xfId="0" applyFont="1" applyBorder="1" applyAlignment="1">
      <alignment vertical="center" wrapText="1"/>
    </xf>
    <xf numFmtId="0" fontId="0" fillId="0" borderId="4" xfId="0" applyFont="1" applyBorder="1"/>
    <xf numFmtId="164" fontId="0" fillId="0" borderId="4" xfId="1" applyFont="1" applyBorder="1" applyAlignment="1" applyProtection="1">
      <alignment horizontal="center" vertical="center" wrapText="1"/>
    </xf>
    <xf numFmtId="9" fontId="0" fillId="0" borderId="4" xfId="0" applyNumberFormat="1" applyBorder="1" applyAlignment="1">
      <alignment horizontal="center" vertical="center" wrapText="1"/>
    </xf>
    <xf numFmtId="164" fontId="0" fillId="0" borderId="4" xfId="1" applyFont="1" applyBorder="1" applyAlignment="1" applyProtection="1">
      <alignment horizontal="center" vertical="center"/>
    </xf>
    <xf numFmtId="164" fontId="0" fillId="0" borderId="5" xfId="1" applyFont="1" applyBorder="1" applyAlignment="1" applyProtection="1">
      <alignment horizontal="center" vertical="center" wrapText="1"/>
    </xf>
    <xf numFmtId="164" fontId="0" fillId="0" borderId="1" xfId="1" applyFont="1" applyBorder="1" applyAlignment="1" applyProtection="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164" fontId="0" fillId="4" borderId="1" xfId="0" applyNumberFormat="1" applyFill="1" applyBorder="1" applyAlignment="1">
      <alignment vertical="center" wrapText="1"/>
    </xf>
    <xf numFmtId="164" fontId="0" fillId="4" borderId="4" xfId="0" applyNumberFormat="1" applyFill="1" applyBorder="1" applyAlignment="1">
      <alignment vertical="center"/>
    </xf>
    <xf numFmtId="0" fontId="0" fillId="0" borderId="0" xfId="0"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xf>
    <xf numFmtId="0" fontId="0" fillId="5" borderId="1" xfId="0" applyFill="1" applyBorder="1"/>
    <xf numFmtId="0" fontId="0" fillId="5" borderId="1" xfId="0" applyFill="1" applyBorder="1" applyAlignment="1">
      <alignment horizontal="center" vertical="center" wrapText="1"/>
    </xf>
    <xf numFmtId="9" fontId="0" fillId="0" borderId="1" xfId="0" applyNumberFormat="1" applyBorder="1" applyAlignment="1">
      <alignment vertical="top" wrapText="1"/>
    </xf>
    <xf numFmtId="0" fontId="0" fillId="0" borderId="1" xfId="0" applyBorder="1" applyAlignment="1">
      <alignment horizontal="center" vertical="top" wrapText="1"/>
    </xf>
    <xf numFmtId="0" fontId="0" fillId="0" borderId="3" xfId="0" applyBorder="1" applyAlignment="1">
      <alignment horizontal="center"/>
    </xf>
    <xf numFmtId="0" fontId="3" fillId="0" borderId="1" xfId="0" applyFont="1" applyBorder="1" applyAlignment="1">
      <alignment vertical="top" wrapText="1"/>
    </xf>
    <xf numFmtId="0" fontId="0" fillId="0" borderId="0" xfId="0" applyAlignment="1">
      <alignment horizontal="center" vertical="center" wrapText="1"/>
    </xf>
    <xf numFmtId="9" fontId="0" fillId="0" borderId="1" xfId="0" applyNumberFormat="1" applyBorder="1" applyAlignment="1">
      <alignment horizontal="center" vertical="top" wrapText="1"/>
    </xf>
    <xf numFmtId="0" fontId="0" fillId="5" borderId="0" xfId="0" applyFill="1" applyAlignment="1">
      <alignment horizontal="center"/>
    </xf>
    <xf numFmtId="0" fontId="0" fillId="5" borderId="0" xfId="0" applyFill="1"/>
    <xf numFmtId="0" fontId="0" fillId="0" borderId="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3" borderId="2" xfId="0" applyFont="1" applyFill="1" applyBorder="1" applyAlignment="1">
      <alignment horizontal="left" vertical="center" wrapText="1"/>
    </xf>
    <xf numFmtId="0" fontId="0" fillId="3" borderId="1" xfId="0" applyFont="1" applyFill="1" applyBorder="1" applyAlignment="1">
      <alignment horizontal="center"/>
    </xf>
    <xf numFmtId="0" fontId="0" fillId="4" borderId="1" xfId="0" applyFont="1" applyFill="1" applyBorder="1" applyAlignment="1">
      <alignment horizontal="center"/>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cellXfs>
  <cellStyles count="3">
    <cellStyle name="Normalny" xfId="0" builtinId="0"/>
    <cellStyle name="Tekst objaśnienia" xfId="2" builtinId="53" customBuiltin="1"/>
    <cellStyle name="Walutowy" xfId="1" builtinId="4"/>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B0F0"/>
      <rgbColor rgb="FFCCFFFF"/>
      <rgbColor rgb="FFCCFFCC"/>
      <rgbColor rgb="FFFFE6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zoomScaleNormal="100" workbookViewId="0">
      <selection activeCell="D4" sqref="D4"/>
    </sheetView>
  </sheetViews>
  <sheetFormatPr defaultRowHeight="15" x14ac:dyDescent="0.25"/>
  <cols>
    <col min="1" max="1" width="5.7109375" customWidth="1"/>
    <col min="2" max="2" width="37.28515625" style="1" customWidth="1"/>
    <col min="3" max="3" width="10" customWidth="1"/>
    <col min="4" max="4" width="10.28515625" customWidth="1"/>
    <col min="5" max="5" width="5.7109375" customWidth="1"/>
    <col min="6" max="6" width="10.7109375" customWidth="1"/>
    <col min="7" max="7" width="11.85546875" customWidth="1"/>
    <col min="8" max="8" width="11.28515625" customWidth="1"/>
    <col min="9" max="9" width="11.7109375" customWidth="1"/>
    <col min="10" max="11" width="5.7109375" customWidth="1"/>
    <col min="12" max="12" width="11.85546875" customWidth="1"/>
    <col min="13" max="13" width="5.7109375" customWidth="1"/>
    <col min="14" max="14" width="11.85546875" customWidth="1"/>
    <col min="15" max="1025" width="5.7109375" customWidth="1"/>
  </cols>
  <sheetData>
    <row r="1" spans="1:9" x14ac:dyDescent="0.25">
      <c r="A1" s="2" t="s">
        <v>0</v>
      </c>
      <c r="B1" s="3"/>
      <c r="C1" s="4"/>
      <c r="D1" s="4"/>
      <c r="E1" s="4"/>
      <c r="F1" s="4"/>
      <c r="G1" s="4"/>
      <c r="H1" s="2"/>
      <c r="I1" s="2"/>
    </row>
    <row r="2" spans="1:9" ht="27.6" customHeight="1" x14ac:dyDescent="0.25">
      <c r="A2" s="69" t="s">
        <v>1</v>
      </c>
      <c r="B2" s="69"/>
      <c r="C2" s="69"/>
      <c r="D2" s="69"/>
      <c r="E2" s="69"/>
      <c r="F2" s="69"/>
      <c r="G2" s="69"/>
      <c r="H2" s="69"/>
      <c r="I2" s="69"/>
    </row>
    <row r="3" spans="1:9" ht="34.9" customHeight="1" x14ac:dyDescent="0.25">
      <c r="A3" s="5" t="s">
        <v>2</v>
      </c>
      <c r="B3" s="3" t="s">
        <v>3</v>
      </c>
      <c r="C3" s="6" t="s">
        <v>4</v>
      </c>
      <c r="D3" s="6" t="s">
        <v>5</v>
      </c>
      <c r="E3" s="7" t="s">
        <v>6</v>
      </c>
      <c r="F3" s="6" t="s">
        <v>7</v>
      </c>
      <c r="G3" s="8" t="s">
        <v>8</v>
      </c>
      <c r="H3" s="8" t="s">
        <v>9</v>
      </c>
      <c r="I3" s="6" t="s">
        <v>10</v>
      </c>
    </row>
    <row r="4" spans="1:9" ht="109.9" customHeight="1" x14ac:dyDescent="0.25">
      <c r="A4" s="9" t="s">
        <v>11</v>
      </c>
      <c r="B4" s="3" t="s">
        <v>12</v>
      </c>
      <c r="C4" s="10">
        <v>1</v>
      </c>
      <c r="D4" s="11"/>
      <c r="E4" s="12">
        <v>0.08</v>
      </c>
      <c r="F4" s="11">
        <f t="shared" ref="F4:F20" si="0">D4*1.08</f>
        <v>0</v>
      </c>
      <c r="G4" s="13">
        <f t="shared" ref="G4:G20" si="1">C4*D4</f>
        <v>0</v>
      </c>
      <c r="H4" s="14">
        <f t="shared" ref="H4:H20" si="2">G4*E4</f>
        <v>0</v>
      </c>
      <c r="I4" s="15">
        <f t="shared" ref="I4:I21" si="3">G4+H4</f>
        <v>0</v>
      </c>
    </row>
    <row r="5" spans="1:9" ht="135" x14ac:dyDescent="0.25">
      <c r="A5" s="9" t="s">
        <v>13</v>
      </c>
      <c r="B5" s="3" t="s">
        <v>14</v>
      </c>
      <c r="C5" s="10">
        <v>2</v>
      </c>
      <c r="D5" s="11"/>
      <c r="E5" s="12">
        <v>0.08</v>
      </c>
      <c r="F5" s="11">
        <f t="shared" si="0"/>
        <v>0</v>
      </c>
      <c r="G5" s="13">
        <f t="shared" si="1"/>
        <v>0</v>
      </c>
      <c r="H5" s="14">
        <f t="shared" si="2"/>
        <v>0</v>
      </c>
      <c r="I5" s="15">
        <f t="shared" si="3"/>
        <v>0</v>
      </c>
    </row>
    <row r="6" spans="1:9" ht="135" x14ac:dyDescent="0.25">
      <c r="A6" s="9" t="s">
        <v>15</v>
      </c>
      <c r="B6" s="3" t="s">
        <v>16</v>
      </c>
      <c r="C6" s="10">
        <v>4</v>
      </c>
      <c r="D6" s="11"/>
      <c r="E6" s="12">
        <v>0.08</v>
      </c>
      <c r="F6" s="11">
        <f t="shared" si="0"/>
        <v>0</v>
      </c>
      <c r="G6" s="13">
        <f t="shared" si="1"/>
        <v>0</v>
      </c>
      <c r="H6" s="14">
        <f t="shared" si="2"/>
        <v>0</v>
      </c>
      <c r="I6" s="15">
        <f t="shared" si="3"/>
        <v>0</v>
      </c>
    </row>
    <row r="7" spans="1:9" ht="28.15" customHeight="1" x14ac:dyDescent="0.25">
      <c r="A7" s="9" t="s">
        <v>17</v>
      </c>
      <c r="B7" s="3" t="s">
        <v>18</v>
      </c>
      <c r="C7" s="10">
        <v>1</v>
      </c>
      <c r="D7" s="11"/>
      <c r="E7" s="12">
        <v>0.08</v>
      </c>
      <c r="F7" s="11">
        <f t="shared" si="0"/>
        <v>0</v>
      </c>
      <c r="G7" s="13">
        <f t="shared" si="1"/>
        <v>0</v>
      </c>
      <c r="H7" s="14">
        <f t="shared" si="2"/>
        <v>0</v>
      </c>
      <c r="I7" s="15">
        <f t="shared" si="3"/>
        <v>0</v>
      </c>
    </row>
    <row r="8" spans="1:9" ht="30" x14ac:dyDescent="0.25">
      <c r="A8" s="9" t="s">
        <v>19</v>
      </c>
      <c r="B8" s="3" t="s">
        <v>20</v>
      </c>
      <c r="C8" s="16">
        <v>1</v>
      </c>
      <c r="D8" s="11"/>
      <c r="E8" s="12">
        <v>0.08</v>
      </c>
      <c r="F8" s="11">
        <f t="shared" si="0"/>
        <v>0</v>
      </c>
      <c r="G8" s="13">
        <f t="shared" si="1"/>
        <v>0</v>
      </c>
      <c r="H8" s="14">
        <f t="shared" si="2"/>
        <v>0</v>
      </c>
      <c r="I8" s="15">
        <f t="shared" si="3"/>
        <v>0</v>
      </c>
    </row>
    <row r="9" spans="1:9" ht="90" x14ac:dyDescent="0.25">
      <c r="A9" s="9" t="s">
        <v>21</v>
      </c>
      <c r="B9" s="3" t="s">
        <v>22</v>
      </c>
      <c r="C9" s="17">
        <v>20</v>
      </c>
      <c r="D9" s="11"/>
      <c r="E9" s="12">
        <v>0.08</v>
      </c>
      <c r="F9" s="11">
        <f t="shared" si="0"/>
        <v>0</v>
      </c>
      <c r="G9" s="13">
        <f t="shared" si="1"/>
        <v>0</v>
      </c>
      <c r="H9" s="14">
        <f t="shared" si="2"/>
        <v>0</v>
      </c>
      <c r="I9" s="15">
        <f t="shared" si="3"/>
        <v>0</v>
      </c>
    </row>
    <row r="10" spans="1:9" ht="135" x14ac:dyDescent="0.25">
      <c r="A10" s="9" t="s">
        <v>23</v>
      </c>
      <c r="B10" s="3" t="s">
        <v>24</v>
      </c>
      <c r="C10" s="10">
        <v>600</v>
      </c>
      <c r="D10" s="11"/>
      <c r="E10" s="12">
        <v>0.08</v>
      </c>
      <c r="F10" s="11"/>
      <c r="G10" s="13"/>
      <c r="H10" s="14">
        <f t="shared" si="2"/>
        <v>0</v>
      </c>
      <c r="I10" s="15">
        <f t="shared" si="3"/>
        <v>0</v>
      </c>
    </row>
    <row r="11" spans="1:9" ht="135" x14ac:dyDescent="0.25">
      <c r="A11" s="9" t="s">
        <v>25</v>
      </c>
      <c r="B11" s="3" t="s">
        <v>26</v>
      </c>
      <c r="C11" s="10">
        <v>300</v>
      </c>
      <c r="D11" s="11"/>
      <c r="E11" s="12">
        <v>0.08</v>
      </c>
      <c r="F11" s="11"/>
      <c r="G11" s="13">
        <f t="shared" si="1"/>
        <v>0</v>
      </c>
      <c r="H11" s="14">
        <f t="shared" si="2"/>
        <v>0</v>
      </c>
      <c r="I11" s="15">
        <f t="shared" si="3"/>
        <v>0</v>
      </c>
    </row>
    <row r="12" spans="1:9" ht="64.5" customHeight="1" x14ac:dyDescent="0.25">
      <c r="A12" s="9" t="s">
        <v>27</v>
      </c>
      <c r="B12" s="3" t="s">
        <v>28</v>
      </c>
      <c r="C12" s="17">
        <v>40</v>
      </c>
      <c r="D12" s="11"/>
      <c r="E12" s="12">
        <v>0.08</v>
      </c>
      <c r="F12" s="11">
        <f t="shared" si="0"/>
        <v>0</v>
      </c>
      <c r="G12" s="13">
        <f t="shared" si="1"/>
        <v>0</v>
      </c>
      <c r="H12" s="14">
        <f t="shared" si="2"/>
        <v>0</v>
      </c>
      <c r="I12" s="15">
        <f t="shared" si="3"/>
        <v>0</v>
      </c>
    </row>
    <row r="13" spans="1:9" ht="45" x14ac:dyDescent="0.25">
      <c r="A13" s="9" t="s">
        <v>29</v>
      </c>
      <c r="B13" s="18" t="s">
        <v>30</v>
      </c>
      <c r="C13" s="10">
        <v>1000</v>
      </c>
      <c r="D13" s="11"/>
      <c r="E13" s="12">
        <v>0.08</v>
      </c>
      <c r="F13" s="11">
        <f t="shared" si="0"/>
        <v>0</v>
      </c>
      <c r="G13" s="13">
        <f t="shared" si="1"/>
        <v>0</v>
      </c>
      <c r="H13" s="14">
        <f t="shared" si="2"/>
        <v>0</v>
      </c>
      <c r="I13" s="15">
        <f t="shared" si="3"/>
        <v>0</v>
      </c>
    </row>
    <row r="14" spans="1:9" ht="90" x14ac:dyDescent="0.25">
      <c r="A14" s="9" t="s">
        <v>31</v>
      </c>
      <c r="B14" s="3" t="s">
        <v>32</v>
      </c>
      <c r="C14" s="10">
        <v>30</v>
      </c>
      <c r="D14" s="11"/>
      <c r="E14" s="12">
        <v>0.08</v>
      </c>
      <c r="F14" s="11">
        <f t="shared" si="0"/>
        <v>0</v>
      </c>
      <c r="G14" s="13">
        <f t="shared" si="1"/>
        <v>0</v>
      </c>
      <c r="H14" s="14">
        <f t="shared" si="2"/>
        <v>0</v>
      </c>
      <c r="I14" s="15">
        <f t="shared" si="3"/>
        <v>0</v>
      </c>
    </row>
    <row r="15" spans="1:9" ht="90" x14ac:dyDescent="0.25">
      <c r="A15" s="9" t="s">
        <v>33</v>
      </c>
      <c r="B15" s="3" t="s">
        <v>34</v>
      </c>
      <c r="C15" s="10">
        <v>60</v>
      </c>
      <c r="D15" s="11"/>
      <c r="E15" s="12">
        <v>0.08</v>
      </c>
      <c r="F15" s="11">
        <f t="shared" si="0"/>
        <v>0</v>
      </c>
      <c r="G15" s="13">
        <f t="shared" si="1"/>
        <v>0</v>
      </c>
      <c r="H15" s="14">
        <f t="shared" si="2"/>
        <v>0</v>
      </c>
      <c r="I15" s="15">
        <f t="shared" si="3"/>
        <v>0</v>
      </c>
    </row>
    <row r="16" spans="1:9" ht="60" x14ac:dyDescent="0.25">
      <c r="A16" s="9" t="s">
        <v>35</v>
      </c>
      <c r="B16" s="3" t="s">
        <v>36</v>
      </c>
      <c r="C16" s="10">
        <v>1</v>
      </c>
      <c r="D16" s="11"/>
      <c r="E16" s="12">
        <v>0.08</v>
      </c>
      <c r="F16" s="11">
        <f t="shared" si="0"/>
        <v>0</v>
      </c>
      <c r="G16" s="13">
        <f t="shared" si="1"/>
        <v>0</v>
      </c>
      <c r="H16" s="14">
        <f t="shared" si="2"/>
        <v>0</v>
      </c>
      <c r="I16" s="15">
        <f t="shared" si="3"/>
        <v>0</v>
      </c>
    </row>
    <row r="17" spans="1:14" ht="75" x14ac:dyDescent="0.25">
      <c r="A17" s="9" t="s">
        <v>37</v>
      </c>
      <c r="B17" s="3" t="s">
        <v>38</v>
      </c>
      <c r="C17" s="10">
        <v>1</v>
      </c>
      <c r="D17" s="11"/>
      <c r="E17" s="12">
        <v>0.08</v>
      </c>
      <c r="F17" s="11">
        <f t="shared" si="0"/>
        <v>0</v>
      </c>
      <c r="G17" s="13">
        <f t="shared" si="1"/>
        <v>0</v>
      </c>
      <c r="H17" s="14">
        <f t="shared" si="2"/>
        <v>0</v>
      </c>
      <c r="I17" s="15">
        <f t="shared" si="3"/>
        <v>0</v>
      </c>
    </row>
    <row r="18" spans="1:14" ht="120" x14ac:dyDescent="0.25">
      <c r="A18" s="9" t="s">
        <v>39</v>
      </c>
      <c r="B18" s="3" t="s">
        <v>40</v>
      </c>
      <c r="C18" s="10">
        <v>20</v>
      </c>
      <c r="D18" s="11"/>
      <c r="E18" s="12">
        <v>0.08</v>
      </c>
      <c r="F18" s="11">
        <f t="shared" si="0"/>
        <v>0</v>
      </c>
      <c r="G18" s="13">
        <f t="shared" si="1"/>
        <v>0</v>
      </c>
      <c r="H18" s="14">
        <f t="shared" si="2"/>
        <v>0</v>
      </c>
      <c r="I18" s="15">
        <f t="shared" si="3"/>
        <v>0</v>
      </c>
    </row>
    <row r="19" spans="1:14" ht="120" x14ac:dyDescent="0.25">
      <c r="A19" s="9" t="s">
        <v>41</v>
      </c>
      <c r="B19" s="3" t="s">
        <v>42</v>
      </c>
      <c r="C19" s="10">
        <v>20</v>
      </c>
      <c r="D19" s="11"/>
      <c r="E19" s="12">
        <v>0.08</v>
      </c>
      <c r="F19" s="11">
        <f t="shared" si="0"/>
        <v>0</v>
      </c>
      <c r="G19" s="13">
        <f t="shared" si="1"/>
        <v>0</v>
      </c>
      <c r="H19" s="14">
        <f t="shared" si="2"/>
        <v>0</v>
      </c>
      <c r="I19" s="15">
        <f t="shared" si="3"/>
        <v>0</v>
      </c>
    </row>
    <row r="20" spans="1:14" ht="195" x14ac:dyDescent="0.25">
      <c r="A20" s="19" t="s">
        <v>43</v>
      </c>
      <c r="B20" s="20" t="s">
        <v>44</v>
      </c>
      <c r="C20" s="21">
        <v>10</v>
      </c>
      <c r="D20" s="22"/>
      <c r="E20" s="23">
        <v>0.08</v>
      </c>
      <c r="F20" s="22">
        <f t="shared" si="0"/>
        <v>0</v>
      </c>
      <c r="G20" s="13">
        <f t="shared" si="1"/>
        <v>0</v>
      </c>
      <c r="H20" s="14">
        <f t="shared" si="2"/>
        <v>0</v>
      </c>
      <c r="I20" s="15">
        <f t="shared" si="3"/>
        <v>0</v>
      </c>
    </row>
    <row r="21" spans="1:14" x14ac:dyDescent="0.25">
      <c r="A21" s="70" t="s">
        <v>45</v>
      </c>
      <c r="B21" s="70"/>
      <c r="C21" s="70"/>
      <c r="D21" s="70"/>
      <c r="E21" s="70"/>
      <c r="F21" s="70"/>
      <c r="G21" s="24">
        <f>SUM(G4:G20)</f>
        <v>0</v>
      </c>
      <c r="H21" s="24">
        <f>SUM(H4:H20)</f>
        <v>0</v>
      </c>
      <c r="I21" s="25">
        <f t="shared" si="3"/>
        <v>0</v>
      </c>
      <c r="L21" s="26"/>
      <c r="N21" s="26"/>
    </row>
    <row r="22" spans="1:14" x14ac:dyDescent="0.25">
      <c r="A22" s="27"/>
      <c r="B22" s="28"/>
      <c r="C22" s="29"/>
      <c r="D22" s="29"/>
      <c r="E22" s="30"/>
      <c r="F22" s="29"/>
      <c r="G22" s="29"/>
      <c r="H22" s="29"/>
      <c r="I22" s="31"/>
      <c r="L22" s="26"/>
    </row>
    <row r="23" spans="1:14" s="32" customFormat="1" x14ac:dyDescent="0.25">
      <c r="B23" s="33"/>
      <c r="C23" s="33"/>
      <c r="D23" s="33"/>
      <c r="E23" s="33"/>
      <c r="F23" s="33"/>
      <c r="G23" s="33"/>
      <c r="H23" s="33"/>
    </row>
    <row r="24" spans="1:14" x14ac:dyDescent="0.25">
      <c r="A24" s="34" t="s">
        <v>46</v>
      </c>
      <c r="B24" s="35"/>
      <c r="C24" s="35"/>
      <c r="D24" s="35"/>
      <c r="E24" s="35"/>
      <c r="F24" s="35"/>
      <c r="G24" s="35"/>
      <c r="H24" s="35"/>
      <c r="I24" s="34"/>
    </row>
    <row r="25" spans="1:14" ht="45" x14ac:dyDescent="0.25">
      <c r="A25" s="36" t="s">
        <v>2</v>
      </c>
      <c r="B25" s="37" t="s">
        <v>3</v>
      </c>
      <c r="C25" s="38" t="s">
        <v>4</v>
      </c>
      <c r="D25" s="38" t="s">
        <v>5</v>
      </c>
      <c r="E25" s="39" t="s">
        <v>6</v>
      </c>
      <c r="F25" s="38" t="s">
        <v>7</v>
      </c>
      <c r="G25" s="40" t="s">
        <v>47</v>
      </c>
      <c r="H25" s="40" t="s">
        <v>9</v>
      </c>
      <c r="I25" s="38" t="s">
        <v>48</v>
      </c>
    </row>
    <row r="26" spans="1:14" ht="90" x14ac:dyDescent="0.25">
      <c r="A26" s="41" t="s">
        <v>49</v>
      </c>
      <c r="B26" s="37" t="s">
        <v>50</v>
      </c>
      <c r="C26" s="39">
        <v>200</v>
      </c>
      <c r="D26" s="42"/>
      <c r="E26" s="43">
        <v>0.08</v>
      </c>
      <c r="F26" s="42">
        <f t="shared" ref="F26:F35" si="4">D26*1.08</f>
        <v>0</v>
      </c>
      <c r="G26" s="44">
        <f t="shared" ref="G26:G35" si="5">C26*D26</f>
        <v>0</v>
      </c>
      <c r="H26" s="45">
        <f t="shared" ref="H26:H35" si="6">G26*E26</f>
        <v>0</v>
      </c>
      <c r="I26" s="46">
        <f t="shared" ref="I26:I35" si="7">G26+H26</f>
        <v>0</v>
      </c>
    </row>
    <row r="27" spans="1:14" ht="60" x14ac:dyDescent="0.25">
      <c r="A27" s="2" t="s">
        <v>51</v>
      </c>
      <c r="B27" s="3" t="s">
        <v>52</v>
      </c>
      <c r="C27" s="47">
        <v>100</v>
      </c>
      <c r="D27" s="11"/>
      <c r="E27" s="48">
        <v>0.23</v>
      </c>
      <c r="F27" s="42">
        <f t="shared" si="4"/>
        <v>0</v>
      </c>
      <c r="G27" s="44">
        <f t="shared" si="5"/>
        <v>0</v>
      </c>
      <c r="H27" s="45">
        <f t="shared" si="6"/>
        <v>0</v>
      </c>
      <c r="I27" s="46">
        <f t="shared" si="7"/>
        <v>0</v>
      </c>
    </row>
    <row r="28" spans="1:14" ht="105" x14ac:dyDescent="0.25">
      <c r="A28" s="2" t="s">
        <v>53</v>
      </c>
      <c r="B28" s="3" t="s">
        <v>54</v>
      </c>
      <c r="C28" s="47">
        <v>100</v>
      </c>
      <c r="D28" s="11"/>
      <c r="E28" s="48">
        <v>0.08</v>
      </c>
      <c r="F28" s="42">
        <f t="shared" si="4"/>
        <v>0</v>
      </c>
      <c r="G28" s="44">
        <f t="shared" si="5"/>
        <v>0</v>
      </c>
      <c r="H28" s="45">
        <f t="shared" si="6"/>
        <v>0</v>
      </c>
      <c r="I28" s="46">
        <f t="shared" si="7"/>
        <v>0</v>
      </c>
    </row>
    <row r="29" spans="1:14" ht="75" x14ac:dyDescent="0.25">
      <c r="A29" s="2" t="s">
        <v>55</v>
      </c>
      <c r="B29" s="3" t="s">
        <v>56</v>
      </c>
      <c r="C29" s="47">
        <v>20</v>
      </c>
      <c r="D29" s="11"/>
      <c r="E29" s="48">
        <v>0.08</v>
      </c>
      <c r="F29" s="42">
        <f t="shared" si="4"/>
        <v>0</v>
      </c>
      <c r="G29" s="44">
        <f t="shared" si="5"/>
        <v>0</v>
      </c>
      <c r="H29" s="45">
        <f t="shared" si="6"/>
        <v>0</v>
      </c>
      <c r="I29" s="46">
        <f t="shared" si="7"/>
        <v>0</v>
      </c>
    </row>
    <row r="30" spans="1:14" ht="90" x14ac:dyDescent="0.25">
      <c r="A30" s="2" t="s">
        <v>57</v>
      </c>
      <c r="B30" s="3" t="s">
        <v>58</v>
      </c>
      <c r="C30" s="47">
        <v>8</v>
      </c>
      <c r="D30" s="11"/>
      <c r="E30" s="48">
        <v>0.08</v>
      </c>
      <c r="F30" s="42">
        <f t="shared" si="4"/>
        <v>0</v>
      </c>
      <c r="G30" s="44">
        <f t="shared" si="5"/>
        <v>0</v>
      </c>
      <c r="H30" s="45">
        <f t="shared" si="6"/>
        <v>0</v>
      </c>
      <c r="I30" s="46">
        <f t="shared" si="7"/>
        <v>0</v>
      </c>
    </row>
    <row r="31" spans="1:14" ht="120" x14ac:dyDescent="0.25">
      <c r="A31" s="2" t="s">
        <v>59</v>
      </c>
      <c r="B31" s="3" t="s">
        <v>60</v>
      </c>
      <c r="C31" s="47">
        <v>10</v>
      </c>
      <c r="D31" s="11"/>
      <c r="E31" s="48">
        <v>0.08</v>
      </c>
      <c r="F31" s="42">
        <f t="shared" si="4"/>
        <v>0</v>
      </c>
      <c r="G31" s="44">
        <f t="shared" si="5"/>
        <v>0</v>
      </c>
      <c r="H31" s="45">
        <f t="shared" si="6"/>
        <v>0</v>
      </c>
      <c r="I31" s="46">
        <f t="shared" si="7"/>
        <v>0</v>
      </c>
    </row>
    <row r="32" spans="1:14" ht="90" x14ac:dyDescent="0.25">
      <c r="A32" s="2" t="s">
        <v>61</v>
      </c>
      <c r="B32" s="3" t="s">
        <v>62</v>
      </c>
      <c r="C32" s="47">
        <v>5</v>
      </c>
      <c r="D32" s="11"/>
      <c r="E32" s="48">
        <v>0.08</v>
      </c>
      <c r="F32" s="42">
        <f t="shared" si="4"/>
        <v>0</v>
      </c>
      <c r="G32" s="44">
        <f t="shared" si="5"/>
        <v>0</v>
      </c>
      <c r="H32" s="45">
        <f t="shared" si="6"/>
        <v>0</v>
      </c>
      <c r="I32" s="46">
        <f t="shared" si="7"/>
        <v>0</v>
      </c>
    </row>
    <row r="33" spans="1:9" ht="90" x14ac:dyDescent="0.25">
      <c r="A33" s="2" t="s">
        <v>63</v>
      </c>
      <c r="B33" s="3" t="s">
        <v>64</v>
      </c>
      <c r="C33" s="47">
        <v>5</v>
      </c>
      <c r="D33" s="11"/>
      <c r="E33" s="48">
        <v>0.08</v>
      </c>
      <c r="F33" s="42">
        <f t="shared" si="4"/>
        <v>0</v>
      </c>
      <c r="G33" s="44">
        <f t="shared" si="5"/>
        <v>0</v>
      </c>
      <c r="H33" s="45">
        <f t="shared" si="6"/>
        <v>0</v>
      </c>
      <c r="I33" s="46">
        <f t="shared" si="7"/>
        <v>0</v>
      </c>
    </row>
    <row r="34" spans="1:9" ht="195" x14ac:dyDescent="0.25">
      <c r="A34" s="2" t="s">
        <v>65</v>
      </c>
      <c r="B34" s="3" t="s">
        <v>66</v>
      </c>
      <c r="C34" s="47">
        <v>600</v>
      </c>
      <c r="D34" s="11"/>
      <c r="E34" s="48">
        <v>0.08</v>
      </c>
      <c r="F34" s="42">
        <f t="shared" si="4"/>
        <v>0</v>
      </c>
      <c r="G34" s="44">
        <f t="shared" si="5"/>
        <v>0</v>
      </c>
      <c r="H34" s="45">
        <f t="shared" si="6"/>
        <v>0</v>
      </c>
      <c r="I34" s="46">
        <f t="shared" si="7"/>
        <v>0</v>
      </c>
    </row>
    <row r="35" spans="1:9" ht="60" x14ac:dyDescent="0.25">
      <c r="A35" s="2" t="s">
        <v>67</v>
      </c>
      <c r="B35" s="3" t="s">
        <v>68</v>
      </c>
      <c r="C35" s="47">
        <v>960</v>
      </c>
      <c r="D35" s="11"/>
      <c r="E35" s="48">
        <v>0.08</v>
      </c>
      <c r="F35" s="42">
        <f t="shared" si="4"/>
        <v>0</v>
      </c>
      <c r="G35" s="44">
        <f t="shared" si="5"/>
        <v>0</v>
      </c>
      <c r="H35" s="45">
        <f t="shared" si="6"/>
        <v>0</v>
      </c>
      <c r="I35" s="46">
        <f t="shared" si="7"/>
        <v>0</v>
      </c>
    </row>
    <row r="36" spans="1:9" ht="16.149999999999999" customHeight="1" x14ac:dyDescent="0.25">
      <c r="A36" s="71" t="s">
        <v>69</v>
      </c>
      <c r="B36" s="71"/>
      <c r="C36" s="71"/>
      <c r="D36" s="71"/>
      <c r="E36" s="71"/>
      <c r="F36" s="71"/>
      <c r="G36" s="49">
        <f>SUM(G26:G35)</f>
        <v>0</v>
      </c>
      <c r="H36" s="49">
        <f>SUM(H26:H35)</f>
        <v>0</v>
      </c>
      <c r="I36" s="50">
        <f>SUM(I26:I35)</f>
        <v>0</v>
      </c>
    </row>
    <row r="37" spans="1:9" x14ac:dyDescent="0.25">
      <c r="G37" s="26"/>
      <c r="H37" s="26"/>
      <c r="I37" s="26"/>
    </row>
    <row r="41" spans="1:9" ht="42.6" customHeight="1" x14ac:dyDescent="0.25"/>
    <row r="44" spans="1:9" ht="56.45" customHeight="1" x14ac:dyDescent="0.25"/>
    <row r="45" spans="1:9" ht="46.9" customHeight="1" x14ac:dyDescent="0.25"/>
  </sheetData>
  <mergeCells count="3">
    <mergeCell ref="A2:I2"/>
    <mergeCell ref="A21:F21"/>
    <mergeCell ref="A36:F36"/>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zoomScaleNormal="100" workbookViewId="0"/>
  </sheetViews>
  <sheetFormatPr defaultRowHeight="15" x14ac:dyDescent="0.25"/>
  <cols>
    <col min="1" max="1" width="5.7109375" customWidth="1"/>
    <col min="2" max="2" width="29.7109375" customWidth="1"/>
    <col min="3" max="1025" width="5.7109375" customWidth="1"/>
  </cols>
  <sheetData>
    <row r="1" spans="1:11" x14ac:dyDescent="0.25">
      <c r="A1" s="2" t="s">
        <v>70</v>
      </c>
      <c r="B1" s="3" t="s">
        <v>71</v>
      </c>
      <c r="C1" s="3"/>
      <c r="D1" s="3"/>
      <c r="E1" s="3"/>
      <c r="F1" s="3"/>
      <c r="G1" s="3"/>
      <c r="H1" s="3"/>
      <c r="I1" s="2"/>
      <c r="J1" s="51"/>
    </row>
    <row r="2" spans="1:11" ht="45" customHeight="1" x14ac:dyDescent="0.25">
      <c r="A2" s="2"/>
      <c r="B2" s="3" t="s">
        <v>72</v>
      </c>
      <c r="C2" s="52">
        <v>1</v>
      </c>
      <c r="D2" s="52">
        <v>13.7</v>
      </c>
      <c r="E2" s="48">
        <v>0.08</v>
      </c>
      <c r="F2" s="52">
        <v>14.79</v>
      </c>
      <c r="G2" s="52">
        <v>20</v>
      </c>
      <c r="H2" s="52">
        <v>274</v>
      </c>
      <c r="I2" s="53">
        <v>295.92</v>
      </c>
      <c r="J2" s="54">
        <v>100</v>
      </c>
      <c r="K2" s="2">
        <f>J2*F2</f>
        <v>1479</v>
      </c>
    </row>
    <row r="3" spans="1:11" ht="43.9" customHeight="1" x14ac:dyDescent="0.25">
      <c r="A3" s="2"/>
      <c r="B3" s="3" t="s">
        <v>73</v>
      </c>
      <c r="C3" s="52">
        <v>1</v>
      </c>
      <c r="D3" s="52"/>
      <c r="E3" s="48">
        <v>0.08</v>
      </c>
      <c r="F3" s="52">
        <v>206</v>
      </c>
      <c r="G3" s="52"/>
      <c r="H3" s="52"/>
      <c r="I3" s="53"/>
      <c r="J3" s="55">
        <v>25</v>
      </c>
      <c r="K3" s="56">
        <f>J3*F3</f>
        <v>5150</v>
      </c>
    </row>
    <row r="4" spans="1:11" ht="25.15" customHeight="1" x14ac:dyDescent="0.25">
      <c r="A4" s="2"/>
      <c r="B4" s="3" t="s">
        <v>74</v>
      </c>
      <c r="C4" s="51">
        <v>1</v>
      </c>
      <c r="D4" s="52"/>
      <c r="E4" s="48">
        <v>0.08</v>
      </c>
      <c r="F4" s="52">
        <v>24</v>
      </c>
      <c r="G4" s="52" t="s">
        <v>75</v>
      </c>
      <c r="H4" s="52"/>
      <c r="I4" s="53"/>
      <c r="J4" s="55">
        <v>100</v>
      </c>
      <c r="K4" s="56">
        <f>J4*F4</f>
        <v>2400</v>
      </c>
    </row>
    <row r="5" spans="1:11" x14ac:dyDescent="0.25">
      <c r="A5" s="2"/>
      <c r="B5" s="2" t="s">
        <v>76</v>
      </c>
      <c r="C5" s="52">
        <v>1</v>
      </c>
      <c r="D5" s="52">
        <v>10.79</v>
      </c>
      <c r="E5" s="48">
        <v>0.08</v>
      </c>
      <c r="F5" s="52">
        <v>11.55</v>
      </c>
      <c r="G5" s="52">
        <v>20</v>
      </c>
      <c r="H5" s="52">
        <v>214</v>
      </c>
      <c r="I5" s="53">
        <v>231.12</v>
      </c>
      <c r="J5" s="57">
        <v>50</v>
      </c>
      <c r="K5" s="56">
        <f>J5*F5</f>
        <v>577.5</v>
      </c>
    </row>
    <row r="6" spans="1:11" ht="49.15" customHeight="1" x14ac:dyDescent="0.25">
      <c r="A6" s="2"/>
      <c r="B6" s="18" t="s">
        <v>77</v>
      </c>
      <c r="C6" s="3">
        <v>1</v>
      </c>
      <c r="D6" s="52">
        <v>10.79</v>
      </c>
      <c r="E6" s="58">
        <v>0.08</v>
      </c>
      <c r="F6" s="59">
        <v>11.55</v>
      </c>
      <c r="G6" s="3">
        <v>20</v>
      </c>
      <c r="H6" s="59">
        <v>214</v>
      </c>
      <c r="I6" s="60">
        <v>231.12</v>
      </c>
      <c r="J6" s="55"/>
      <c r="K6" s="56"/>
    </row>
    <row r="7" spans="1:11" x14ac:dyDescent="0.25">
      <c r="A7" s="2"/>
      <c r="B7" s="3"/>
      <c r="C7" s="3"/>
      <c r="D7" s="3"/>
      <c r="E7" s="3"/>
      <c r="F7" s="3"/>
      <c r="G7" s="3"/>
      <c r="H7" s="3"/>
      <c r="I7" s="2"/>
      <c r="J7" s="51"/>
    </row>
    <row r="8" spans="1:11" ht="46.9" customHeight="1" x14ac:dyDescent="0.25">
      <c r="A8" s="2" t="s">
        <v>70</v>
      </c>
      <c r="B8" s="61" t="s">
        <v>78</v>
      </c>
      <c r="C8" s="62">
        <v>1</v>
      </c>
      <c r="D8" s="59">
        <v>3.4</v>
      </c>
      <c r="E8" s="63">
        <v>0.08</v>
      </c>
      <c r="F8" s="59">
        <f>(D8*E8)+D8</f>
        <v>3.6719999999999997</v>
      </c>
      <c r="G8" s="59">
        <v>50</v>
      </c>
      <c r="H8" s="59">
        <f>G8*D8</f>
        <v>170</v>
      </c>
      <c r="I8" s="59">
        <f>G8*F8</f>
        <v>183.6</v>
      </c>
      <c r="J8" s="64">
        <v>700</v>
      </c>
      <c r="K8" s="65">
        <f>F8*J8</f>
        <v>2570.3999999999996</v>
      </c>
    </row>
    <row r="9" spans="1:11" x14ac:dyDescent="0.25">
      <c r="A9" s="2"/>
      <c r="B9" s="3"/>
      <c r="C9" s="3"/>
      <c r="D9" s="3"/>
      <c r="E9" s="3"/>
      <c r="F9" s="3"/>
      <c r="G9" s="3"/>
      <c r="H9" s="3"/>
      <c r="I9" s="2"/>
      <c r="J9" s="51"/>
    </row>
    <row r="10" spans="1:11" ht="25.15" customHeight="1" x14ac:dyDescent="0.25">
      <c r="A10" s="2" t="s">
        <v>70</v>
      </c>
      <c r="B10" s="3" t="s">
        <v>79</v>
      </c>
      <c r="C10" s="59">
        <v>1</v>
      </c>
      <c r="D10" s="3"/>
      <c r="E10" s="3"/>
      <c r="F10" s="3">
        <v>1353</v>
      </c>
      <c r="G10" s="59">
        <v>6</v>
      </c>
      <c r="H10" s="3"/>
      <c r="I10" s="2"/>
      <c r="J10" s="64"/>
      <c r="K10" s="65">
        <f>G10*F10</f>
        <v>8118</v>
      </c>
    </row>
    <row r="11" spans="1:11" x14ac:dyDescent="0.25">
      <c r="A11" s="2" t="s">
        <v>70</v>
      </c>
      <c r="B11" s="3"/>
      <c r="C11" s="3"/>
      <c r="D11" s="3"/>
      <c r="E11" s="3"/>
      <c r="F11" s="3"/>
      <c r="G11" s="3"/>
      <c r="H11" s="3"/>
      <c r="I11" s="2"/>
      <c r="J11" s="51"/>
    </row>
    <row r="12" spans="1:11" ht="34.9" customHeight="1" x14ac:dyDescent="0.25">
      <c r="A12" s="2"/>
      <c r="B12" s="3" t="s">
        <v>80</v>
      </c>
      <c r="C12" s="3"/>
      <c r="D12" s="3"/>
      <c r="E12" s="3"/>
      <c r="F12" s="3"/>
      <c r="G12" s="3"/>
      <c r="H12" s="3"/>
      <c r="I12" s="2"/>
      <c r="J12" s="51"/>
    </row>
    <row r="13" spans="1:11" ht="20.45" customHeight="1" x14ac:dyDescent="0.25">
      <c r="A13" s="2" t="s">
        <v>70</v>
      </c>
      <c r="B13" s="3" t="s">
        <v>81</v>
      </c>
      <c r="C13" s="3">
        <v>1</v>
      </c>
      <c r="D13" s="3">
        <v>13.87</v>
      </c>
      <c r="E13" s="63">
        <v>0.08</v>
      </c>
      <c r="F13" s="59">
        <v>14.87</v>
      </c>
      <c r="G13" s="3"/>
      <c r="H13" s="3"/>
      <c r="I13" s="2"/>
      <c r="J13" s="64">
        <v>5</v>
      </c>
      <c r="K13" s="65">
        <f>F13*J13</f>
        <v>74.349999999999994</v>
      </c>
    </row>
    <row r="14" spans="1:11" ht="36.6" customHeight="1" x14ac:dyDescent="0.25">
      <c r="A14" s="2" t="s">
        <v>70</v>
      </c>
      <c r="B14" s="3" t="s">
        <v>82</v>
      </c>
      <c r="C14" s="3"/>
      <c r="D14" s="3"/>
      <c r="E14" s="3"/>
      <c r="F14" s="3"/>
      <c r="G14" s="3"/>
      <c r="H14" s="3"/>
      <c r="I14" s="2"/>
      <c r="J14" s="64"/>
      <c r="K14" s="65"/>
    </row>
    <row r="15" spans="1:11" ht="56.45" customHeight="1" x14ac:dyDescent="0.25">
      <c r="A15" s="2" t="s">
        <v>70</v>
      </c>
      <c r="B15" s="3" t="s">
        <v>83</v>
      </c>
      <c r="C15" s="3"/>
      <c r="D15" s="3"/>
      <c r="E15" s="3"/>
      <c r="F15" s="3"/>
      <c r="G15" s="3"/>
      <c r="H15" s="3"/>
      <c r="I15" s="2"/>
      <c r="J15" s="64"/>
      <c r="K15" s="65"/>
    </row>
    <row r="16" spans="1:11" x14ac:dyDescent="0.25">
      <c r="A16" s="2"/>
      <c r="B16" s="3"/>
      <c r="C16" s="3"/>
      <c r="D16" s="3"/>
      <c r="E16" s="3"/>
      <c r="F16" s="3"/>
      <c r="G16" s="3"/>
      <c r="H16" s="3"/>
      <c r="I16" s="2"/>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zoomScaleNormal="100" workbookViewId="0"/>
  </sheetViews>
  <sheetFormatPr defaultRowHeight="15" x14ac:dyDescent="0.25"/>
  <cols>
    <col min="1" max="1" width="5.7109375" customWidth="1"/>
    <col min="2" max="2" width="22.28515625" customWidth="1"/>
    <col min="3" max="1025" width="5.7109375" customWidth="1"/>
  </cols>
  <sheetData>
    <row r="1" spans="1:11" ht="58.15" customHeight="1" x14ac:dyDescent="0.25">
      <c r="A1" s="2"/>
      <c r="B1" s="3" t="s">
        <v>84</v>
      </c>
      <c r="C1" s="66">
        <v>1</v>
      </c>
      <c r="D1" s="2"/>
      <c r="E1" s="2"/>
      <c r="F1" s="66">
        <v>5940</v>
      </c>
      <c r="G1" s="2"/>
      <c r="H1" s="2"/>
      <c r="I1" s="2"/>
    </row>
    <row r="2" spans="1:11" ht="19.899999999999999" customHeight="1" x14ac:dyDescent="0.25">
      <c r="A2" s="2"/>
      <c r="B2" s="3" t="s">
        <v>85</v>
      </c>
      <c r="C2" s="67"/>
      <c r="D2" s="2"/>
      <c r="E2" s="2"/>
      <c r="F2" s="67"/>
      <c r="G2" s="2"/>
      <c r="H2" s="2"/>
      <c r="I2" s="2"/>
    </row>
    <row r="3" spans="1:11" ht="73.900000000000006" customHeight="1" x14ac:dyDescent="0.25">
      <c r="A3" s="2"/>
      <c r="B3" s="3" t="s">
        <v>86</v>
      </c>
      <c r="C3" s="38"/>
      <c r="D3" s="2"/>
      <c r="E3" s="2"/>
      <c r="F3" s="38"/>
      <c r="G3" s="2"/>
      <c r="H3" s="2"/>
      <c r="I3" s="2"/>
    </row>
    <row r="4" spans="1:11" ht="144.6" customHeight="1" x14ac:dyDescent="0.25">
      <c r="A4" s="2"/>
      <c r="B4" s="3" t="s">
        <v>87</v>
      </c>
      <c r="C4" s="52">
        <v>1</v>
      </c>
      <c r="D4" s="52">
        <v>12503</v>
      </c>
      <c r="E4" s="48">
        <v>0.23</v>
      </c>
      <c r="F4" s="52" t="s">
        <v>88</v>
      </c>
      <c r="G4" s="68"/>
      <c r="H4" s="68"/>
      <c r="I4" s="2"/>
      <c r="K4" t="str">
        <f t="shared" ref="K4:K9" si="0">F4</f>
        <v>15,378,69</v>
      </c>
    </row>
    <row r="5" spans="1:11" ht="80.45" customHeight="1" x14ac:dyDescent="0.25">
      <c r="A5" s="2"/>
      <c r="B5" s="3" t="s">
        <v>89</v>
      </c>
      <c r="C5" s="72">
        <v>1</v>
      </c>
      <c r="D5" s="72">
        <v>7856</v>
      </c>
      <c r="E5" s="73">
        <v>0.23</v>
      </c>
      <c r="F5" s="72">
        <v>9662.8799999999992</v>
      </c>
      <c r="G5" s="68"/>
      <c r="H5" s="68"/>
      <c r="I5" s="2"/>
      <c r="K5">
        <f t="shared" si="0"/>
        <v>9662.8799999999992</v>
      </c>
    </row>
    <row r="6" spans="1:11" ht="95.45" customHeight="1" x14ac:dyDescent="0.25">
      <c r="A6" s="2"/>
      <c r="B6" s="3" t="s">
        <v>90</v>
      </c>
      <c r="C6" s="72"/>
      <c r="D6" s="72"/>
      <c r="E6" s="73"/>
      <c r="F6" s="72"/>
      <c r="G6" s="68"/>
      <c r="H6" s="68"/>
      <c r="I6" s="2"/>
      <c r="K6">
        <f t="shared" si="0"/>
        <v>0</v>
      </c>
    </row>
    <row r="7" spans="1:11" ht="42" customHeight="1" x14ac:dyDescent="0.25">
      <c r="A7" s="2"/>
      <c r="B7" s="3" t="s">
        <v>91</v>
      </c>
      <c r="C7" s="72"/>
      <c r="D7" s="72"/>
      <c r="E7" s="73"/>
      <c r="F7" s="72"/>
      <c r="G7" s="68"/>
      <c r="H7" s="68"/>
      <c r="I7" s="2"/>
      <c r="K7">
        <f t="shared" si="0"/>
        <v>0</v>
      </c>
    </row>
    <row r="8" spans="1:11" ht="112.15" customHeight="1" x14ac:dyDescent="0.25">
      <c r="A8" s="2"/>
      <c r="B8" s="3" t="s">
        <v>92</v>
      </c>
      <c r="C8" s="52">
        <v>1</v>
      </c>
      <c r="D8" s="52">
        <v>2346</v>
      </c>
      <c r="E8" s="48">
        <v>0.23</v>
      </c>
      <c r="F8" s="52">
        <v>2885.58</v>
      </c>
      <c r="G8" s="68"/>
      <c r="H8" s="68"/>
      <c r="I8" s="2"/>
      <c r="K8">
        <f t="shared" si="0"/>
        <v>2885.58</v>
      </c>
    </row>
    <row r="9" spans="1:11" ht="75.599999999999994" customHeight="1" x14ac:dyDescent="0.25">
      <c r="A9" s="2"/>
      <c r="B9" s="3" t="s">
        <v>93</v>
      </c>
      <c r="C9" s="52">
        <v>1</v>
      </c>
      <c r="D9" s="52">
        <v>1099</v>
      </c>
      <c r="E9" s="48">
        <v>0.23</v>
      </c>
      <c r="F9" s="52">
        <v>1352</v>
      </c>
      <c r="G9" s="52" t="s">
        <v>94</v>
      </c>
      <c r="H9" s="68">
        <v>4055.31</v>
      </c>
      <c r="I9" s="2"/>
      <c r="K9">
        <f t="shared" si="0"/>
        <v>1352</v>
      </c>
    </row>
  </sheetData>
  <mergeCells count="4">
    <mergeCell ref="C5:C7"/>
    <mergeCell ref="D5:D7"/>
    <mergeCell ref="E5:E7"/>
    <mergeCell ref="F5:F7"/>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ewaka</dc:creator>
  <dc:description/>
  <cp:lastModifiedBy>Zaopatrzenie</cp:lastModifiedBy>
  <cp:revision>1</cp:revision>
  <dcterms:created xsi:type="dcterms:W3CDTF">2019-03-24T08:52:59Z</dcterms:created>
  <dcterms:modified xsi:type="dcterms:W3CDTF">2019-08-14T12:06:48Z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