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195" activeTab="0"/>
  </bookViews>
  <sheets>
    <sheet name="Wykaz części" sheetId="1" r:id="rId1"/>
  </sheets>
  <definedNames>
    <definedName name="_xlnm.Print_Area" localSheetId="0">'Wykaz części'!$A$1:$T$46</definedName>
  </definedNames>
  <calcPr fullCalcOnLoad="1"/>
</workbook>
</file>

<file path=xl/sharedStrings.xml><?xml version="1.0" encoding="utf-8"?>
<sst xmlns="http://schemas.openxmlformats.org/spreadsheetml/2006/main" count="171" uniqueCount="101">
  <si>
    <t>SUMA</t>
  </si>
  <si>
    <t>Lp.</t>
  </si>
  <si>
    <t>Nazwa</t>
  </si>
  <si>
    <t>Wkład filtra powietrza</t>
  </si>
  <si>
    <t>Wkład filtra oleju</t>
  </si>
  <si>
    <t>1.</t>
  </si>
  <si>
    <t>2.</t>
  </si>
  <si>
    <t>3.</t>
  </si>
  <si>
    <t>4.</t>
  </si>
  <si>
    <t>szt.</t>
  </si>
  <si>
    <t>5.</t>
  </si>
  <si>
    <t>6.</t>
  </si>
  <si>
    <t>Uszczelka pokrywy zaworów</t>
  </si>
  <si>
    <t>j.m.</t>
  </si>
  <si>
    <t>7.</t>
  </si>
  <si>
    <t>8.</t>
  </si>
  <si>
    <t>9.</t>
  </si>
  <si>
    <t>Cewka zapłonowa</t>
  </si>
  <si>
    <t>Płyn chłodniczy</t>
  </si>
  <si>
    <t>litr</t>
  </si>
  <si>
    <t xml:space="preserve">Świeca zapłonowa </t>
  </si>
  <si>
    <t>10.</t>
  </si>
  <si>
    <t>11.</t>
  </si>
  <si>
    <t>12.</t>
  </si>
  <si>
    <t>13.</t>
  </si>
  <si>
    <t>14.</t>
  </si>
  <si>
    <t>15.</t>
  </si>
  <si>
    <t>16.</t>
  </si>
  <si>
    <t>Nr katalogowy</t>
  </si>
  <si>
    <t>MTU X52404500056</t>
  </si>
  <si>
    <t>MTU X00005776</t>
  </si>
  <si>
    <t>MTU 5240160321</t>
  </si>
  <si>
    <t>DUNGS GF 40125</t>
  </si>
  <si>
    <t>MTU0031845301</t>
  </si>
  <si>
    <t xml:space="preserve">Wkład filtra wstępnego włókninowego </t>
  </si>
  <si>
    <t>MTU X52612100003</t>
  </si>
  <si>
    <t>Obejma filtra powietrza</t>
  </si>
  <si>
    <t>MTU 203017350000</t>
  </si>
  <si>
    <t>Wkład filtra oleju układu tankowania</t>
  </si>
  <si>
    <t>SH 63704</t>
  </si>
  <si>
    <t>Wkład filtra dokładnego</t>
  </si>
  <si>
    <t>MTU XP52401800026</t>
  </si>
  <si>
    <t>Wkład filtra kieszeniowego</t>
  </si>
  <si>
    <t xml:space="preserve">Wkład filtra zgrubnego </t>
  </si>
  <si>
    <t>MTU XP52401800027</t>
  </si>
  <si>
    <t>Fuchs Titan Ganymet Ultra</t>
  </si>
  <si>
    <t>Wkład z uszczelnieniem do filtra gazu</t>
  </si>
  <si>
    <t>MTU 12V4000 GS</t>
  </si>
  <si>
    <t>12V4000 L32FB</t>
  </si>
  <si>
    <t>PE734E2</t>
  </si>
  <si>
    <t>TYP AGREGATU:</t>
  </si>
  <si>
    <t>TYP SILNIKA:</t>
  </si>
  <si>
    <t>TYP PRĄDNICY</t>
  </si>
  <si>
    <t>Cena jednostkowa [zł netto]</t>
  </si>
  <si>
    <t>Przewody wysokiego napiecia (zapłonowe) kpl.</t>
  </si>
  <si>
    <t>17.</t>
  </si>
  <si>
    <t>Turbosprężarka + uszczelnienia</t>
  </si>
  <si>
    <t>kpl.</t>
  </si>
  <si>
    <t>18.</t>
  </si>
  <si>
    <t>Wykonanie krzywej zużycia oleju</t>
  </si>
  <si>
    <t>zawiera się w poz. 16</t>
  </si>
  <si>
    <t>Ilość na prtzegląd</t>
  </si>
  <si>
    <t>RAZEM</t>
  </si>
  <si>
    <t>Rodzaj przeglądu / Ilość przepracowanych mth</t>
  </si>
  <si>
    <t>Uszczelka wtyku świecy zapłonowej</t>
  </si>
  <si>
    <t>19.</t>
  </si>
  <si>
    <t>O-ring pod pokrywę zaworową</t>
  </si>
  <si>
    <t>P1</t>
  </si>
  <si>
    <t>P2</t>
  </si>
  <si>
    <t>20.</t>
  </si>
  <si>
    <t>21.</t>
  </si>
  <si>
    <t>22.</t>
  </si>
  <si>
    <t>23.</t>
  </si>
  <si>
    <t>24.</t>
  </si>
  <si>
    <t>Suma P1</t>
  </si>
  <si>
    <t>Suma P2</t>
  </si>
  <si>
    <t>MTU X52404500034 (X52404500071)</t>
  </si>
  <si>
    <t>BASF G30 (50/50)</t>
  </si>
  <si>
    <t>MTU 700429044001</t>
  </si>
  <si>
    <t>MTU X5246450009</t>
  </si>
  <si>
    <t>Ceny części w okresie obowiązywania umowy</t>
  </si>
  <si>
    <t>STYCZEŃ</t>
  </si>
  <si>
    <t>MARZEC</t>
  </si>
  <si>
    <t>MAJ</t>
  </si>
  <si>
    <t>LIPIEC</t>
  </si>
  <si>
    <t>WRZESIEŃ</t>
  </si>
  <si>
    <t>LISTOPAD</t>
  </si>
  <si>
    <t>Przewidywana ilość w okresie obowiązywania umowy</t>
  </si>
  <si>
    <t>Wartość netto części na przagląd                       [zł netto]</t>
  </si>
  <si>
    <t>ABB TPS52</t>
  </si>
  <si>
    <t>ROK 2024</t>
  </si>
  <si>
    <t>X</t>
  </si>
  <si>
    <t>W570 H570 L360 G3 ()</t>
  </si>
  <si>
    <t>35000 + remont turbosprężarki</t>
  </si>
  <si>
    <t>ZAŁACZNIK NR 1 A</t>
  </si>
  <si>
    <t>......................................................</t>
  </si>
  <si>
    <t xml:space="preserve">         Pieczęć Wykonawcy</t>
  </si>
  <si>
    <t>………………….dnia………………..</t>
  </si>
  <si>
    <t>podpis Wykonawcy................................................................</t>
  </si>
  <si>
    <t xml:space="preserve">                            FORMULARZ OFERTOWY.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zadania: Dostawa na potrzeby usług serwisowych, fabrycznie nowych, oryginalnych części zamiennych oraz materiałów eksploatacyjnych do agregatu prądotwórczego BTCK 1200 CAGEN.                                                                                                                                                            </t>
  </si>
  <si>
    <t>Olej silnikowy wraz z badaniami (co 250 mtg)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</si>
</sst>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_-* #,##0.000\ _z_ł_-;\-* #,##0.000\ _z_ł_-;_-* &quot;-&quot;??\ _z_ł_-;_-@_-"/>
    <numFmt numFmtId="179" formatCode="[$-415]dddd\,\ d\ mmmm\ yyyy"/>
    <numFmt numFmtId="180" formatCode="#,##0.00\ &quot;zł&quot;"/>
    <numFmt numFmtId="181" formatCode="0_ ;\-0\ "/>
    <numFmt numFmtId="182" formatCode="#,##0.00_ ;\-#,##0.00\ "/>
    <numFmt numFmtId="183" formatCode="#,##0.00\ [$EUR]"/>
    <numFmt numFmtId="184" formatCode="_-* #,##0.00\ [$zł-415]_-;\-* #,##0.00\ [$zł-415]_-;_-* &quot;-&quot;??\ [$zł-415]_-;_-@_-"/>
    <numFmt numFmtId="185" formatCode="#,##0.00\ [$zł-415]"/>
    <numFmt numFmtId="186" formatCode="_-* #,##0.00\ [$€-1]_-;\-* #,##0.00\ [$€-1]_-;_-* &quot;-&quot;??\ [$€-1]_-;_-@_-"/>
    <numFmt numFmtId="187" formatCode="_-[$€-2]\ * #,##0.00_-;\-[$€-2]\ * #,##0.00_-;_-[$€-2]\ * &quot;-&quot;??_-;_-@_-"/>
    <numFmt numFmtId="188" formatCode="_-&quot;€&quot;\ * #,##0.00_-;_-&quot;€&quot;\ * #,##0.00\-;_-&quot;€&quot;\ * &quot;-&quot;??_-;_-@_-"/>
  </numFmts>
  <fonts count="57">
    <font>
      <sz val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sz val="2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zcionka tekstu podstawowego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81" fontId="0" fillId="0" borderId="10" xfId="42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84" fontId="0" fillId="33" borderId="10" xfId="4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53" applyFont="1" applyBorder="1" applyAlignment="1">
      <alignment horizontal="center" vertical="center"/>
      <protection/>
    </xf>
    <xf numFmtId="181" fontId="0" fillId="0" borderId="10" xfId="42" applyNumberFormat="1" applyFont="1" applyBorder="1" applyAlignment="1">
      <alignment horizontal="center" vertical="center" wrapText="1"/>
    </xf>
    <xf numFmtId="184" fontId="54" fillId="33" borderId="11" xfId="0" applyNumberFormat="1" applyFont="1" applyFill="1" applyBorder="1" applyAlignment="1">
      <alignment horizontal="center" vertical="center" wrapText="1"/>
    </xf>
    <xf numFmtId="49" fontId="55" fillId="0" borderId="10" xfId="57" applyNumberFormat="1" applyFont="1" applyBorder="1" applyAlignment="1">
      <alignment horizontal="center" vertical="center" wrapText="1"/>
      <protection/>
    </xf>
    <xf numFmtId="1" fontId="55" fillId="0" borderId="10" xfId="57" applyNumberFormat="1" applyFont="1" applyBorder="1" applyAlignment="1">
      <alignment horizontal="center" vertical="center" wrapText="1"/>
      <protection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5" fillId="0" borderId="10" xfId="57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84" fontId="0" fillId="33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11" fillId="34" borderId="10" xfId="41" applyFont="1" applyFill="1" applyBorder="1" applyAlignment="1">
      <alignment horizontal="center" vertical="center"/>
    </xf>
    <xf numFmtId="0" fontId="11" fillId="34" borderId="0" xfId="41" applyFont="1" applyFill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" fontId="35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84" fontId="0" fillId="0" borderId="10" xfId="42" applyNumberFormat="1" applyFont="1" applyFill="1" applyBorder="1" applyAlignment="1">
      <alignment horizontal="center" vertical="center" wrapText="1"/>
    </xf>
    <xf numFmtId="181" fontId="0" fillId="0" borderId="10" xfId="42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84" fontId="4" fillId="0" borderId="1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tandard_ET-Liste 12V4000L6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U56"/>
  <sheetViews>
    <sheetView tabSelected="1" zoomScale="70" zoomScaleNormal="70" zoomScalePageLayoutView="90" workbookViewId="0" topLeftCell="C13">
      <selection activeCell="R39" sqref="R39"/>
    </sheetView>
  </sheetViews>
  <sheetFormatPr defaultColWidth="8.88671875" defaultRowHeight="15"/>
  <cols>
    <col min="1" max="1" width="7.10546875" style="0" customWidth="1"/>
    <col min="2" max="2" width="41.21484375" style="0" customWidth="1"/>
    <col min="3" max="3" width="32.3359375" style="0" customWidth="1"/>
    <col min="4" max="4" width="10.77734375" style="0" customWidth="1"/>
    <col min="5" max="5" width="13.10546875" style="0" customWidth="1"/>
    <col min="6" max="6" width="10.88671875" style="0" customWidth="1"/>
    <col min="7" max="7" width="16.4453125" style="0" customWidth="1"/>
    <col min="8" max="9" width="14.5546875" style="7" customWidth="1"/>
    <col min="10" max="11" width="13.3359375" style="0" customWidth="1"/>
    <col min="12" max="12" width="14.21484375" style="0" customWidth="1"/>
    <col min="13" max="13" width="13.3359375" style="0" customWidth="1"/>
    <col min="14" max="14" width="15.21484375" style="0" customWidth="1"/>
    <col min="15" max="15" width="14.77734375" style="0" customWidth="1"/>
    <col min="18" max="19" width="9.21484375" style="0" customWidth="1"/>
    <col min="20" max="20" width="9.10546875" style="0" customWidth="1"/>
    <col min="21" max="21" width="9.77734375" style="0" customWidth="1"/>
  </cols>
  <sheetData>
    <row r="1" ht="15" hidden="1"/>
    <row r="2" ht="15" hidden="1"/>
    <row r="3" ht="15" hidden="1"/>
    <row r="4" spans="2:16" ht="46.5" customHeight="1">
      <c r="B4" s="76" t="s">
        <v>95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69" t="s">
        <v>94</v>
      </c>
      <c r="N4" s="69"/>
      <c r="O4" s="78"/>
      <c r="P4" s="79"/>
    </row>
    <row r="5" ht="27" customHeight="1">
      <c r="B5" s="37" t="s">
        <v>96</v>
      </c>
    </row>
    <row r="6" spans="1:14" ht="15" customHeight="1">
      <c r="A6" s="84" t="s">
        <v>99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06.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9" ht="18.75" customHeight="1">
      <c r="A8" s="8"/>
      <c r="B8" s="50" t="s">
        <v>50</v>
      </c>
      <c r="C8" s="47" t="s">
        <v>47</v>
      </c>
      <c r="D8" s="8"/>
      <c r="F8" s="8"/>
      <c r="G8" s="8"/>
      <c r="H8" s="8"/>
      <c r="I8" s="8"/>
    </row>
    <row r="9" spans="1:15" ht="22.5" customHeight="1">
      <c r="A9" s="8"/>
      <c r="B9" s="51" t="s">
        <v>51</v>
      </c>
      <c r="C9" s="48" t="s">
        <v>48</v>
      </c>
      <c r="D9" s="13"/>
      <c r="E9" s="8"/>
      <c r="F9" s="8"/>
      <c r="G9" s="8"/>
      <c r="H9" s="8"/>
      <c r="I9" s="8"/>
      <c r="J9" s="73" t="s">
        <v>90</v>
      </c>
      <c r="K9" s="73"/>
      <c r="L9" s="73"/>
      <c r="M9" s="73"/>
      <c r="N9" s="73"/>
      <c r="O9" s="73"/>
    </row>
    <row r="10" spans="1:15" ht="17.25" customHeight="1">
      <c r="A10" s="8"/>
      <c r="B10" s="52" t="s">
        <v>52</v>
      </c>
      <c r="C10" s="49" t="s">
        <v>49</v>
      </c>
      <c r="D10" s="8"/>
      <c r="E10" s="8"/>
      <c r="F10" s="8"/>
      <c r="G10" s="8"/>
      <c r="H10" s="8"/>
      <c r="I10" s="8"/>
      <c r="J10" s="14" t="s">
        <v>81</v>
      </c>
      <c r="K10" s="14" t="s">
        <v>82</v>
      </c>
      <c r="L10" s="14" t="s">
        <v>83</v>
      </c>
      <c r="M10" s="14" t="s">
        <v>84</v>
      </c>
      <c r="N10" s="14" t="s">
        <v>85</v>
      </c>
      <c r="O10" s="14" t="s">
        <v>86</v>
      </c>
    </row>
    <row r="11" spans="10:15" ht="15.75" customHeight="1">
      <c r="J11" s="26" t="s">
        <v>68</v>
      </c>
      <c r="K11" s="26" t="s">
        <v>67</v>
      </c>
      <c r="L11" s="26" t="s">
        <v>68</v>
      </c>
      <c r="M11" s="26" t="s">
        <v>67</v>
      </c>
      <c r="N11" s="26" t="s">
        <v>68</v>
      </c>
      <c r="O11" s="26" t="s">
        <v>67</v>
      </c>
    </row>
    <row r="12" spans="1:15" ht="27" customHeight="1">
      <c r="A12" s="72" t="s">
        <v>1</v>
      </c>
      <c r="B12" s="72" t="s">
        <v>2</v>
      </c>
      <c r="C12" s="70" t="s">
        <v>28</v>
      </c>
      <c r="D12" s="72" t="s">
        <v>13</v>
      </c>
      <c r="E12" s="72" t="s">
        <v>53</v>
      </c>
      <c r="F12" s="70" t="s">
        <v>61</v>
      </c>
      <c r="G12" s="70" t="s">
        <v>88</v>
      </c>
      <c r="H12" s="70" t="s">
        <v>87</v>
      </c>
      <c r="I12" s="83" t="s">
        <v>80</v>
      </c>
      <c r="J12" s="89" t="s">
        <v>63</v>
      </c>
      <c r="K12" s="90"/>
      <c r="L12" s="90"/>
      <c r="M12" s="90"/>
      <c r="N12" s="90"/>
      <c r="O12" s="91"/>
    </row>
    <row r="13" spans="1:15" ht="38.25" customHeight="1">
      <c r="A13" s="72"/>
      <c r="B13" s="72"/>
      <c r="C13" s="71"/>
      <c r="D13" s="72"/>
      <c r="E13" s="72"/>
      <c r="F13" s="71"/>
      <c r="G13" s="71"/>
      <c r="H13" s="71"/>
      <c r="I13" s="83"/>
      <c r="J13" s="27">
        <v>32000</v>
      </c>
      <c r="K13" s="27">
        <v>33500</v>
      </c>
      <c r="L13" s="36" t="s">
        <v>93</v>
      </c>
      <c r="M13" s="27">
        <v>36500</v>
      </c>
      <c r="N13" s="27">
        <v>38000</v>
      </c>
      <c r="O13" s="27">
        <v>39500</v>
      </c>
    </row>
    <row r="14" spans="1:15" ht="22.5" customHeight="1">
      <c r="A14" s="3" t="s">
        <v>5</v>
      </c>
      <c r="B14" s="6" t="s">
        <v>20</v>
      </c>
      <c r="C14" s="6" t="s">
        <v>29</v>
      </c>
      <c r="D14" s="4" t="s">
        <v>9</v>
      </c>
      <c r="E14" s="60">
        <v>0</v>
      </c>
      <c r="F14" s="5">
        <v>12</v>
      </c>
      <c r="G14" s="62">
        <f>F14*E14</f>
        <v>0</v>
      </c>
      <c r="H14" s="10">
        <v>36</v>
      </c>
      <c r="I14" s="33">
        <f>H14*E14</f>
        <v>0</v>
      </c>
      <c r="J14" s="3" t="s">
        <v>91</v>
      </c>
      <c r="K14" s="3"/>
      <c r="L14" s="3" t="s">
        <v>91</v>
      </c>
      <c r="M14" s="3"/>
      <c r="N14" s="3" t="s">
        <v>91</v>
      </c>
      <c r="O14" s="3"/>
    </row>
    <row r="15" spans="1:15" ht="24.75" customHeight="1">
      <c r="A15" s="3" t="s">
        <v>6</v>
      </c>
      <c r="B15" s="3" t="s">
        <v>54</v>
      </c>
      <c r="C15" s="3" t="s">
        <v>76</v>
      </c>
      <c r="D15" s="4" t="s">
        <v>9</v>
      </c>
      <c r="E15" s="60">
        <v>0</v>
      </c>
      <c r="F15" s="5">
        <v>12</v>
      </c>
      <c r="G15" s="62">
        <f aca="true" t="shared" si="0" ref="G15:G32">F15*E15</f>
        <v>0</v>
      </c>
      <c r="H15" s="10">
        <v>0</v>
      </c>
      <c r="I15" s="33">
        <v>0</v>
      </c>
      <c r="J15" s="3"/>
      <c r="K15" s="3"/>
      <c r="L15" s="3"/>
      <c r="M15" s="3"/>
      <c r="N15" s="3"/>
      <c r="O15" s="3"/>
    </row>
    <row r="16" spans="1:15" ht="24" customHeight="1">
      <c r="A16" s="3" t="s">
        <v>7</v>
      </c>
      <c r="B16" s="3" t="s">
        <v>3</v>
      </c>
      <c r="C16" s="3" t="s">
        <v>30</v>
      </c>
      <c r="D16" s="4" t="s">
        <v>9</v>
      </c>
      <c r="E16" s="60">
        <v>0</v>
      </c>
      <c r="F16" s="5">
        <v>1</v>
      </c>
      <c r="G16" s="62">
        <f t="shared" si="0"/>
        <v>0</v>
      </c>
      <c r="H16" s="10">
        <v>3</v>
      </c>
      <c r="I16" s="33">
        <f>H16*E16</f>
        <v>0</v>
      </c>
      <c r="J16" s="3" t="s">
        <v>91</v>
      </c>
      <c r="K16" s="3"/>
      <c r="L16" s="3" t="s">
        <v>91</v>
      </c>
      <c r="M16" s="3"/>
      <c r="N16" s="3" t="s">
        <v>91</v>
      </c>
      <c r="O16" s="3"/>
    </row>
    <row r="17" spans="1:15" ht="24.75" customHeight="1">
      <c r="A17" s="3" t="s">
        <v>8</v>
      </c>
      <c r="B17" s="3" t="s">
        <v>34</v>
      </c>
      <c r="C17" s="3" t="s">
        <v>35</v>
      </c>
      <c r="D17" s="4" t="s">
        <v>9</v>
      </c>
      <c r="E17" s="60">
        <v>0</v>
      </c>
      <c r="F17" s="5">
        <v>1</v>
      </c>
      <c r="G17" s="62">
        <f t="shared" si="0"/>
        <v>0</v>
      </c>
      <c r="H17" s="10">
        <v>6</v>
      </c>
      <c r="I17" s="33">
        <f>H17*E17</f>
        <v>0</v>
      </c>
      <c r="J17" s="3" t="s">
        <v>91</v>
      </c>
      <c r="K17" s="3" t="s">
        <v>91</v>
      </c>
      <c r="L17" s="3" t="s">
        <v>91</v>
      </c>
      <c r="M17" s="3" t="s">
        <v>91</v>
      </c>
      <c r="N17" s="3" t="s">
        <v>91</v>
      </c>
      <c r="O17" s="3" t="s">
        <v>91</v>
      </c>
    </row>
    <row r="18" spans="1:15" ht="24.75" customHeight="1">
      <c r="A18" s="3" t="s">
        <v>10</v>
      </c>
      <c r="B18" s="3" t="s">
        <v>4</v>
      </c>
      <c r="C18" s="3" t="s">
        <v>33</v>
      </c>
      <c r="D18" s="4" t="s">
        <v>9</v>
      </c>
      <c r="E18" s="60">
        <v>0</v>
      </c>
      <c r="F18" s="5">
        <v>4</v>
      </c>
      <c r="G18" s="62">
        <f t="shared" si="0"/>
        <v>0</v>
      </c>
      <c r="H18" s="10">
        <v>12</v>
      </c>
      <c r="I18" s="33">
        <f>H18*E18</f>
        <v>0</v>
      </c>
      <c r="J18" s="3" t="s">
        <v>91</v>
      </c>
      <c r="K18" s="3"/>
      <c r="L18" s="3" t="s">
        <v>91</v>
      </c>
      <c r="M18" s="3"/>
      <c r="N18" s="3" t="s">
        <v>91</v>
      </c>
      <c r="O18" s="3"/>
    </row>
    <row r="19" spans="1:15" ht="24.75" customHeight="1">
      <c r="A19" s="3" t="s">
        <v>11</v>
      </c>
      <c r="B19" s="3" t="s">
        <v>42</v>
      </c>
      <c r="C19" s="34" t="s">
        <v>92</v>
      </c>
      <c r="D19" s="4" t="s">
        <v>9</v>
      </c>
      <c r="E19" s="60">
        <v>0</v>
      </c>
      <c r="F19" s="5">
        <v>4</v>
      </c>
      <c r="G19" s="62">
        <f t="shared" si="0"/>
        <v>0</v>
      </c>
      <c r="H19" s="10">
        <v>24</v>
      </c>
      <c r="I19" s="33">
        <f>H19*E19</f>
        <v>0</v>
      </c>
      <c r="J19" s="3" t="s">
        <v>91</v>
      </c>
      <c r="K19" s="3" t="s">
        <v>91</v>
      </c>
      <c r="L19" s="3" t="s">
        <v>91</v>
      </c>
      <c r="M19" s="3" t="s">
        <v>91</v>
      </c>
      <c r="N19" s="3" t="s">
        <v>91</v>
      </c>
      <c r="O19" s="3" t="s">
        <v>91</v>
      </c>
    </row>
    <row r="20" spans="1:15" ht="24.75" customHeight="1">
      <c r="A20" s="3" t="s">
        <v>14</v>
      </c>
      <c r="B20" s="3" t="s">
        <v>38</v>
      </c>
      <c r="C20" s="34" t="s">
        <v>39</v>
      </c>
      <c r="D20" s="4" t="s">
        <v>9</v>
      </c>
      <c r="E20" s="60">
        <v>0</v>
      </c>
      <c r="F20" s="5">
        <v>1</v>
      </c>
      <c r="G20" s="62">
        <f t="shared" si="0"/>
        <v>0</v>
      </c>
      <c r="H20" s="10">
        <v>3</v>
      </c>
      <c r="I20" s="33">
        <f>H20*E20</f>
        <v>0</v>
      </c>
      <c r="J20" s="3" t="s">
        <v>91</v>
      </c>
      <c r="K20" s="3"/>
      <c r="L20" s="3" t="s">
        <v>91</v>
      </c>
      <c r="M20" s="3"/>
      <c r="N20" s="3" t="s">
        <v>91</v>
      </c>
      <c r="O20" s="3"/>
    </row>
    <row r="21" spans="1:15" ht="24.75" customHeight="1">
      <c r="A21" s="3" t="s">
        <v>15</v>
      </c>
      <c r="B21" s="3" t="s">
        <v>40</v>
      </c>
      <c r="C21" s="3" t="s">
        <v>41</v>
      </c>
      <c r="D21" s="4" t="s">
        <v>9</v>
      </c>
      <c r="E21" s="60">
        <v>0</v>
      </c>
      <c r="F21" s="5">
        <v>1</v>
      </c>
      <c r="G21" s="62">
        <f t="shared" si="0"/>
        <v>0</v>
      </c>
      <c r="H21" s="10">
        <v>0</v>
      </c>
      <c r="I21" s="33">
        <v>0</v>
      </c>
      <c r="J21" s="3"/>
      <c r="K21" s="18"/>
      <c r="L21" s="18"/>
      <c r="M21" s="18"/>
      <c r="N21" s="18"/>
      <c r="O21" s="18"/>
    </row>
    <row r="22" spans="1:15" ht="24.75" customHeight="1">
      <c r="A22" s="3" t="s">
        <v>16</v>
      </c>
      <c r="B22" s="3" t="s">
        <v>43</v>
      </c>
      <c r="C22" s="3" t="s">
        <v>44</v>
      </c>
      <c r="D22" s="4" t="s">
        <v>9</v>
      </c>
      <c r="E22" s="60">
        <v>0</v>
      </c>
      <c r="F22" s="5">
        <v>1</v>
      </c>
      <c r="G22" s="62">
        <f t="shared" si="0"/>
        <v>0</v>
      </c>
      <c r="H22" s="10">
        <f>F22*(COUNTA(J22:N22))</f>
        <v>0</v>
      </c>
      <c r="I22" s="33">
        <v>0</v>
      </c>
      <c r="J22" s="3"/>
      <c r="K22" s="18"/>
      <c r="L22" s="18"/>
      <c r="M22" s="18"/>
      <c r="N22" s="18"/>
      <c r="O22" s="18"/>
    </row>
    <row r="23" spans="1:15" ht="24.75" customHeight="1">
      <c r="A23" s="3" t="s">
        <v>21</v>
      </c>
      <c r="B23" s="3" t="s">
        <v>46</v>
      </c>
      <c r="C23" s="34" t="s">
        <v>32</v>
      </c>
      <c r="D23" s="4" t="s">
        <v>9</v>
      </c>
      <c r="E23" s="60">
        <v>0</v>
      </c>
      <c r="F23" s="5">
        <v>1</v>
      </c>
      <c r="G23" s="62">
        <f t="shared" si="0"/>
        <v>0</v>
      </c>
      <c r="H23" s="10">
        <f>F23*(COUNTA(J23:N23))</f>
        <v>1</v>
      </c>
      <c r="I23" s="33">
        <f>H23*E23</f>
        <v>0</v>
      </c>
      <c r="J23" s="3"/>
      <c r="K23" s="18"/>
      <c r="L23" s="18" t="s">
        <v>91</v>
      </c>
      <c r="M23" s="18"/>
      <c r="N23" s="3"/>
      <c r="O23" s="18"/>
    </row>
    <row r="24" spans="1:15" ht="24.75" customHeight="1">
      <c r="A24" s="3" t="s">
        <v>22</v>
      </c>
      <c r="B24" s="6" t="s">
        <v>12</v>
      </c>
      <c r="C24" s="6" t="s">
        <v>31</v>
      </c>
      <c r="D24" s="4" t="s">
        <v>9</v>
      </c>
      <c r="E24" s="60">
        <v>0</v>
      </c>
      <c r="F24" s="5">
        <v>12</v>
      </c>
      <c r="G24" s="62">
        <f t="shared" si="0"/>
        <v>0</v>
      </c>
      <c r="H24" s="10">
        <v>36</v>
      </c>
      <c r="I24" s="33">
        <f>H24*E24</f>
        <v>0</v>
      </c>
      <c r="J24" s="3" t="s">
        <v>91</v>
      </c>
      <c r="K24" s="3"/>
      <c r="L24" s="3" t="s">
        <v>91</v>
      </c>
      <c r="M24" s="3"/>
      <c r="N24" s="3" t="s">
        <v>91</v>
      </c>
      <c r="O24" s="3"/>
    </row>
    <row r="25" spans="1:15" ht="24.75" customHeight="1">
      <c r="A25" s="3" t="s">
        <v>23</v>
      </c>
      <c r="B25" s="3" t="s">
        <v>36</v>
      </c>
      <c r="C25" s="3" t="s">
        <v>37</v>
      </c>
      <c r="D25" s="4" t="s">
        <v>9</v>
      </c>
      <c r="E25" s="60">
        <v>0</v>
      </c>
      <c r="F25" s="5">
        <v>1</v>
      </c>
      <c r="G25" s="62">
        <f t="shared" si="0"/>
        <v>0</v>
      </c>
      <c r="H25" s="10">
        <f>F25*(COUNTA(J25:N25))</f>
        <v>1</v>
      </c>
      <c r="I25" s="33">
        <f>H25*E25</f>
        <v>0</v>
      </c>
      <c r="J25" s="3"/>
      <c r="K25" s="18"/>
      <c r="L25" s="18" t="s">
        <v>91</v>
      </c>
      <c r="M25" s="3"/>
      <c r="N25" s="18"/>
      <c r="O25" s="18"/>
    </row>
    <row r="26" spans="1:15" ht="24.75" customHeight="1">
      <c r="A26" s="3" t="s">
        <v>24</v>
      </c>
      <c r="B26" s="3" t="s">
        <v>17</v>
      </c>
      <c r="C26" s="3" t="s">
        <v>79</v>
      </c>
      <c r="D26" s="4" t="s">
        <v>9</v>
      </c>
      <c r="E26" s="60">
        <v>0</v>
      </c>
      <c r="F26" s="5">
        <v>12</v>
      </c>
      <c r="G26" s="62">
        <f t="shared" si="0"/>
        <v>0</v>
      </c>
      <c r="H26" s="10">
        <f>F26*(COUNTA(J26:N26))</f>
        <v>0</v>
      </c>
      <c r="I26" s="33">
        <v>0</v>
      </c>
      <c r="J26" s="3"/>
      <c r="K26" s="18"/>
      <c r="L26" s="18"/>
      <c r="M26" s="18"/>
      <c r="N26" s="18"/>
      <c r="O26" s="18"/>
    </row>
    <row r="27" spans="1:15" ht="24.75" customHeight="1">
      <c r="A27" s="3" t="s">
        <v>25</v>
      </c>
      <c r="B27" s="3" t="s">
        <v>18</v>
      </c>
      <c r="C27" s="3" t="s">
        <v>77</v>
      </c>
      <c r="D27" s="4" t="s">
        <v>19</v>
      </c>
      <c r="E27" s="60">
        <v>0</v>
      </c>
      <c r="F27" s="5">
        <v>1000</v>
      </c>
      <c r="G27" s="62">
        <f t="shared" si="0"/>
        <v>0</v>
      </c>
      <c r="H27" s="10">
        <v>1000</v>
      </c>
      <c r="I27" s="33">
        <v>0</v>
      </c>
      <c r="J27" s="3"/>
      <c r="K27" s="3"/>
      <c r="L27" s="3"/>
      <c r="M27" s="3"/>
      <c r="N27" s="3"/>
      <c r="O27" s="3" t="s">
        <v>91</v>
      </c>
    </row>
    <row r="28" spans="1:15" ht="25.5" customHeight="1">
      <c r="A28" s="3" t="s">
        <v>26</v>
      </c>
      <c r="B28" s="3" t="s">
        <v>100</v>
      </c>
      <c r="C28" s="35" t="s">
        <v>45</v>
      </c>
      <c r="D28" s="4" t="s">
        <v>19</v>
      </c>
      <c r="E28" s="60">
        <v>0</v>
      </c>
      <c r="F28" s="5">
        <v>615</v>
      </c>
      <c r="G28" s="62">
        <f t="shared" si="0"/>
        <v>0</v>
      </c>
      <c r="H28" s="10">
        <v>1845</v>
      </c>
      <c r="I28" s="33">
        <f>H28*E28</f>
        <v>0</v>
      </c>
      <c r="J28" s="3" t="s">
        <v>91</v>
      </c>
      <c r="K28" s="3"/>
      <c r="L28" s="3" t="s">
        <v>91</v>
      </c>
      <c r="M28" s="3"/>
      <c r="N28" s="3" t="s">
        <v>91</v>
      </c>
      <c r="O28" s="3"/>
    </row>
    <row r="29" spans="1:21" s="56" customFormat="1" ht="30.75" customHeight="1">
      <c r="A29" s="57" t="s">
        <v>27</v>
      </c>
      <c r="B29" s="57" t="s">
        <v>56</v>
      </c>
      <c r="C29" s="58" t="s">
        <v>89</v>
      </c>
      <c r="D29" s="59" t="s">
        <v>57</v>
      </c>
      <c r="E29" s="60">
        <v>0</v>
      </c>
      <c r="F29" s="61">
        <v>1</v>
      </c>
      <c r="G29" s="62">
        <f t="shared" si="0"/>
        <v>0</v>
      </c>
      <c r="H29" s="63">
        <v>1</v>
      </c>
      <c r="I29" s="64">
        <v>0</v>
      </c>
      <c r="J29" s="65"/>
      <c r="K29" s="65"/>
      <c r="L29" s="65" t="s">
        <v>91</v>
      </c>
      <c r="M29" s="65"/>
      <c r="N29" s="65"/>
      <c r="O29" s="65"/>
      <c r="P29" s="74"/>
      <c r="Q29" s="75"/>
      <c r="R29" s="75"/>
      <c r="S29" s="75"/>
      <c r="T29" s="75"/>
      <c r="U29" s="31"/>
    </row>
    <row r="30" spans="1:15" ht="30.75" customHeight="1" hidden="1">
      <c r="A30" s="3" t="s">
        <v>55</v>
      </c>
      <c r="B30" s="6" t="s">
        <v>59</v>
      </c>
      <c r="C30" s="5" t="s">
        <v>60</v>
      </c>
      <c r="D30" s="6" t="s">
        <v>57</v>
      </c>
      <c r="E30" s="60" t="e">
        <f>#REF!*#REF!</f>
        <v>#REF!</v>
      </c>
      <c r="F30" s="5">
        <v>1</v>
      </c>
      <c r="G30" s="62" t="e">
        <f t="shared" si="0"/>
        <v>#REF!</v>
      </c>
      <c r="H30" s="10">
        <f>F30*(COUNTA(J30:N30))</f>
        <v>0</v>
      </c>
      <c r="I30" s="33" t="e">
        <f>H30*D30</f>
        <v>#VALUE!</v>
      </c>
      <c r="J30" s="18"/>
      <c r="K30" s="18"/>
      <c r="L30" s="18"/>
      <c r="M30" s="18"/>
      <c r="N30" s="18"/>
      <c r="O30" s="18"/>
    </row>
    <row r="31" spans="1:15" ht="30.75" customHeight="1">
      <c r="A31" s="3" t="s">
        <v>55</v>
      </c>
      <c r="B31" s="6" t="s">
        <v>64</v>
      </c>
      <c r="C31" s="6">
        <v>93212870335</v>
      </c>
      <c r="D31" s="6" t="s">
        <v>9</v>
      </c>
      <c r="E31" s="60">
        <v>0</v>
      </c>
      <c r="F31" s="11">
        <v>12</v>
      </c>
      <c r="G31" s="62">
        <f t="shared" si="0"/>
        <v>0</v>
      </c>
      <c r="H31" s="10">
        <v>36</v>
      </c>
      <c r="I31" s="33">
        <f>H31*E31</f>
        <v>0</v>
      </c>
      <c r="J31" s="3" t="s">
        <v>91</v>
      </c>
      <c r="K31" s="3"/>
      <c r="L31" s="3" t="s">
        <v>91</v>
      </c>
      <c r="M31" s="3"/>
      <c r="N31" s="3" t="s">
        <v>91</v>
      </c>
      <c r="O31" s="3"/>
    </row>
    <row r="32" spans="1:15" ht="30.75" customHeight="1">
      <c r="A32" s="3" t="s">
        <v>58</v>
      </c>
      <c r="B32" s="6" t="s">
        <v>66</v>
      </c>
      <c r="C32" s="6" t="s">
        <v>78</v>
      </c>
      <c r="D32" s="6" t="s">
        <v>9</v>
      </c>
      <c r="E32" s="60">
        <v>0</v>
      </c>
      <c r="F32" s="11">
        <v>12</v>
      </c>
      <c r="G32" s="62">
        <f t="shared" si="0"/>
        <v>0</v>
      </c>
      <c r="H32" s="10">
        <v>36</v>
      </c>
      <c r="I32" s="4">
        <f>H32*E32</f>
        <v>0</v>
      </c>
      <c r="J32" s="3" t="s">
        <v>91</v>
      </c>
      <c r="K32" s="3"/>
      <c r="L32" s="3" t="s">
        <v>91</v>
      </c>
      <c r="M32" s="3"/>
      <c r="N32" s="3" t="s">
        <v>91</v>
      </c>
      <c r="O32" s="3"/>
    </row>
    <row r="33" spans="1:15" ht="30.75" customHeight="1" hidden="1">
      <c r="A33" s="3" t="s">
        <v>65</v>
      </c>
      <c r="B33" s="29"/>
      <c r="C33" s="22"/>
      <c r="D33" s="19" t="s">
        <v>9</v>
      </c>
      <c r="E33" s="32"/>
      <c r="F33" s="23"/>
      <c r="G33" s="17"/>
      <c r="H33" s="20">
        <f aca="true" t="shared" si="1" ref="H33:H38">F33*(COUNTA(J33:N33))</f>
        <v>0</v>
      </c>
      <c r="I33" s="20"/>
      <c r="J33" s="3"/>
      <c r="K33" s="28"/>
      <c r="L33" s="28"/>
      <c r="M33" s="28"/>
      <c r="N33" s="28"/>
      <c r="O33" s="28"/>
    </row>
    <row r="34" spans="1:15" ht="30.75" customHeight="1" hidden="1">
      <c r="A34" s="3" t="s">
        <v>69</v>
      </c>
      <c r="B34" s="29"/>
      <c r="C34" s="22"/>
      <c r="D34" s="19" t="s">
        <v>9</v>
      </c>
      <c r="E34" s="21"/>
      <c r="F34" s="23"/>
      <c r="G34" s="17"/>
      <c r="H34" s="20">
        <f t="shared" si="1"/>
        <v>0</v>
      </c>
      <c r="I34" s="20"/>
      <c r="J34" s="3"/>
      <c r="K34" s="12"/>
      <c r="L34" s="12"/>
      <c r="M34" s="12"/>
      <c r="N34" s="12"/>
      <c r="O34" s="12"/>
    </row>
    <row r="35" spans="1:15" ht="30.75" customHeight="1" hidden="1">
      <c r="A35" s="3" t="s">
        <v>70</v>
      </c>
      <c r="B35" s="30"/>
      <c r="C35" s="24"/>
      <c r="D35" s="19" t="s">
        <v>9</v>
      </c>
      <c r="E35" s="21"/>
      <c r="F35" s="25"/>
      <c r="G35" s="17"/>
      <c r="H35" s="20">
        <f t="shared" si="1"/>
        <v>0</v>
      </c>
      <c r="I35" s="20"/>
      <c r="J35" s="3"/>
      <c r="K35" s="12"/>
      <c r="L35" s="12"/>
      <c r="M35" s="12"/>
      <c r="N35" s="12"/>
      <c r="O35" s="12"/>
    </row>
    <row r="36" spans="1:15" ht="30.75" customHeight="1" hidden="1">
      <c r="A36" s="3" t="s">
        <v>71</v>
      </c>
      <c r="B36" s="29"/>
      <c r="C36" s="22"/>
      <c r="D36" s="19" t="s">
        <v>9</v>
      </c>
      <c r="E36" s="21"/>
      <c r="F36" s="23"/>
      <c r="G36" s="17"/>
      <c r="H36" s="20">
        <f t="shared" si="1"/>
        <v>0</v>
      </c>
      <c r="I36" s="20"/>
      <c r="J36" s="3"/>
      <c r="K36" s="12"/>
      <c r="L36" s="12"/>
      <c r="M36" s="12"/>
      <c r="N36" s="12"/>
      <c r="O36" s="12"/>
    </row>
    <row r="37" spans="1:15" ht="30.75" customHeight="1" hidden="1">
      <c r="A37" s="3" t="s">
        <v>72</v>
      </c>
      <c r="B37" s="29"/>
      <c r="C37" s="22"/>
      <c r="D37" s="19" t="s">
        <v>9</v>
      </c>
      <c r="E37" s="21"/>
      <c r="F37" s="23"/>
      <c r="G37" s="17"/>
      <c r="H37" s="20">
        <f t="shared" si="1"/>
        <v>0</v>
      </c>
      <c r="I37" s="20"/>
      <c r="J37" s="3"/>
      <c r="K37" s="12"/>
      <c r="L37" s="12"/>
      <c r="M37" s="12"/>
      <c r="N37" s="12"/>
      <c r="O37" s="12"/>
    </row>
    <row r="38" spans="1:15" ht="30.75" customHeight="1" hidden="1">
      <c r="A38" s="3" t="s">
        <v>73</v>
      </c>
      <c r="B38" s="29"/>
      <c r="C38" s="22"/>
      <c r="D38" s="19" t="s">
        <v>9</v>
      </c>
      <c r="E38" s="21"/>
      <c r="F38" s="23"/>
      <c r="G38" s="17"/>
      <c r="H38" s="20">
        <f t="shared" si="1"/>
        <v>0</v>
      </c>
      <c r="I38" s="20"/>
      <c r="J38" s="3"/>
      <c r="K38" s="12"/>
      <c r="L38" s="12"/>
      <c r="M38" s="12"/>
      <c r="N38" s="12"/>
      <c r="O38" s="12"/>
    </row>
    <row r="39" spans="1:15" s="56" customFormat="1" ht="27.75" customHeight="1">
      <c r="A39" s="86" t="s">
        <v>0</v>
      </c>
      <c r="B39" s="86"/>
      <c r="C39" s="86"/>
      <c r="D39" s="86"/>
      <c r="E39" s="53"/>
      <c r="F39" s="54"/>
      <c r="G39" s="55"/>
      <c r="H39" s="53"/>
      <c r="I39" s="67">
        <f>I14+I15+I16+I17+I18+I19+I20+I21+I22+I23+I24+I25+I26+I27+I28+I29+I31+I32</f>
        <v>0</v>
      </c>
      <c r="J39" s="68">
        <f aca="true" t="shared" si="2" ref="J39:O39">SUMIF(J14:J38,"X",$G14:$G38)</f>
        <v>0</v>
      </c>
      <c r="K39" s="68">
        <f t="shared" si="2"/>
        <v>0</v>
      </c>
      <c r="L39" s="68">
        <f t="shared" si="2"/>
        <v>0</v>
      </c>
      <c r="M39" s="68">
        <f t="shared" si="2"/>
        <v>0</v>
      </c>
      <c r="N39" s="68">
        <f t="shared" si="2"/>
        <v>0</v>
      </c>
      <c r="O39" s="68">
        <f t="shared" si="2"/>
        <v>0</v>
      </c>
    </row>
    <row r="40" ht="19.5" customHeight="1">
      <c r="A40" s="2"/>
    </row>
    <row r="41" spans="1:18" ht="19.5" customHeight="1">
      <c r="A41" s="76"/>
      <c r="B41" s="85"/>
      <c r="C41" s="85"/>
      <c r="D41" s="85"/>
      <c r="E41" s="16"/>
      <c r="J41" s="26" t="s">
        <v>75</v>
      </c>
      <c r="K41" s="26" t="s">
        <v>74</v>
      </c>
      <c r="L41" s="26" t="s">
        <v>75</v>
      </c>
      <c r="M41" s="26" t="s">
        <v>74</v>
      </c>
      <c r="N41" s="26" t="s">
        <v>75</v>
      </c>
      <c r="O41" s="26" t="s">
        <v>74</v>
      </c>
      <c r="P41" s="73" t="s">
        <v>62</v>
      </c>
      <c r="Q41" s="73"/>
      <c r="R41" s="73"/>
    </row>
    <row r="42" spans="1:18" ht="39" customHeight="1">
      <c r="A42" s="85"/>
      <c r="B42" s="85"/>
      <c r="C42" s="85"/>
      <c r="D42" s="85"/>
      <c r="E42" s="16"/>
      <c r="J42" s="66">
        <f aca="true" t="shared" si="3" ref="J42:O42">J39</f>
        <v>0</v>
      </c>
      <c r="K42" s="66">
        <f t="shared" si="3"/>
        <v>0</v>
      </c>
      <c r="L42" s="66">
        <f t="shared" si="3"/>
        <v>0</v>
      </c>
      <c r="M42" s="66">
        <f t="shared" si="3"/>
        <v>0</v>
      </c>
      <c r="N42" s="66">
        <f t="shared" si="3"/>
        <v>0</v>
      </c>
      <c r="O42" s="66">
        <f t="shared" si="3"/>
        <v>0</v>
      </c>
      <c r="P42" s="80">
        <f>J42+K42+L42+M42+N42+O42</f>
        <v>0</v>
      </c>
      <c r="Q42" s="81"/>
      <c r="R42" s="82"/>
    </row>
    <row r="43" ht="15" customHeight="1"/>
    <row r="44" ht="15" customHeight="1"/>
    <row r="46" spans="2:17" ht="63.75" customHeight="1">
      <c r="B46" s="38"/>
      <c r="C46" s="46" t="s">
        <v>97</v>
      </c>
      <c r="D46" s="39"/>
      <c r="E46" s="39"/>
      <c r="F46" s="39"/>
      <c r="G46" s="39"/>
      <c r="H46" s="39"/>
      <c r="I46" s="40"/>
      <c r="J46" s="42"/>
      <c r="K46" s="43"/>
      <c r="L46" s="44" t="s">
        <v>98</v>
      </c>
      <c r="M46" s="45"/>
      <c r="N46" s="45"/>
      <c r="O46" s="41"/>
      <c r="P46" s="41"/>
      <c r="Q46" s="41"/>
    </row>
    <row r="47" spans="6:9" ht="24.75" customHeight="1">
      <c r="F47" s="1"/>
      <c r="G47" s="1"/>
      <c r="H47" s="9"/>
      <c r="I47" s="9"/>
    </row>
    <row r="48" ht="24.75" customHeight="1"/>
    <row r="49" ht="24.75" customHeight="1"/>
    <row r="50" ht="38.25" customHeight="1"/>
    <row r="51" ht="34.5" customHeight="1"/>
    <row r="52" ht="34.5" customHeight="1"/>
    <row r="53" ht="28.5" customHeight="1"/>
    <row r="56" spans="1:5" ht="15">
      <c r="A56" s="87"/>
      <c r="B56" s="88"/>
      <c r="C56" s="88"/>
      <c r="D56" s="88"/>
      <c r="E56" s="15"/>
    </row>
  </sheetData>
  <sheetProtection/>
  <mergeCells count="21">
    <mergeCell ref="A56:D56"/>
    <mergeCell ref="J12:O12"/>
    <mergeCell ref="B12:B13"/>
    <mergeCell ref="C12:C13"/>
    <mergeCell ref="D12:D13"/>
    <mergeCell ref="F12:F13"/>
    <mergeCell ref="P42:R42"/>
    <mergeCell ref="P41:R41"/>
    <mergeCell ref="A12:A13"/>
    <mergeCell ref="I12:I13"/>
    <mergeCell ref="A6:N7"/>
    <mergeCell ref="A41:D42"/>
    <mergeCell ref="A39:D39"/>
    <mergeCell ref="G12:G13"/>
    <mergeCell ref="M4:N4"/>
    <mergeCell ref="H12:H13"/>
    <mergeCell ref="E12:E13"/>
    <mergeCell ref="J9:O9"/>
    <mergeCell ref="P29:T29"/>
    <mergeCell ref="B4:L4"/>
    <mergeCell ref="O4:P4"/>
  </mergeCells>
  <printOptions/>
  <pageMargins left="0.7" right="0.7" top="0.75" bottom="0.75" header="0.3" footer="0.3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Biogaz Inwestor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Delimata Ewa</dc:creator>
  <cp:keywords/>
  <dc:description/>
  <cp:lastModifiedBy>tkotowski</cp:lastModifiedBy>
  <cp:lastPrinted>2023-09-28T11:38:48Z</cp:lastPrinted>
  <dcterms:created xsi:type="dcterms:W3CDTF">2011-09-09T06:33:16Z</dcterms:created>
  <dcterms:modified xsi:type="dcterms:W3CDTF">2023-10-19T05:16:06Z</dcterms:modified>
  <cp:category/>
  <cp:version/>
  <cp:contentType/>
  <cp:contentStatus/>
</cp:coreProperties>
</file>