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yka\OneDrive - Gdańskie Centrum Informatyczne\Pulpit\Kasia\Zadania '20r\Chodniki Nad Jarem, Zakosy\Wyjaśnienia treści SIWZ z dnia 20.02.2021r\"/>
    </mc:Choice>
  </mc:AlternateContent>
  <xr:revisionPtr revIDLastSave="0" documentId="8_{67A817C8-31EB-4AAC-8FBB-9C1EE8FB84CE}" xr6:coauthVersionLast="45" xr6:coauthVersionMax="45" xr10:uidLastSave="{00000000-0000-0000-0000-000000000000}"/>
  <bookViews>
    <workbookView xWindow="-120" yWindow="-120" windowWidth="29040" windowHeight="15840" tabRatio="757" activeTab="1" xr2:uid="{00000000-000D-0000-FFFF-FFFF00000000}"/>
  </bookViews>
  <sheets>
    <sheet name="ZZK" sheetId="27" r:id="rId1"/>
    <sheet name="b. drogowa" sheetId="30" r:id="rId2"/>
    <sheet name="b.sanitarna" sheetId="36" r:id="rId3"/>
  </sheets>
  <definedNames>
    <definedName name="_xlnm.Print_Area" localSheetId="1">'b. drogowa'!$B$1:$G$34</definedName>
    <definedName name="_xlnm.Print_Area" localSheetId="2">b.sanitarna!$B$1:$G$12</definedName>
    <definedName name="_xlnm.Print_Area" localSheetId="0">ZZK!$B$2:$D$5</definedName>
    <definedName name="_xlnm.Print_Titles" localSheetId="1">'b. drogowa'!$2:$6</definedName>
    <definedName name="_xlnm.Print_Titles" localSheetId="2">b.sanitarna!$2:$6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30" l="1"/>
  <c r="G36" i="30"/>
  <c r="G33" i="30"/>
  <c r="G32" i="30"/>
  <c r="G31" i="30"/>
  <c r="G34" i="30" s="1"/>
  <c r="G28" i="30"/>
  <c r="G27" i="30"/>
  <c r="G24" i="30"/>
  <c r="G23" i="30"/>
  <c r="G22" i="30"/>
  <c r="G19" i="30"/>
  <c r="G16" i="30"/>
  <c r="G13" i="30"/>
  <c r="G8" i="30"/>
  <c r="G18" i="30"/>
  <c r="G17" i="30"/>
  <c r="G20" i="30" l="1"/>
  <c r="G37" i="30" l="1"/>
  <c r="G9" i="36"/>
  <c r="G10" i="36"/>
  <c r="G11" i="36"/>
  <c r="G8" i="36"/>
  <c r="G12" i="36" l="1"/>
  <c r="G9" i="30"/>
  <c r="G10" i="30"/>
  <c r="G11" i="30"/>
  <c r="G12" i="30"/>
  <c r="G14" i="30" l="1"/>
  <c r="G13" i="36"/>
  <c r="G25" i="30"/>
  <c r="G40" i="30" l="1"/>
  <c r="G29" i="30" l="1"/>
  <c r="G41" i="30" s="1"/>
  <c r="D9" i="27"/>
  <c r="D8" i="27" l="1"/>
  <c r="D10" i="27" s="1"/>
  <c r="D11" i="27" s="1"/>
  <c r="D12" i="27" s="1"/>
</calcChain>
</file>

<file path=xl/sharedStrings.xml><?xml version="1.0" encoding="utf-8"?>
<sst xmlns="http://schemas.openxmlformats.org/spreadsheetml/2006/main" count="102" uniqueCount="75">
  <si>
    <t>ZBIORCZE ZESTAWIENIE KOSZTÓW</t>
  </si>
  <si>
    <t>Lp</t>
  </si>
  <si>
    <t>Branża</t>
  </si>
  <si>
    <t xml:space="preserve">wartość </t>
  </si>
  <si>
    <t>1.</t>
  </si>
  <si>
    <t>RAZEM NETTO</t>
  </si>
  <si>
    <t>VAT 23%</t>
  </si>
  <si>
    <t>WARTOŚĆ BRUTTO</t>
  </si>
  <si>
    <t>KOSZTORYS OFERTOWY</t>
  </si>
  <si>
    <t>Lp.</t>
  </si>
  <si>
    <t>Opis</t>
  </si>
  <si>
    <t>Jedn. miary</t>
  </si>
  <si>
    <t>Ilość</t>
  </si>
  <si>
    <t>Cena jedn.
netto
zł</t>
  </si>
  <si>
    <t>Wartość
netto
zł</t>
  </si>
  <si>
    <t>I</t>
  </si>
  <si>
    <t>ROBOTY PRZYGOTOWAWCZE I ROZBIÓRKOWE</t>
  </si>
  <si>
    <t>m</t>
  </si>
  <si>
    <t>szt</t>
  </si>
  <si>
    <t>Razem dział: PRZYGOTOWAWCZE I ROZBIÓRKOWE</t>
  </si>
  <si>
    <t>III</t>
  </si>
  <si>
    <t>PODBUDOWY</t>
  </si>
  <si>
    <t>Razem dział: PODBUDOWY</t>
  </si>
  <si>
    <t>IV</t>
  </si>
  <si>
    <t>NAWIERZCHNIE</t>
  </si>
  <si>
    <t>Razem dział: NAWIERZCHNIE</t>
  </si>
  <si>
    <t>URZĄDZENIA BEZPIECZEŃSTWA RUCHU</t>
  </si>
  <si>
    <t>Razem dział: URZĄDZENIA BEZPIECZEŃSTWA RUCHU</t>
  </si>
  <si>
    <t>VI</t>
  </si>
  <si>
    <t>VII</t>
  </si>
  <si>
    <t>kpl.</t>
  </si>
  <si>
    <t>TABLICA WG SIWZ</t>
  </si>
  <si>
    <t>Tablica informacyjna</t>
  </si>
  <si>
    <t>Razem dział: TABLICA WG SIWZ</t>
  </si>
  <si>
    <t>Wartość kosztorysowa robót bez podatku VAT</t>
  </si>
  <si>
    <t>Obrzeża betonowe 8X30 cm na ławie betonowej C 12/15</t>
  </si>
  <si>
    <t>Tablice do znaków pionowych</t>
  </si>
  <si>
    <t xml:space="preserve">Słupki do znaków pionowych </t>
  </si>
  <si>
    <t>Profilowanie i zagęszczanie podłoża pod warstwy konstrukcyjne</t>
  </si>
  <si>
    <t>ELEMENTY ULIC</t>
  </si>
  <si>
    <t>Razem dział:  ELEMENTY ULIC</t>
  </si>
  <si>
    <t>KANALIZACJA DESZCZOWA</t>
  </si>
  <si>
    <t>Razem dział:  KANALIZACJA DESZCZOWA</t>
  </si>
  <si>
    <t>Branża drogowa</t>
  </si>
  <si>
    <t>Branża sanitarna</t>
  </si>
  <si>
    <t>m²</t>
  </si>
  <si>
    <t>Wykonanie podbudowy zasadniczej  - podbudowa z kruszywa łamanego stabilizowanego mechanicznie grubości 15cm</t>
  </si>
  <si>
    <t>Wykonanie podbudowy zasadniczej  - podbudowa z kruszywa łamanego stabilizowanego mechanicznie grubości 20cm</t>
  </si>
  <si>
    <t>ZIELEŃ</t>
  </si>
  <si>
    <t>Razem dział:  ZIELEŃ</t>
  </si>
  <si>
    <t>Montaż kanału deszczowego DN200 z rur PVC SN8 grubościenne gładkie o ściance  litej łączonych na uszczelki w wykopie umocnionym wraz z robotami ziemnymi , podsypką i obsypką technologiczną, ewentualnym odwodnieniem wykopu , wywóz nadmiaru urobku na legalne składowisko</t>
  </si>
  <si>
    <t>Montaż kanału deszczowego DN300 z rur PVC SN8 grubościenne gładkie o ściance  litej łączonych na uszczelki w wykopie umocnionym wraz z robotami ziemnymi , podsypką i obsypką technologiczną, ewentualnym odwodnieniem wykopu , wywóz nadmiaru urobku na legalne składowisko</t>
  </si>
  <si>
    <t>Zakup , dostarczenie oraz montaż studzienek rewizyjnych z kręgów betonowych średnicy 1200mm w gotowym wykopie umocnionym na wcześniej przygotowanym podłożu</t>
  </si>
  <si>
    <t>kpl</t>
  </si>
  <si>
    <t>Zakup , dostarczenie oraz montaż studzienek ściekowych - wpusty uliczne z osadnikiem w gotowym wykopie umocnionym na wcześniej przygotowanym podłożu</t>
  </si>
  <si>
    <t>Ustawienie palisady betonowej - palisada betonowa wysokość 90cm - podsypka piaskowa grubości 5cm - spoiny wypełnione zaprawą cementową</t>
  </si>
  <si>
    <t>Modernizacja chodników wraz z modernizacją nawierzchni w ulicach: 
Brukowej w ramach zadania pt.: „Program modernizacji chodników – edycja 2017 i 2019”</t>
  </si>
  <si>
    <t>Modernizacja chodników wraz z modernizacją nawierzchni w ulicach: 
Brukowej w ramach zadania pt.: „Program modernizacji chodników – edycja 2017 i 2019” - branża sanitarna</t>
  </si>
  <si>
    <t>Modernizacja chodników wraz z modernizacją nawierzchni w ulicach:  
Brukowej w ramach zadania pt.: „Program modernizacji chodników – edycja 2017 i 2019” - branża drogowa</t>
  </si>
  <si>
    <t>Wycinki z pasa drogowego krzewów lub skupisk krzewów, oczyszczenie terenu po wycince, transport gałęzi na legalne składowisko wraz z kosztami utylizacji/ składowania</t>
  </si>
  <si>
    <t>Rozbiórka chodników z płytek betonowych z podbudową wraz z wywozem materiałów na legalne składowisko lub składowisko wskazane przez inwestora wraz z kosztami utylizacji/składowania</t>
  </si>
  <si>
    <t>Rozbiórka chodników z kostki betonowej z podbudową wraz z wywozem materiałów na legalne składowisko lub składowisko wskazane przez inwestora wraz z kosztami utylizacji/składowania</t>
  </si>
  <si>
    <t>Rozbiórka nawierzchni z płyt typy YOMB z podbudową wraz z wywozem materiałów na legalne składowisko lub składowisko wskazane przez inwestora wraz z kosztami utylizacji/składowania</t>
  </si>
  <si>
    <t>Rozbiórka krawężników betonowych 15x30 z ławą betonową wraz z wywozem materiałów na legalne składowisko lub składowisko wskazane przez inwestora wraz z kosztami utylizacji/składowania</t>
  </si>
  <si>
    <t>Rozbiórka obrzeży betonowych 8x30 z ławą betonową wraz z wywozem materiałów na legalne składowisko lub składowisko wskazane przez inwestora wraz z kosztami utylizacji/składowania</t>
  </si>
  <si>
    <t>II</t>
  </si>
  <si>
    <t>Wykonanie koryta pod konstrukcję nawierzchni wraz z wywozem materiałów na legalne składowisk wraz z kosztami utylizacji/składowania</t>
  </si>
  <si>
    <t>Nawierzchnia z kostki brukowej kamiennej 15/17 na podsypce cementowo-piaskowej</t>
  </si>
  <si>
    <t>Nawierzchnia  najazdów na zjazdach z kostki granitowej łupanej 7/9cm na podsypce cementowo-piaskowej</t>
  </si>
  <si>
    <t>Nawierzchnia chodnika z płyt betonowych z posypką 30x30x8cm na podsypce cementowo-piaskowej</t>
  </si>
  <si>
    <t>Ustawienie krawężnika kamiennego - krawężnik kamienny 15x30cm wraz z ławą betonową C12/15 - spoiny wypełnione zaprawą cementową</t>
  </si>
  <si>
    <t>Wykonanie trawnika - oczyszczenie terenu z gruzu i zanieczyszczeń, rozścielenie ziemi urodzajnej gr. 15cm i wysianie trawników wraz z kosztami realizacji zaleceń pielęgnacyjnych po posianiu, wg wytycznych do projektu.</t>
  </si>
  <si>
    <t>V</t>
  </si>
  <si>
    <t>2.</t>
  </si>
  <si>
    <r>
      <rPr>
        <b/>
        <sz val="10"/>
        <color rgb="FFFF0000"/>
        <rFont val="Arial"/>
        <family val="2"/>
        <charset val="238"/>
      </rPr>
      <t>ZAMIENNY</t>
    </r>
    <r>
      <rPr>
        <b/>
        <sz val="10"/>
        <color theme="1"/>
        <rFont val="Arial"/>
        <family val="2"/>
        <charset val="238"/>
      </rPr>
      <t xml:space="preserve"> KOSZTORYS OFERTOWY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</si>
</sst>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1"/>
      <color indexed="64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2"/>
      <color indexed="64"/>
      <name val="Arial"/>
      <family val="2"/>
      <charset val="238"/>
    </font>
    <font>
      <b/>
      <sz val="9"/>
      <color indexed="64"/>
      <name val="Arial"/>
      <family val="2"/>
      <charset val="238"/>
    </font>
    <font>
      <sz val="9"/>
      <color indexed="64"/>
      <name val="Arial"/>
      <family val="2"/>
      <charset val="238"/>
    </font>
    <font>
      <sz val="8"/>
      <name val="Arial"/>
      <family val="2"/>
      <charset val="238"/>
    </font>
    <font>
      <sz val="10"/>
      <color indexed="64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name val="Arial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8" fillId="0" borderId="0"/>
    <xf numFmtId="0" fontId="19" fillId="0" borderId="0"/>
  </cellStyleXfs>
  <cellXfs count="101">
    <xf numFmtId="0" fontId="0" fillId="0" borderId="0" xfId="0" applyNumberFormat="1" applyFont="1" applyFill="1" applyBorder="1" applyAlignment="1" applyProtection="1">
      <alignment vertical="top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8" fillId="0" borderId="0" xfId="2" applyNumberFormat="1" applyFont="1" applyFill="1" applyBorder="1" applyAlignment="1" applyProtection="1">
      <alignment vertical="top"/>
    </xf>
    <xf numFmtId="49" fontId="9" fillId="0" borderId="2" xfId="2" applyNumberFormat="1" applyFont="1" applyBorder="1" applyAlignment="1" applyProtection="1">
      <alignment horizontal="center" vertical="center" wrapText="1"/>
    </xf>
    <xf numFmtId="0" fontId="9" fillId="0" borderId="3" xfId="2" applyFont="1" applyBorder="1" applyAlignment="1" applyProtection="1">
      <alignment horizontal="center" vertical="center" wrapText="1"/>
    </xf>
    <xf numFmtId="164" fontId="9" fillId="0" borderId="3" xfId="1" applyFont="1" applyBorder="1" applyAlignment="1" applyProtection="1">
      <alignment horizontal="center" vertical="center" wrapText="1"/>
    </xf>
    <xf numFmtId="4" fontId="9" fillId="0" borderId="4" xfId="1" applyNumberFormat="1" applyFont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horizontal="center" vertical="center"/>
    </xf>
    <xf numFmtId="0" fontId="8" fillId="0" borderId="0" xfId="2" applyNumberFormat="1" applyFont="1" applyFill="1" applyBorder="1" applyAlignment="1" applyProtection="1">
      <alignment vertical="center" wrapText="1"/>
    </xf>
    <xf numFmtId="164" fontId="8" fillId="0" borderId="0" xfId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 vertical="center"/>
    </xf>
    <xf numFmtId="0" fontId="4" fillId="0" borderId="1" xfId="2" applyNumberFormat="1" applyFont="1" applyFill="1" applyBorder="1" applyAlignment="1" applyProtection="1">
      <alignment vertical="center" wrapText="1"/>
    </xf>
    <xf numFmtId="0" fontId="4" fillId="0" borderId="8" xfId="2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Alignment="1"/>
    <xf numFmtId="0" fontId="0" fillId="0" borderId="0" xfId="0" applyAlignment="1">
      <alignment horizontal="left"/>
    </xf>
    <xf numFmtId="4" fontId="0" fillId="0" borderId="0" xfId="0" applyNumberForma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2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left" vertical="top"/>
    </xf>
    <xf numFmtId="4" fontId="11" fillId="0" borderId="0" xfId="0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vertical="center" wrapText="1"/>
    </xf>
    <xf numFmtId="164" fontId="3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center" vertical="center"/>
    </xf>
    <xf numFmtId="0" fontId="17" fillId="0" borderId="0" xfId="2" applyNumberFormat="1" applyFont="1" applyFill="1" applyBorder="1" applyAlignment="1" applyProtection="1"/>
    <xf numFmtId="0" fontId="3" fillId="0" borderId="5" xfId="2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" fontId="3" fillId="0" borderId="0" xfId="1" applyNumberFormat="1" applyFont="1" applyFill="1" applyBorder="1" applyAlignment="1" applyProtection="1">
      <alignment horizontal="right" vertical="center"/>
    </xf>
    <xf numFmtId="2" fontId="8" fillId="0" borderId="0" xfId="1" applyNumberFormat="1" applyFont="1" applyFill="1" applyBorder="1" applyAlignment="1" applyProtection="1">
      <alignment horizontal="right" vertical="center"/>
    </xf>
    <xf numFmtId="0" fontId="4" fillId="0" borderId="5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2" fontId="9" fillId="0" borderId="3" xfId="1" applyNumberFormat="1" applyFont="1" applyBorder="1" applyAlignment="1" applyProtection="1">
      <alignment horizontal="center" vertical="center" wrapText="1"/>
    </xf>
    <xf numFmtId="164" fontId="4" fillId="0" borderId="8" xfId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" fontId="4" fillId="0" borderId="5" xfId="2" applyNumberFormat="1" applyFont="1" applyFill="1" applyBorder="1" applyAlignment="1" applyProtection="1">
      <alignment horizontal="center" vertical="center" wrapText="1"/>
    </xf>
    <xf numFmtId="164" fontId="3" fillId="2" borderId="1" xfId="1" applyFont="1" applyFill="1" applyBorder="1" applyAlignment="1" applyProtection="1">
      <alignment horizontal="center" vertical="center" wrapText="1"/>
      <protection locked="0"/>
    </xf>
    <xf numFmtId="4" fontId="10" fillId="0" borderId="16" xfId="1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8" xfId="2" applyNumberFormat="1" applyFont="1" applyFill="1" applyBorder="1" applyAlignment="1" applyProtection="1">
      <alignment horizontal="center" vertical="center" wrapText="1"/>
    </xf>
    <xf numFmtId="0" fontId="0" fillId="0" borderId="19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2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4" fillId="0" borderId="8" xfId="2" applyNumberFormat="1" applyFont="1" applyFill="1" applyBorder="1" applyAlignment="1" applyProtection="1">
      <alignment horizontal="righ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164" fontId="3" fillId="0" borderId="17" xfId="1" applyFont="1" applyFill="1" applyBorder="1" applyAlignment="1" applyProtection="1">
      <alignment horizontal="center" vertical="center" wrapText="1"/>
    </xf>
    <xf numFmtId="164" fontId="0" fillId="0" borderId="1" xfId="1" applyFont="1" applyFill="1" applyBorder="1" applyAlignment="1" applyProtection="1">
      <alignment horizontal="right" vertical="center"/>
    </xf>
    <xf numFmtId="164" fontId="3" fillId="0" borderId="1" xfId="1" applyFont="1" applyBorder="1" applyAlignment="1" applyProtection="1">
      <alignment horizontal="right" vertical="center"/>
    </xf>
    <xf numFmtId="0" fontId="3" fillId="0" borderId="0" xfId="2" applyNumberFormat="1" applyFont="1" applyFill="1" applyBorder="1" applyAlignment="1" applyProtection="1">
      <alignment vertical="top"/>
    </xf>
    <xf numFmtId="0" fontId="5" fillId="0" borderId="0" xfId="2" applyFont="1" applyAlignment="1" applyProtection="1">
      <alignment horizontal="center" vertical="center"/>
    </xf>
    <xf numFmtId="2" fontId="5" fillId="0" borderId="0" xfId="2" applyNumberFormat="1" applyFont="1" applyAlignment="1" applyProtection="1">
      <alignment horizontal="right" vertical="center"/>
    </xf>
    <xf numFmtId="49" fontId="5" fillId="0" borderId="10" xfId="2" applyNumberFormat="1" applyFont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 vertical="center" wrapText="1"/>
    </xf>
    <xf numFmtId="49" fontId="5" fillId="0" borderId="11" xfId="2" applyNumberFormat="1" applyFont="1" applyBorder="1" applyAlignment="1" applyProtection="1">
      <alignment horizontal="center" vertical="center" wrapText="1"/>
    </xf>
    <xf numFmtId="1" fontId="5" fillId="0" borderId="11" xfId="2" applyNumberFormat="1" applyFont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 vertical="center" wrapText="1"/>
    </xf>
    <xf numFmtId="1" fontId="4" fillId="0" borderId="7" xfId="2" applyNumberFormat="1" applyFont="1" applyFill="1" applyBorder="1" applyAlignment="1" applyProtection="1">
      <alignment horizontal="center" vertical="center" wrapText="1"/>
    </xf>
    <xf numFmtId="2" fontId="4" fillId="0" borderId="8" xfId="1" applyNumberFormat="1" applyFont="1" applyFill="1" applyBorder="1" applyAlignment="1" applyProtection="1">
      <alignment horizontal="right" vertical="center" wrapText="1"/>
    </xf>
    <xf numFmtId="4" fontId="4" fillId="0" borderId="9" xfId="1" applyNumberFormat="1" applyFont="1" applyFill="1" applyBorder="1" applyAlignment="1" applyProtection="1">
      <alignment horizontal="center" vertical="center" wrapText="1"/>
    </xf>
    <xf numFmtId="4" fontId="3" fillId="0" borderId="6" xfId="1" applyNumberFormat="1" applyFont="1" applyFill="1" applyBorder="1" applyAlignment="1" applyProtection="1">
      <alignment horizontal="center" vertical="center" wrapText="1"/>
    </xf>
    <xf numFmtId="164" fontId="4" fillId="0" borderId="1" xfId="1" applyFont="1" applyFill="1" applyBorder="1" applyAlignment="1" applyProtection="1">
      <alignment horizontal="center" vertical="center" wrapText="1"/>
    </xf>
    <xf numFmtId="164" fontId="4" fillId="0" borderId="1" xfId="1" applyFont="1" applyFill="1" applyBorder="1" applyAlignment="1" applyProtection="1">
      <alignment horizontal="right" vertical="center"/>
    </xf>
    <xf numFmtId="4" fontId="4" fillId="0" borderId="6" xfId="1" applyNumberFormat="1" applyFont="1" applyFill="1" applyBorder="1" applyAlignment="1" applyProtection="1">
      <alignment horizontal="center" vertical="center" wrapText="1"/>
    </xf>
    <xf numFmtId="4" fontId="4" fillId="0" borderId="6" xfId="1" applyNumberFormat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/>
    </xf>
    <xf numFmtId="4" fontId="3" fillId="0" borderId="6" xfId="1" applyNumberFormat="1" applyFont="1" applyFill="1" applyBorder="1" applyAlignment="1" applyProtection="1">
      <alignment horizontal="center" vertical="center"/>
    </xf>
    <xf numFmtId="164" fontId="3" fillId="2" borderId="1" xfId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0" fontId="21" fillId="0" borderId="18" xfId="2" applyNumberFormat="1" applyFont="1" applyFill="1" applyBorder="1" applyAlignment="1" applyProtection="1">
      <alignment horizontal="center" vertical="center" wrapText="1"/>
    </xf>
    <xf numFmtId="0" fontId="21" fillId="0" borderId="5" xfId="2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5" fillId="0" borderId="0" xfId="2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/>
    </xf>
    <xf numFmtId="0" fontId="7" fillId="0" borderId="13" xfId="0" applyFont="1" applyBorder="1" applyAlignment="1" applyProtection="1">
      <alignment horizontal="right" vertical="center" wrapText="1"/>
    </xf>
    <xf numFmtId="0" fontId="7" fillId="0" borderId="14" xfId="0" applyFont="1" applyBorder="1" applyAlignment="1" applyProtection="1">
      <alignment horizontal="right" vertical="center" wrapText="1"/>
    </xf>
    <xf numFmtId="0" fontId="7" fillId="0" borderId="15" xfId="0" applyFont="1" applyBorder="1" applyAlignment="1" applyProtection="1">
      <alignment horizontal="right" vertical="center" wrapText="1"/>
    </xf>
    <xf numFmtId="0" fontId="6" fillId="0" borderId="0" xfId="2" applyFont="1" applyAlignment="1" applyProtection="1">
      <alignment horizontal="center" vertical="center"/>
    </xf>
  </cellXfs>
  <cellStyles count="9">
    <cellStyle name="Dziesiętny" xfId="1" builtinId="3"/>
    <cellStyle name="Dziesiętny 2" xfId="4" xr:uid="{00000000-0005-0000-0000-000001000000}"/>
    <cellStyle name="Dziesiętny 3" xfId="6" xr:uid="{00000000-0005-0000-0000-000002000000}"/>
    <cellStyle name="Normalny" xfId="0" builtinId="0"/>
    <cellStyle name="Normalny 2" xfId="2" xr:uid="{00000000-0005-0000-0000-000004000000}"/>
    <cellStyle name="Normalny 3" xfId="3" xr:uid="{00000000-0005-0000-0000-000005000000}"/>
    <cellStyle name="Normalny 4" xfId="5" xr:uid="{00000000-0005-0000-0000-000006000000}"/>
    <cellStyle name="Normalny 5" xfId="7" xr:uid="{00000000-0005-0000-0000-000007000000}"/>
    <cellStyle name="Normalny 6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2"/>
  <sheetViews>
    <sheetView showZeros="0" zoomScaleNormal="100" zoomScaleSheetLayoutView="100" workbookViewId="0">
      <selection activeCell="G24" sqref="G24"/>
    </sheetView>
  </sheetViews>
  <sheetFormatPr defaultColWidth="9.140625" defaultRowHeight="12.75" x14ac:dyDescent="0.2"/>
  <cols>
    <col min="1" max="1" width="2.28515625" style="13" customWidth="1"/>
    <col min="2" max="2" width="8.28515625" style="13" customWidth="1"/>
    <col min="3" max="3" width="47.7109375" style="25" customWidth="1"/>
    <col min="4" max="4" width="19.7109375" style="26" customWidth="1"/>
    <col min="5" max="16384" width="9.140625" style="13"/>
  </cols>
  <sheetData>
    <row r="3" spans="2:4" ht="15" x14ac:dyDescent="0.25">
      <c r="B3" s="94" t="s">
        <v>0</v>
      </c>
      <c r="C3" s="94"/>
      <c r="D3" s="94"/>
    </row>
    <row r="4" spans="2:4" x14ac:dyDescent="0.2">
      <c r="B4" s="14"/>
      <c r="C4" s="15"/>
      <c r="D4" s="16"/>
    </row>
    <row r="5" spans="2:4" ht="56.25" customHeight="1" x14ac:dyDescent="0.2">
      <c r="B5" s="91" t="s">
        <v>56</v>
      </c>
      <c r="C5" s="92"/>
      <c r="D5" s="92"/>
    </row>
    <row r="6" spans="2:4" s="25" customFormat="1" ht="12" customHeight="1" x14ac:dyDescent="0.25">
      <c r="B6" s="17"/>
      <c r="C6" s="18"/>
      <c r="D6" s="19"/>
    </row>
    <row r="7" spans="2:4" ht="24.95" customHeight="1" x14ac:dyDescent="0.2">
      <c r="B7" s="20" t="s">
        <v>1</v>
      </c>
      <c r="C7" s="21" t="s">
        <v>2</v>
      </c>
      <c r="D7" s="22" t="s">
        <v>3</v>
      </c>
    </row>
    <row r="8" spans="2:4" ht="40.5" customHeight="1" x14ac:dyDescent="0.2">
      <c r="B8" s="23" t="s">
        <v>4</v>
      </c>
      <c r="C8" s="33" t="s">
        <v>43</v>
      </c>
      <c r="D8" s="24">
        <f>'b. drogowa'!G41</f>
        <v>0</v>
      </c>
    </row>
    <row r="9" spans="2:4" ht="40.5" customHeight="1" x14ac:dyDescent="0.2">
      <c r="B9" s="23" t="s">
        <v>73</v>
      </c>
      <c r="C9" s="33" t="s">
        <v>44</v>
      </c>
      <c r="D9" s="24">
        <f>b.sanitarna!G13</f>
        <v>0</v>
      </c>
    </row>
    <row r="10" spans="2:4" ht="24.95" customHeight="1" x14ac:dyDescent="0.2">
      <c r="B10" s="93" t="s">
        <v>5</v>
      </c>
      <c r="C10" s="93"/>
      <c r="D10" s="50">
        <f>SUM(D8:D9)</f>
        <v>0</v>
      </c>
    </row>
    <row r="11" spans="2:4" ht="24.95" customHeight="1" x14ac:dyDescent="0.2">
      <c r="B11" s="93" t="s">
        <v>6</v>
      </c>
      <c r="C11" s="93"/>
      <c r="D11" s="50">
        <f>ROUND(D10*0.23,2)</f>
        <v>0</v>
      </c>
    </row>
    <row r="12" spans="2:4" ht="25.15" customHeight="1" x14ac:dyDescent="0.2">
      <c r="B12" s="90" t="s">
        <v>7</v>
      </c>
      <c r="C12" s="90"/>
      <c r="D12" s="51">
        <f>D10+D11</f>
        <v>0</v>
      </c>
    </row>
  </sheetData>
  <sheetProtection algorithmName="SHA-512" hashValue="yVbHdQO+mlFuqaYzJmbJ5n3atL1bKsHdYmmWAYwsHYu832XQP9zHy0c97F8aXB0UrWAd1tyiyhX4ufbeqIeUtA==" saltValue="QIaeiT1mYgV+Z4XKjJ9kVQ==" spinCount="100000" sheet="1" objects="1" scenarios="1" selectLockedCells="1" selectUnlockedCells="1"/>
  <mergeCells count="5">
    <mergeCell ref="B12:C12"/>
    <mergeCell ref="B5:D5"/>
    <mergeCell ref="B10:C10"/>
    <mergeCell ref="B11:C11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46"/>
  <sheetViews>
    <sheetView showZeros="0" tabSelected="1" zoomScale="85" zoomScaleNormal="85" workbookViewId="0">
      <selection activeCell="F36" sqref="F36"/>
    </sheetView>
  </sheetViews>
  <sheetFormatPr defaultColWidth="9.140625" defaultRowHeight="12.75" x14ac:dyDescent="0.2"/>
  <cols>
    <col min="1" max="1" width="9.140625" style="2"/>
    <col min="2" max="2" width="5" style="7" customWidth="1"/>
    <col min="3" max="3" width="72.5703125" style="8" customWidth="1"/>
    <col min="4" max="4" width="13" style="9" customWidth="1"/>
    <col min="5" max="5" width="14.140625" style="35" customWidth="1"/>
    <col min="6" max="6" width="15.85546875" style="9" customWidth="1"/>
    <col min="7" max="7" width="16.42578125" style="10" customWidth="1"/>
    <col min="8" max="16384" width="9.140625" style="2"/>
  </cols>
  <sheetData>
    <row r="2" spans="2:9" ht="30" customHeight="1" x14ac:dyDescent="0.2">
      <c r="B2" s="100" t="s">
        <v>74</v>
      </c>
      <c r="C2" s="100"/>
      <c r="D2" s="100"/>
      <c r="E2" s="100"/>
      <c r="F2" s="100"/>
      <c r="G2" s="100"/>
      <c r="H2" s="48"/>
      <c r="I2" s="66"/>
    </row>
    <row r="3" spans="2:9" ht="46.5" customHeight="1" x14ac:dyDescent="0.2">
      <c r="B3" s="95" t="s">
        <v>58</v>
      </c>
      <c r="C3" s="96"/>
      <c r="D3" s="96"/>
      <c r="E3" s="96"/>
      <c r="F3" s="96"/>
      <c r="G3" s="96"/>
      <c r="H3" s="66"/>
      <c r="I3" s="66"/>
    </row>
    <row r="4" spans="2:9" ht="10.15" customHeight="1" thickBot="1" x14ac:dyDescent="0.25">
      <c r="B4" s="67"/>
      <c r="C4" s="67"/>
      <c r="D4" s="67"/>
      <c r="E4" s="68"/>
      <c r="F4" s="67"/>
      <c r="G4" s="67"/>
      <c r="H4" s="66"/>
      <c r="I4" s="66"/>
    </row>
    <row r="5" spans="2:9" ht="36" x14ac:dyDescent="0.2">
      <c r="B5" s="3" t="s">
        <v>9</v>
      </c>
      <c r="C5" s="4" t="s">
        <v>10</v>
      </c>
      <c r="D5" s="5" t="s">
        <v>11</v>
      </c>
      <c r="E5" s="41" t="s">
        <v>12</v>
      </c>
      <c r="F5" s="5" t="s">
        <v>13</v>
      </c>
      <c r="G5" s="6" t="s">
        <v>14</v>
      </c>
      <c r="H5" s="66"/>
      <c r="I5" s="66"/>
    </row>
    <row r="6" spans="2:9" ht="15" customHeight="1" thickBot="1" x14ac:dyDescent="0.25">
      <c r="B6" s="69">
        <v>1</v>
      </c>
      <c r="C6" s="70">
        <v>2</v>
      </c>
      <c r="D6" s="71">
        <v>3</v>
      </c>
      <c r="E6" s="72">
        <v>4</v>
      </c>
      <c r="F6" s="71">
        <v>5</v>
      </c>
      <c r="G6" s="73">
        <v>6</v>
      </c>
      <c r="H6" s="66"/>
      <c r="I6" s="66"/>
    </row>
    <row r="7" spans="2:9" ht="35.1" customHeight="1" x14ac:dyDescent="0.2">
      <c r="B7" s="74" t="s">
        <v>15</v>
      </c>
      <c r="C7" s="58" t="s">
        <v>16</v>
      </c>
      <c r="D7" s="42"/>
      <c r="E7" s="75"/>
      <c r="F7" s="42"/>
      <c r="G7" s="76"/>
      <c r="H7" s="66"/>
      <c r="I7" s="66"/>
    </row>
    <row r="8" spans="2:9" ht="50.25" customHeight="1" x14ac:dyDescent="0.2">
      <c r="B8" s="55">
        <v>1</v>
      </c>
      <c r="C8" s="59" t="s">
        <v>59</v>
      </c>
      <c r="D8" s="57" t="s">
        <v>45</v>
      </c>
      <c r="E8" s="64">
        <v>12.5</v>
      </c>
      <c r="F8" s="46"/>
      <c r="G8" s="77">
        <f>ROUND(F8*E8,2)</f>
        <v>0</v>
      </c>
      <c r="H8" s="66"/>
      <c r="I8" s="66"/>
    </row>
    <row r="9" spans="2:9" ht="45.75" customHeight="1" x14ac:dyDescent="0.2">
      <c r="B9" s="55">
        <v>2</v>
      </c>
      <c r="C9" s="59" t="s">
        <v>60</v>
      </c>
      <c r="D9" s="56" t="s">
        <v>45</v>
      </c>
      <c r="E9" s="64">
        <v>569</v>
      </c>
      <c r="F9" s="46"/>
      <c r="G9" s="77">
        <f t="shared" ref="G9:G12" si="0">ROUND(F9*E9,2)</f>
        <v>0</v>
      </c>
      <c r="H9" s="66"/>
      <c r="I9" s="66"/>
    </row>
    <row r="10" spans="2:9" ht="45.75" customHeight="1" x14ac:dyDescent="0.2">
      <c r="B10" s="55">
        <v>3</v>
      </c>
      <c r="C10" s="59" t="s">
        <v>61</v>
      </c>
      <c r="D10" s="56" t="s">
        <v>45</v>
      </c>
      <c r="E10" s="64">
        <v>57</v>
      </c>
      <c r="F10" s="46"/>
      <c r="G10" s="77">
        <f t="shared" si="0"/>
        <v>0</v>
      </c>
      <c r="H10" s="66"/>
      <c r="I10" s="66"/>
    </row>
    <row r="11" spans="2:9" ht="45.75" customHeight="1" x14ac:dyDescent="0.2">
      <c r="B11" s="55">
        <v>4</v>
      </c>
      <c r="C11" s="59" t="s">
        <v>62</v>
      </c>
      <c r="D11" s="56" t="s">
        <v>45</v>
      </c>
      <c r="E11" s="64">
        <v>1283</v>
      </c>
      <c r="F11" s="46"/>
      <c r="G11" s="77">
        <f t="shared" si="0"/>
        <v>0</v>
      </c>
      <c r="H11" s="66"/>
      <c r="I11" s="66"/>
    </row>
    <row r="12" spans="2:9" ht="45" customHeight="1" x14ac:dyDescent="0.2">
      <c r="B12" s="55">
        <v>5</v>
      </c>
      <c r="C12" s="59" t="s">
        <v>63</v>
      </c>
      <c r="D12" s="57" t="s">
        <v>17</v>
      </c>
      <c r="E12" s="64">
        <v>550</v>
      </c>
      <c r="F12" s="46"/>
      <c r="G12" s="77">
        <f t="shared" si="0"/>
        <v>0</v>
      </c>
      <c r="H12" s="66"/>
      <c r="I12" s="66"/>
    </row>
    <row r="13" spans="2:9" ht="45" customHeight="1" x14ac:dyDescent="0.2">
      <c r="B13" s="55">
        <v>6</v>
      </c>
      <c r="C13" s="59" t="s">
        <v>64</v>
      </c>
      <c r="D13" s="57" t="s">
        <v>17</v>
      </c>
      <c r="E13" s="64">
        <v>550</v>
      </c>
      <c r="F13" s="46"/>
      <c r="G13" s="77">
        <f>ROUND(F13*E13,2)</f>
        <v>0</v>
      </c>
      <c r="H13" s="66"/>
      <c r="I13" s="66"/>
    </row>
    <row r="14" spans="2:9" ht="35.1" customHeight="1" x14ac:dyDescent="0.2">
      <c r="B14" s="32"/>
      <c r="C14" s="37" t="s">
        <v>19</v>
      </c>
      <c r="D14" s="78"/>
      <c r="E14" s="79"/>
      <c r="F14" s="78"/>
      <c r="G14" s="80">
        <f>SUBTOTAL(109,G8:G13)</f>
        <v>0</v>
      </c>
    </row>
    <row r="15" spans="2:9" ht="35.1" customHeight="1" x14ac:dyDescent="0.2">
      <c r="B15" s="36" t="s">
        <v>65</v>
      </c>
      <c r="C15" s="11" t="s">
        <v>21</v>
      </c>
      <c r="D15" s="78"/>
      <c r="E15" s="79"/>
      <c r="F15" s="78"/>
      <c r="G15" s="77"/>
    </row>
    <row r="16" spans="2:9" ht="35.1" customHeight="1" x14ac:dyDescent="0.2">
      <c r="B16" s="32">
        <v>7</v>
      </c>
      <c r="C16" s="44" t="s">
        <v>66</v>
      </c>
      <c r="D16" s="40" t="s">
        <v>45</v>
      </c>
      <c r="E16" s="64">
        <v>602</v>
      </c>
      <c r="F16" s="46"/>
      <c r="G16" s="77">
        <f>ROUND(F16*E16,2)</f>
        <v>0</v>
      </c>
    </row>
    <row r="17" spans="2:7" ht="35.1" customHeight="1" x14ac:dyDescent="0.2">
      <c r="B17" s="32">
        <v>8</v>
      </c>
      <c r="C17" s="44" t="s">
        <v>38</v>
      </c>
      <c r="D17" s="40" t="s">
        <v>45</v>
      </c>
      <c r="E17" s="64">
        <v>602</v>
      </c>
      <c r="F17" s="46"/>
      <c r="G17" s="77">
        <f>ROUND(F17*E17,2)</f>
        <v>0</v>
      </c>
    </row>
    <row r="18" spans="2:7" ht="35.1" customHeight="1" x14ac:dyDescent="0.2">
      <c r="B18" s="32">
        <v>9</v>
      </c>
      <c r="C18" s="44" t="s">
        <v>46</v>
      </c>
      <c r="D18" s="40" t="s">
        <v>45</v>
      </c>
      <c r="E18" s="64">
        <v>890</v>
      </c>
      <c r="F18" s="46"/>
      <c r="G18" s="77">
        <f>ROUND(F18*E18,2)</f>
        <v>0</v>
      </c>
    </row>
    <row r="19" spans="2:7" ht="35.1" customHeight="1" x14ac:dyDescent="0.2">
      <c r="B19" s="32">
        <v>10</v>
      </c>
      <c r="C19" s="44" t="s">
        <v>47</v>
      </c>
      <c r="D19" s="40" t="s">
        <v>45</v>
      </c>
      <c r="E19" s="64">
        <v>1115</v>
      </c>
      <c r="F19" s="46"/>
      <c r="G19" s="77">
        <f>ROUND(F19*E19,2)</f>
        <v>0</v>
      </c>
    </row>
    <row r="20" spans="2:7" ht="35.1" customHeight="1" x14ac:dyDescent="0.2">
      <c r="B20" s="32"/>
      <c r="C20" s="37" t="s">
        <v>22</v>
      </c>
      <c r="D20" s="78"/>
      <c r="E20" s="79"/>
      <c r="F20" s="78"/>
      <c r="G20" s="80">
        <f>SUBTOTAL(109,G16:G19)</f>
        <v>0</v>
      </c>
    </row>
    <row r="21" spans="2:7" ht="35.1" customHeight="1" x14ac:dyDescent="0.2">
      <c r="B21" s="45" t="s">
        <v>20</v>
      </c>
      <c r="C21" s="11" t="s">
        <v>24</v>
      </c>
      <c r="D21" s="78"/>
      <c r="E21" s="79"/>
      <c r="F21" s="78"/>
      <c r="G21" s="80"/>
    </row>
    <row r="22" spans="2:7" ht="35.1" customHeight="1" x14ac:dyDescent="0.2">
      <c r="B22" s="87">
        <v>11</v>
      </c>
      <c r="C22" s="59" t="s">
        <v>67</v>
      </c>
      <c r="D22" s="60" t="s">
        <v>45</v>
      </c>
      <c r="E22" s="64">
        <v>1115</v>
      </c>
      <c r="F22" s="46"/>
      <c r="G22" s="77">
        <f>ROUND(F22*E22,2)</f>
        <v>0</v>
      </c>
    </row>
    <row r="23" spans="2:7" ht="41.45" customHeight="1" x14ac:dyDescent="0.2">
      <c r="B23" s="87">
        <v>12</v>
      </c>
      <c r="C23" s="59" t="s">
        <v>68</v>
      </c>
      <c r="D23" s="60" t="s">
        <v>45</v>
      </c>
      <c r="E23" s="64">
        <v>111</v>
      </c>
      <c r="F23" s="46"/>
      <c r="G23" s="77">
        <f>ROUND(F23*E23,2)</f>
        <v>0</v>
      </c>
    </row>
    <row r="24" spans="2:7" ht="41.45" customHeight="1" x14ac:dyDescent="0.2">
      <c r="B24" s="87">
        <v>13</v>
      </c>
      <c r="C24" s="59" t="s">
        <v>69</v>
      </c>
      <c r="D24" s="60" t="s">
        <v>45</v>
      </c>
      <c r="E24" s="64">
        <v>779</v>
      </c>
      <c r="F24" s="46"/>
      <c r="G24" s="77">
        <f>ROUND(F24*E24,2)</f>
        <v>0</v>
      </c>
    </row>
    <row r="25" spans="2:7" ht="35.1" customHeight="1" x14ac:dyDescent="0.2">
      <c r="B25" s="32"/>
      <c r="C25" s="61" t="s">
        <v>25</v>
      </c>
      <c r="D25" s="78"/>
      <c r="E25" s="79"/>
      <c r="F25" s="78"/>
      <c r="G25" s="80">
        <f>SUBTOTAL(109,G22:G24)</f>
        <v>0</v>
      </c>
    </row>
    <row r="26" spans="2:7" ht="35.1" customHeight="1" x14ac:dyDescent="0.2">
      <c r="B26" s="45" t="s">
        <v>23</v>
      </c>
      <c r="C26" s="11" t="s">
        <v>26</v>
      </c>
      <c r="D26" s="78"/>
      <c r="E26" s="79"/>
      <c r="F26" s="78"/>
      <c r="G26" s="77"/>
    </row>
    <row r="27" spans="2:7" ht="35.1" customHeight="1" x14ac:dyDescent="0.2">
      <c r="B27" s="88">
        <v>14</v>
      </c>
      <c r="C27" s="43" t="s">
        <v>36</v>
      </c>
      <c r="D27" s="40" t="s">
        <v>18</v>
      </c>
      <c r="E27" s="64">
        <v>1</v>
      </c>
      <c r="F27" s="46"/>
      <c r="G27" s="77">
        <f>ROUND(F27*E27,2)</f>
        <v>0</v>
      </c>
    </row>
    <row r="28" spans="2:7" ht="35.1" customHeight="1" x14ac:dyDescent="0.2">
      <c r="B28" s="88">
        <v>15</v>
      </c>
      <c r="C28" s="44" t="s">
        <v>37</v>
      </c>
      <c r="D28" s="40" t="s">
        <v>18</v>
      </c>
      <c r="E28" s="64">
        <v>1</v>
      </c>
      <c r="F28" s="46"/>
      <c r="G28" s="77">
        <f>ROUND(F28*E28,2)</f>
        <v>0</v>
      </c>
    </row>
    <row r="29" spans="2:7" ht="35.1" customHeight="1" x14ac:dyDescent="0.2">
      <c r="B29" s="32"/>
      <c r="C29" s="37" t="s">
        <v>27</v>
      </c>
      <c r="D29" s="78"/>
      <c r="E29" s="79"/>
      <c r="F29" s="78"/>
      <c r="G29" s="80">
        <f>SUBTOTAL(109,G27:G28)</f>
        <v>0</v>
      </c>
    </row>
    <row r="30" spans="2:7" ht="35.1" customHeight="1" x14ac:dyDescent="0.2">
      <c r="B30" s="45" t="s">
        <v>72</v>
      </c>
      <c r="C30" s="11" t="s">
        <v>39</v>
      </c>
      <c r="D30" s="78"/>
      <c r="E30" s="79"/>
      <c r="F30" s="78"/>
      <c r="G30" s="77"/>
    </row>
    <row r="31" spans="2:7" ht="46.5" customHeight="1" x14ac:dyDescent="0.2">
      <c r="B31" s="88">
        <v>16</v>
      </c>
      <c r="C31" s="44" t="s">
        <v>70</v>
      </c>
      <c r="D31" s="49" t="s">
        <v>17</v>
      </c>
      <c r="E31" s="64">
        <v>725</v>
      </c>
      <c r="F31" s="46"/>
      <c r="G31" s="77">
        <f>ROUND(F31*E31,2)</f>
        <v>0</v>
      </c>
    </row>
    <row r="32" spans="2:7" ht="35.1" customHeight="1" x14ac:dyDescent="0.2">
      <c r="B32" s="88">
        <v>17</v>
      </c>
      <c r="C32" s="44" t="s">
        <v>35</v>
      </c>
      <c r="D32" s="49" t="s">
        <v>17</v>
      </c>
      <c r="E32" s="64">
        <v>440</v>
      </c>
      <c r="F32" s="46"/>
      <c r="G32" s="77">
        <f>ROUND(F32*E32,2)</f>
        <v>0</v>
      </c>
    </row>
    <row r="33" spans="2:7" ht="35.1" customHeight="1" x14ac:dyDescent="0.2">
      <c r="B33" s="88">
        <v>18</v>
      </c>
      <c r="C33" s="44" t="s">
        <v>55</v>
      </c>
      <c r="D33" s="49" t="s">
        <v>17</v>
      </c>
      <c r="E33" s="64">
        <v>15</v>
      </c>
      <c r="F33" s="46"/>
      <c r="G33" s="77">
        <f>ROUND(F33*E33,2)</f>
        <v>0</v>
      </c>
    </row>
    <row r="34" spans="2:7" ht="35.1" customHeight="1" x14ac:dyDescent="0.2">
      <c r="B34" s="32"/>
      <c r="C34" s="37" t="s">
        <v>40</v>
      </c>
      <c r="D34" s="78"/>
      <c r="E34" s="79"/>
      <c r="F34" s="78"/>
      <c r="G34" s="80">
        <f>SUBTOTAL(109,G31:G33)</f>
        <v>0</v>
      </c>
    </row>
    <row r="35" spans="2:7" ht="35.1" customHeight="1" x14ac:dyDescent="0.2">
      <c r="B35" s="45" t="s">
        <v>28</v>
      </c>
      <c r="C35" s="11" t="s">
        <v>48</v>
      </c>
      <c r="D35" s="78"/>
      <c r="E35" s="79"/>
      <c r="F35" s="78"/>
      <c r="G35" s="77"/>
    </row>
    <row r="36" spans="2:7" ht="51" customHeight="1" x14ac:dyDescent="0.2">
      <c r="B36" s="88">
        <v>19</v>
      </c>
      <c r="C36" s="44" t="s">
        <v>71</v>
      </c>
      <c r="D36" s="49" t="s">
        <v>45</v>
      </c>
      <c r="E36" s="64">
        <v>40</v>
      </c>
      <c r="F36" s="46"/>
      <c r="G36" s="77">
        <f>ROUND(F36*E36,2)</f>
        <v>0</v>
      </c>
    </row>
    <row r="37" spans="2:7" ht="35.1" customHeight="1" x14ac:dyDescent="0.2">
      <c r="B37" s="32"/>
      <c r="C37" s="37" t="s">
        <v>49</v>
      </c>
      <c r="D37" s="78"/>
      <c r="E37" s="79"/>
      <c r="F37" s="78"/>
      <c r="G37" s="80">
        <f>SUBTOTAL(109,G36:G36)</f>
        <v>0</v>
      </c>
    </row>
    <row r="38" spans="2:7" ht="35.1" customHeight="1" x14ac:dyDescent="0.2">
      <c r="B38" s="1" t="s">
        <v>29</v>
      </c>
      <c r="C38" s="38" t="s">
        <v>31</v>
      </c>
      <c r="D38" s="82"/>
      <c r="E38" s="79"/>
      <c r="F38" s="82"/>
      <c r="G38" s="83"/>
    </row>
    <row r="39" spans="2:7" ht="35.1" customHeight="1" x14ac:dyDescent="0.2">
      <c r="B39" s="89">
        <v>20</v>
      </c>
      <c r="C39" s="53" t="s">
        <v>32</v>
      </c>
      <c r="D39" s="52" t="s">
        <v>30</v>
      </c>
      <c r="E39" s="65">
        <v>1</v>
      </c>
      <c r="F39" s="84"/>
      <c r="G39" s="77">
        <f>ROUND(F39*E39,2)</f>
        <v>0</v>
      </c>
    </row>
    <row r="40" spans="2:7" ht="35.1" customHeight="1" x14ac:dyDescent="0.2">
      <c r="B40" s="85"/>
      <c r="C40" s="39" t="s">
        <v>33</v>
      </c>
      <c r="D40" s="82"/>
      <c r="E40" s="79"/>
      <c r="F40" s="82"/>
      <c r="G40" s="81">
        <f>SUBTOTAL(109,G39:G39)</f>
        <v>0</v>
      </c>
    </row>
    <row r="41" spans="2:7" ht="31.9" customHeight="1" thickBot="1" x14ac:dyDescent="0.25">
      <c r="B41" s="97" t="s">
        <v>34</v>
      </c>
      <c r="C41" s="98"/>
      <c r="D41" s="98"/>
      <c r="E41" s="98"/>
      <c r="F41" s="99"/>
      <c r="G41" s="47">
        <f>SUBTOTAL(109,G8:G40)</f>
        <v>0</v>
      </c>
    </row>
    <row r="42" spans="2:7" x14ac:dyDescent="0.2">
      <c r="B42" s="27"/>
      <c r="C42" s="28"/>
      <c r="D42" s="29"/>
      <c r="E42" s="34"/>
      <c r="F42" s="29"/>
      <c r="G42" s="30"/>
    </row>
    <row r="43" spans="2:7" x14ac:dyDescent="0.2">
      <c r="B43" s="27"/>
      <c r="C43" s="28"/>
      <c r="D43" s="29"/>
      <c r="E43" s="34"/>
      <c r="F43" s="29"/>
      <c r="G43" s="30"/>
    </row>
    <row r="44" spans="2:7" x14ac:dyDescent="0.2">
      <c r="B44" s="27"/>
      <c r="C44" s="28"/>
      <c r="D44" s="29"/>
      <c r="E44" s="34"/>
      <c r="F44" s="29"/>
      <c r="G44" s="30"/>
    </row>
    <row r="45" spans="2:7" x14ac:dyDescent="0.2">
      <c r="B45" s="31"/>
      <c r="C45" s="28"/>
      <c r="D45" s="29"/>
      <c r="E45" s="34"/>
      <c r="F45" s="29"/>
      <c r="G45" s="30"/>
    </row>
    <row r="46" spans="2:7" x14ac:dyDescent="0.2">
      <c r="B46" s="27"/>
      <c r="C46" s="28"/>
      <c r="D46" s="29"/>
      <c r="E46" s="34"/>
      <c r="F46" s="29"/>
      <c r="G46" s="30"/>
    </row>
  </sheetData>
  <sheetProtection algorithmName="SHA-512" hashValue="meVurLb6i7HILWyotVNjTnC0v77/YVF1dApSfAHrulvMqLOEJEYn75vUKDdKVErDDJCXzdq1a51NrqXoqNdw1A==" saltValue="eV/7/dtiIDRZO117qmaJiA==" spinCount="100000" sheet="1" objects="1" scenarios="1" selectLockedCells="1"/>
  <mergeCells count="3">
    <mergeCell ref="B3:G3"/>
    <mergeCell ref="B41:F41"/>
    <mergeCell ref="B2:G2"/>
  </mergeCells>
  <phoneticPr fontId="20" type="noConversion"/>
  <pageMargins left="0.74803149606299213" right="0.74803149606299213" top="0.39370078740157483" bottom="0.98425196850393704" header="0.51181102362204722" footer="0.51181102362204722"/>
  <pageSetup scale="64" orientation="portrait" r:id="rId1"/>
  <headerFooter alignWithMargins="0">
    <oddFooter>&amp;CDRMG
Gdańsk, ul. Żaglowa 11&amp;RStrona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8"/>
  <sheetViews>
    <sheetView showZeros="0" zoomScale="85" zoomScaleNormal="85" workbookViewId="0">
      <selection activeCell="F8" sqref="F8:F11"/>
    </sheetView>
  </sheetViews>
  <sheetFormatPr defaultColWidth="9.140625" defaultRowHeight="12.75" x14ac:dyDescent="0.2"/>
  <cols>
    <col min="1" max="1" width="9.140625" style="2"/>
    <col min="2" max="2" width="5" style="7" customWidth="1"/>
    <col min="3" max="3" width="74.140625" style="8" customWidth="1"/>
    <col min="4" max="4" width="13" style="9" customWidth="1"/>
    <col min="5" max="5" width="14.140625" style="35" customWidth="1"/>
    <col min="6" max="6" width="15.85546875" style="9" customWidth="1"/>
    <col min="7" max="7" width="16.42578125" style="10" customWidth="1"/>
    <col min="8" max="16384" width="9.140625" style="2"/>
  </cols>
  <sheetData>
    <row r="2" spans="2:8" ht="30" customHeight="1" x14ac:dyDescent="0.2">
      <c r="B2" s="100" t="s">
        <v>8</v>
      </c>
      <c r="C2" s="100"/>
      <c r="D2" s="100"/>
      <c r="E2" s="100"/>
      <c r="F2" s="100"/>
      <c r="G2" s="100"/>
      <c r="H2" s="48"/>
    </row>
    <row r="3" spans="2:8" ht="36" customHeight="1" x14ac:dyDescent="0.2">
      <c r="B3" s="95" t="s">
        <v>57</v>
      </c>
      <c r="C3" s="96"/>
      <c r="D3" s="96"/>
      <c r="E3" s="96"/>
      <c r="F3" s="96"/>
      <c r="G3" s="96"/>
      <c r="H3" s="66"/>
    </row>
    <row r="4" spans="2:8" ht="10.15" customHeight="1" thickBot="1" x14ac:dyDescent="0.25">
      <c r="B4" s="67"/>
      <c r="C4" s="67"/>
      <c r="D4" s="67"/>
      <c r="E4" s="68"/>
      <c r="F4" s="67"/>
      <c r="G4" s="67"/>
      <c r="H4" s="66"/>
    </row>
    <row r="5" spans="2:8" ht="36" x14ac:dyDescent="0.2">
      <c r="B5" s="3" t="s">
        <v>9</v>
      </c>
      <c r="C5" s="4" t="s">
        <v>10</v>
      </c>
      <c r="D5" s="5" t="s">
        <v>11</v>
      </c>
      <c r="E5" s="41" t="s">
        <v>12</v>
      </c>
      <c r="F5" s="5" t="s">
        <v>13</v>
      </c>
      <c r="G5" s="6" t="s">
        <v>14</v>
      </c>
      <c r="H5" s="66"/>
    </row>
    <row r="6" spans="2:8" ht="15" customHeight="1" thickBot="1" x14ac:dyDescent="0.25">
      <c r="B6" s="69">
        <v>1</v>
      </c>
      <c r="C6" s="70">
        <v>2</v>
      </c>
      <c r="D6" s="71">
        <v>3</v>
      </c>
      <c r="E6" s="72">
        <v>4</v>
      </c>
      <c r="F6" s="71">
        <v>5</v>
      </c>
      <c r="G6" s="73">
        <v>6</v>
      </c>
      <c r="H6" s="66"/>
    </row>
    <row r="7" spans="2:8" ht="35.1" customHeight="1" x14ac:dyDescent="0.2">
      <c r="B7" s="74" t="s">
        <v>15</v>
      </c>
      <c r="C7" s="12" t="s">
        <v>41</v>
      </c>
      <c r="D7" s="42"/>
      <c r="E7" s="75"/>
      <c r="F7" s="42"/>
      <c r="G7" s="76"/>
      <c r="H7" s="66"/>
    </row>
    <row r="8" spans="2:8" ht="61.5" customHeight="1" x14ac:dyDescent="0.2">
      <c r="B8" s="32">
        <v>1</v>
      </c>
      <c r="C8" s="62" t="s">
        <v>50</v>
      </c>
      <c r="D8" s="54" t="s">
        <v>17</v>
      </c>
      <c r="E8" s="63">
        <v>23.12</v>
      </c>
      <c r="F8" s="46"/>
      <c r="G8" s="77">
        <f>ROUND(F8*E8,2)</f>
        <v>0</v>
      </c>
      <c r="H8" s="66"/>
    </row>
    <row r="9" spans="2:8" ht="61.5" customHeight="1" x14ac:dyDescent="0.2">
      <c r="B9" s="32">
        <v>2</v>
      </c>
      <c r="C9" s="62" t="s">
        <v>51</v>
      </c>
      <c r="D9" s="54" t="s">
        <v>17</v>
      </c>
      <c r="E9" s="63">
        <v>309.12</v>
      </c>
      <c r="F9" s="46"/>
      <c r="G9" s="77">
        <f t="shared" ref="G9:G11" si="0">ROUND(F9*E9,2)</f>
        <v>0</v>
      </c>
      <c r="H9" s="66"/>
    </row>
    <row r="10" spans="2:8" ht="47.25" customHeight="1" x14ac:dyDescent="0.2">
      <c r="B10" s="32">
        <v>3</v>
      </c>
      <c r="C10" s="62" t="s">
        <v>52</v>
      </c>
      <c r="D10" s="54" t="s">
        <v>53</v>
      </c>
      <c r="E10" s="63">
        <v>16</v>
      </c>
      <c r="F10" s="46"/>
      <c r="G10" s="77">
        <f t="shared" si="0"/>
        <v>0</v>
      </c>
      <c r="H10" s="66"/>
    </row>
    <row r="11" spans="2:8" ht="47.25" customHeight="1" x14ac:dyDescent="0.2">
      <c r="B11" s="32">
        <v>4</v>
      </c>
      <c r="C11" s="62" t="s">
        <v>54</v>
      </c>
      <c r="D11" s="54" t="s">
        <v>53</v>
      </c>
      <c r="E11" s="63">
        <v>9</v>
      </c>
      <c r="F11" s="46"/>
      <c r="G11" s="77">
        <f t="shared" si="0"/>
        <v>0</v>
      </c>
      <c r="H11" s="66"/>
    </row>
    <row r="12" spans="2:8" ht="35.1" customHeight="1" x14ac:dyDescent="0.2">
      <c r="B12" s="32"/>
      <c r="C12" s="37" t="s">
        <v>42</v>
      </c>
      <c r="D12" s="78"/>
      <c r="E12" s="86"/>
      <c r="F12" s="78"/>
      <c r="G12" s="80">
        <f>SUBTOTAL(109,G8:G11)</f>
        <v>0</v>
      </c>
    </row>
    <row r="13" spans="2:8" ht="35.1" customHeight="1" thickBot="1" x14ac:dyDescent="0.25">
      <c r="B13" s="97" t="s">
        <v>34</v>
      </c>
      <c r="C13" s="98"/>
      <c r="D13" s="98"/>
      <c r="E13" s="98"/>
      <c r="F13" s="99"/>
      <c r="G13" s="47">
        <f>SUBTOTAL(109,G8:G12)</f>
        <v>0</v>
      </c>
    </row>
    <row r="14" spans="2:8" x14ac:dyDescent="0.2">
      <c r="B14" s="27"/>
      <c r="C14" s="28"/>
      <c r="D14" s="29"/>
      <c r="E14" s="34"/>
      <c r="F14" s="29"/>
      <c r="G14" s="30"/>
    </row>
    <row r="15" spans="2:8" x14ac:dyDescent="0.2">
      <c r="B15" s="27"/>
      <c r="C15" s="28"/>
      <c r="D15" s="29"/>
      <c r="E15" s="34"/>
      <c r="F15" s="29"/>
      <c r="G15" s="30"/>
    </row>
    <row r="16" spans="2:8" x14ac:dyDescent="0.2">
      <c r="B16" s="27"/>
      <c r="C16" s="28"/>
      <c r="D16" s="29"/>
      <c r="E16" s="34"/>
      <c r="F16" s="29"/>
      <c r="G16" s="30"/>
    </row>
    <row r="17" spans="2:7" x14ac:dyDescent="0.2">
      <c r="B17" s="31"/>
      <c r="C17" s="28"/>
      <c r="D17" s="29"/>
      <c r="E17" s="34"/>
      <c r="F17" s="29"/>
      <c r="G17" s="30"/>
    </row>
    <row r="18" spans="2:7" x14ac:dyDescent="0.2">
      <c r="B18" s="27"/>
      <c r="C18" s="28"/>
      <c r="D18" s="29"/>
      <c r="E18" s="34"/>
      <c r="F18" s="29"/>
      <c r="G18" s="30"/>
    </row>
  </sheetData>
  <sheetProtection algorithmName="SHA-512" hashValue="vQy4G+dnIYmMHufd5tQBtJ2yNqhJKBxhwzXBQ7UNkB7syuyMdXHLBagJkKWMIzakb6j5TPE3g6Yy9Lz5JZPfaw==" saltValue="RQHeZHfNOfAo7X4ArCjOzA==" spinCount="100000" sheet="1" objects="1" scenarios="1" selectLockedCells="1"/>
  <mergeCells count="3">
    <mergeCell ref="B2:G2"/>
    <mergeCell ref="B3:G3"/>
    <mergeCell ref="B13:F13"/>
  </mergeCells>
  <phoneticPr fontId="20" type="noConversion"/>
  <pageMargins left="0.74803149606299213" right="0.74803149606299213" top="0.39370078740157483" bottom="0.98425196850393704" header="0.51181102362204722" footer="0.51181102362204722"/>
  <pageSetup scale="64" orientation="portrait" r:id="rId1"/>
  <headerFooter alignWithMargins="0">
    <oddFooter>&amp;CDRMG
Gdańsk, ul. Żaglowa 11&amp;RStrona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ZZK</vt:lpstr>
      <vt:lpstr>b. drogowa</vt:lpstr>
      <vt:lpstr>b.sanitarna</vt:lpstr>
      <vt:lpstr>'b. drogowa'!Obszar_wydruku</vt:lpstr>
      <vt:lpstr>b.sanitarna!Obszar_wydruku</vt:lpstr>
      <vt:lpstr>ZZK!Obszar_wydruku</vt:lpstr>
      <vt:lpstr>'b. drogowa'!Tytuły_wydruku</vt:lpstr>
      <vt:lpstr>b.sanitarna!Tytuły_wydruku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Makowska Katarzyna</dc:creator>
  <cp:keywords/>
  <dc:description/>
  <cp:lastModifiedBy>Wyka Katarzyna</cp:lastModifiedBy>
  <cp:revision/>
  <dcterms:created xsi:type="dcterms:W3CDTF">2017-05-10T12:13:21Z</dcterms:created>
  <dcterms:modified xsi:type="dcterms:W3CDTF">2021-01-20T07:42:44Z</dcterms:modified>
  <cp:category/>
  <cp:contentStatus/>
</cp:coreProperties>
</file>