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User\Desktop\przetarg 17.24 zbiorniki wodne\"/>
    </mc:Choice>
  </mc:AlternateContent>
  <xr:revisionPtr revIDLastSave="0" documentId="13_ncr:1_{0FEC92B5-5E2E-448B-A23E-E5603073A437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Arkusz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43" i="1" l="1"/>
  <c r="G42" i="1"/>
  <c r="G37" i="1"/>
  <c r="G33" i="1"/>
  <c r="G30" i="1"/>
  <c r="G25" i="1"/>
  <c r="G15" i="1"/>
  <c r="G38" i="1" s="1"/>
  <c r="G39" i="1" l="1"/>
  <c r="G46" i="1" s="1"/>
  <c r="G44" i="1"/>
  <c r="G45" i="1" l="1"/>
</calcChain>
</file>

<file path=xl/sharedStrings.xml><?xml version="1.0" encoding="utf-8"?>
<sst xmlns="http://schemas.openxmlformats.org/spreadsheetml/2006/main" count="110" uniqueCount="74">
  <si>
    <t>PLANOWANE KOSZTY ROBÓT BUDOWLANYCH I PRAC PROJEKTOWYCH OKREŚLONYCH W PROGRAMIE FUNKCJONALNO UŻYTKOWYM</t>
  </si>
  <si>
    <t>dla zadania „Przebudowa zbiornika naturalnego na zbiornik retencyjny w m. Kierz gmina Bełżyce”</t>
  </si>
  <si>
    <t>PLANOWANE KOSZTY ROBÓT BUDOWLANYCH</t>
  </si>
  <si>
    <t>PRZYGOTOWANIE TERENU</t>
  </si>
  <si>
    <t>Źródło</t>
  </si>
  <si>
    <t>Kod</t>
  </si>
  <si>
    <t>Opis</t>
  </si>
  <si>
    <t>Ilość</t>
  </si>
  <si>
    <t>j.m.</t>
  </si>
  <si>
    <t>Cena jedn.</t>
  </si>
  <si>
    <t>Cena całkowita</t>
  </si>
  <si>
    <t>netto</t>
  </si>
  <si>
    <t>Secocenbud</t>
  </si>
  <si>
    <t>KNR 2-01 0119-05 z.sz.2.3.3.9902</t>
  </si>
  <si>
    <t>Roboty pomiarowe przy liniowych robotach ziemnych – trasa wałów ochronnych lub przeciwpowodziowych Pomiary grobli stawowych</t>
  </si>
  <si>
    <t>km</t>
  </si>
  <si>
    <t>KNR 2-01 0121-01</t>
  </si>
  <si>
    <t>Roboty pomiarowe przy powierzchniowych robotach ziemnych – niwelacja terenu pod obiekty przemysłowe i lotniska</t>
  </si>
  <si>
    <t>ha</t>
  </si>
  <si>
    <t>Łącznie netto przygotowanie terenu:</t>
  </si>
  <si>
    <t>OCZYSZCZENIE TERENU ROBÓT</t>
  </si>
  <si>
    <t>KNR 2-01 0109-05</t>
  </si>
  <si>
    <t>Ręczne ścinanie i karczowanie średniej gęstości krzaków i podszycia</t>
  </si>
  <si>
    <t>KNR 2-01 0110-03</t>
  </si>
  <si>
    <t>Wywożenie gałęzi  na odległość do 2 km</t>
  </si>
  <si>
    <t>m3</t>
  </si>
  <si>
    <t>KNR 2-01 0111-02</t>
  </si>
  <si>
    <t>Oczyszczenie terenu z pozstałości po wykarczowaniu (drobne gałęzie, korzenie, kora i wrzos) z wywiezieniem</t>
  </si>
  <si>
    <t>m2</t>
  </si>
  <si>
    <t>Łącznie netto oczyszczenie terenu robót:</t>
  </si>
  <si>
    <t>WYKONANIE ZBIORNIKA</t>
  </si>
  <si>
    <t>Roboty ziemne</t>
  </si>
  <si>
    <t>KNR 2-01 0226-02 z.sz. 2.3.2. 9903</t>
  </si>
  <si>
    <t>Wykopy rowów i kanałów melioracyjnych oraz wykopy przy regulacji rzek wykonywane koparkami zgarniakowymi 0,40 m3 na odkład w gruncie kat. III Grunt oblepiający naczynie robocze</t>
  </si>
  <si>
    <t>KNR 2-01 0202-02 z.sz.2.3.2. 9903</t>
  </si>
  <si>
    <t>Roboty ziemne wykonywane koparkami przedsiębiernymi o poj. Łyżki 0,40 m3 w gruncie kat. III z transportem urobku samochodami samowyładowczymi na odległość do 1 km Grunt oblepiający naczynie robocze</t>
  </si>
  <si>
    <t>KNR 2-01 0421-03</t>
  </si>
  <si>
    <t>Wykopy rowów i kanałów po koparkach gr. nadmiaru gruntu do ścinania do 15 cm – kat.III</t>
  </si>
  <si>
    <t>KNR 2-01 0229-02 z .sz. 2.4.2. 9906</t>
  </si>
  <si>
    <t>Przemieszczenie spycharkami mas ziemnych na odległość do 10 m w gruncie kat.III Praca spycharki w gruncie oblepiającym gąsienice</t>
  </si>
  <si>
    <t>KNR 2-01 0235-02</t>
  </si>
  <si>
    <t>Formowanie i zagęszczanie nasypów o wys. do 3,0 m spycharkami w gruncie kat. III-IV</t>
  </si>
  <si>
    <t>KNR 2-01 0230-01 z.sz.2.4.2. 9906</t>
  </si>
  <si>
    <t>Zasypywanie wykopów spycharkami z przemieszczeniem gruntu na odległość do 10 m w gruncie kat.I-III Praca spycharkami w gruncie oblepiającym gąsienice</t>
  </si>
  <si>
    <t>Łącznie netto:</t>
  </si>
  <si>
    <t>Budowla upustowa</t>
  </si>
  <si>
    <t>KNR 15-01 0201 – 01</t>
  </si>
  <si>
    <t>Ręczna rozbiórka konstrukcji betonowych o grubości do 20 cm</t>
  </si>
  <si>
    <t>KNR 2-01 0502-02</t>
  </si>
  <si>
    <t>Ręczne zasypywanie wnęk za ścianami budowli wodno – inżynieryjnych przy wys. nasypu do 4m – kat. gruntu III</t>
  </si>
  <si>
    <t>KNR 2-11 1201-01</t>
  </si>
  <si>
    <t>Przepust rurowy z piętrzeniem – monolityczny PP-1 śr. 60 cm – przyczółki, rurociąg dł.6m przy wys. stopnia 0 cm</t>
  </si>
  <si>
    <t>przep.</t>
  </si>
  <si>
    <t>Droga</t>
  </si>
  <si>
    <t>KNR 2-01 0233-02</t>
  </si>
  <si>
    <t>Mechaniczne plantowanie terenu spycharkami gąsienicowymi o mocy 55 kW (75KM) w gruncie kat.III</t>
  </si>
  <si>
    <t>Umocnienia</t>
  </si>
  <si>
    <t>KNR 2-01 0506-04</t>
  </si>
  <si>
    <t>Plantowanie skarp i dna wykopów wykonywanych mechanicznie w gruntach kat. I-III</t>
  </si>
  <si>
    <t>KNR 2-01 0510-03</t>
  </si>
  <si>
    <t>Obsianie skarp w ziemi urodzajnej</t>
  </si>
  <si>
    <t>Łącznie netto wykonanie zbiornika:</t>
  </si>
  <si>
    <t>Łącznie brutto wykonanie zbiornika:</t>
  </si>
  <si>
    <t>PLANOWANE KOSZTY PRAC PROJEKTOWYCH</t>
  </si>
  <si>
    <t>Kalkulacja własna (rozeznanie rynku)</t>
  </si>
  <si>
    <t>-</t>
  </si>
  <si>
    <t>kpl.</t>
  </si>
  <si>
    <t>Łącznie netto koszty prac projektowych:</t>
  </si>
  <si>
    <t>Łącznie brutto koszty prac projektowych:</t>
  </si>
  <si>
    <t>ŁĄCZNE SZACUNKOWE KOSZTY NETTO INWESTYCJI</t>
  </si>
  <si>
    <t>VAT 23%</t>
  </si>
  <si>
    <t xml:space="preserve">ŁĄCZNE SZACUNKOWE KOSZTY BRUTTO INWESTYCJI </t>
  </si>
  <si>
    <t>Opracował: Mgr Inż. Tomasz Rafał dnia 12.11.2024 r. (aktualizacja)</t>
  </si>
  <si>
    <t>Projekt architektoniczno budowlany, projekt techniczny, specyfikacja techniczna, BIOZ, karta informacyjna Przedsięwzięcia, operat wodno prawny.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</si>
</sst>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rgb="FF000000"/>
      <name val="Czcionka tekstu podstawowego"/>
      <family val="2"/>
      <charset val="238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rgb="FF000000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CCCCC"/>
        <bgColor rgb="FFDDDDDD"/>
      </patternFill>
    </fill>
    <fill>
      <patternFill patternType="solid">
        <fgColor rgb="FFEEEEEE"/>
        <bgColor rgb="FFDDDDDD"/>
      </patternFill>
    </fill>
    <fill>
      <patternFill patternType="solid">
        <fgColor rgb="FFDDDDDD"/>
        <bgColor rgb="FFEEEEEE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right" vertical="top" wrapText="1"/>
    </xf>
    <xf numFmtId="0" fontId="1" fillId="0" borderId="1" xfId="0" applyFont="1" applyBorder="1" applyAlignment="1">
      <alignment horizontal="right" vertical="center"/>
    </xf>
    <xf numFmtId="0" fontId="1" fillId="4" borderId="0" xfId="0" applyFont="1" applyFill="1" applyAlignment="1">
      <alignment horizontal="center" vertical="top"/>
    </xf>
    <xf numFmtId="0" fontId="1" fillId="4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 vertical="top"/>
    </xf>
    <xf numFmtId="0" fontId="1" fillId="3" borderId="1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left" vertical="top"/>
    </xf>
    <xf numFmtId="4" fontId="2" fillId="0" borderId="1" xfId="0" applyNumberFormat="1" applyFont="1" applyBorder="1" applyAlignment="1">
      <alignment horizontal="right" vertical="top"/>
    </xf>
    <xf numFmtId="4" fontId="1" fillId="3" borderId="1" xfId="0" applyNumberFormat="1" applyFont="1" applyFill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/>
    </xf>
    <xf numFmtId="4" fontId="3" fillId="0" borderId="1" xfId="0" applyNumberFormat="1" applyFont="1" applyBorder="1" applyAlignment="1">
      <alignment horizontal="left" vertical="top"/>
    </xf>
    <xf numFmtId="4" fontId="4" fillId="3" borderId="1" xfId="0" applyNumberFormat="1" applyFont="1" applyFill="1" applyBorder="1" applyAlignment="1">
      <alignment horizontal="right" vertical="top"/>
    </xf>
    <xf numFmtId="4" fontId="5" fillId="2" borderId="1" xfId="0" applyNumberFormat="1" applyFont="1" applyFill="1" applyBorder="1" applyAlignment="1">
      <alignment horizontal="right"/>
    </xf>
    <xf numFmtId="4" fontId="5" fillId="3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8"/>
  <sheetViews>
    <sheetView tabSelected="1" topLeftCell="A28" zoomScaleNormal="100" workbookViewId="0">
      <selection activeCell="C41" sqref="C41"/>
    </sheetView>
  </sheetViews>
  <sheetFormatPr defaultColWidth="8.625" defaultRowHeight="14.25"/>
  <cols>
    <col min="1" max="1" width="11.625" customWidth="1"/>
    <col min="2" max="2" width="15.375" style="13" customWidth="1"/>
    <col min="3" max="3" width="54.5" style="13" customWidth="1"/>
    <col min="4" max="5" width="7.125" style="13" customWidth="1"/>
    <col min="6" max="6" width="10" style="13" customWidth="1"/>
    <col min="7" max="7" width="13.5" style="13" customWidth="1"/>
    <col min="8" max="8" width="11" customWidth="1"/>
    <col min="1022" max="1024" width="10.5" customWidth="1"/>
  </cols>
  <sheetData>
    <row r="1" spans="1:7">
      <c r="A1" s="12" t="s">
        <v>0</v>
      </c>
      <c r="B1" s="12"/>
      <c r="C1" s="12"/>
      <c r="D1" s="12"/>
      <c r="E1" s="12"/>
      <c r="F1" s="12"/>
      <c r="G1" s="12"/>
    </row>
    <row r="2" spans="1:7" ht="14.85" customHeight="1">
      <c r="A2" s="12" t="s">
        <v>1</v>
      </c>
      <c r="B2" s="12"/>
      <c r="C2" s="12"/>
      <c r="D2" s="12"/>
      <c r="E2" s="12"/>
      <c r="F2" s="12"/>
      <c r="G2" s="12"/>
    </row>
    <row r="3" spans="1:7" ht="14.85" customHeight="1">
      <c r="A3" s="14"/>
      <c r="B3" s="14"/>
      <c r="C3" s="14"/>
      <c r="D3" s="14"/>
      <c r="E3" s="14"/>
      <c r="F3" s="14"/>
      <c r="G3" s="14"/>
    </row>
    <row r="4" spans="1:7" ht="17.850000000000001" customHeight="1">
      <c r="A4" s="11" t="s">
        <v>2</v>
      </c>
      <c r="B4" s="11"/>
      <c r="C4" s="11"/>
      <c r="D4" s="11"/>
      <c r="E4" s="11"/>
      <c r="F4" s="11"/>
      <c r="G4" s="11"/>
    </row>
    <row r="5" spans="1:7" ht="23.1" customHeight="1">
      <c r="A5" s="11" t="s">
        <v>3</v>
      </c>
      <c r="B5" s="11"/>
      <c r="C5" s="11"/>
      <c r="D5" s="11"/>
      <c r="E5" s="11"/>
      <c r="F5" s="11"/>
      <c r="G5" s="11"/>
    </row>
    <row r="6" spans="1:7">
      <c r="A6" s="15" t="s">
        <v>4</v>
      </c>
      <c r="B6" s="15" t="s">
        <v>5</v>
      </c>
      <c r="C6" s="15" t="s">
        <v>6</v>
      </c>
      <c r="D6" s="15" t="s">
        <v>7</v>
      </c>
      <c r="E6" s="15" t="s">
        <v>8</v>
      </c>
      <c r="F6" s="15" t="s">
        <v>9</v>
      </c>
      <c r="G6" s="15" t="s">
        <v>10</v>
      </c>
    </row>
    <row r="7" spans="1:7">
      <c r="A7" s="15"/>
      <c r="B7" s="15"/>
      <c r="C7" s="15"/>
      <c r="D7" s="15"/>
      <c r="E7" s="15"/>
      <c r="F7" s="15" t="s">
        <v>11</v>
      </c>
      <c r="G7" s="15" t="s">
        <v>11</v>
      </c>
    </row>
    <row r="8" spans="1:7" ht="26.85" customHeight="1">
      <c r="A8" s="16" t="s">
        <v>12</v>
      </c>
      <c r="B8" s="17" t="s">
        <v>13</v>
      </c>
      <c r="C8" s="17" t="s">
        <v>14</v>
      </c>
      <c r="D8" s="16">
        <v>0.5</v>
      </c>
      <c r="E8" s="16" t="s">
        <v>15</v>
      </c>
      <c r="F8" s="18">
        <v>8988.75</v>
      </c>
      <c r="G8" s="19">
        <v>4494.38</v>
      </c>
    </row>
    <row r="9" spans="1:7" ht="27.6" customHeight="1">
      <c r="A9" s="16" t="s">
        <v>12</v>
      </c>
      <c r="B9" s="17" t="s">
        <v>16</v>
      </c>
      <c r="C9" s="17" t="s">
        <v>17</v>
      </c>
      <c r="D9" s="16">
        <v>0.8</v>
      </c>
      <c r="E9" s="16" t="s">
        <v>18</v>
      </c>
      <c r="F9" s="18">
        <v>1700.82</v>
      </c>
      <c r="G9" s="19">
        <v>1360.99</v>
      </c>
    </row>
    <row r="10" spans="1:7">
      <c r="A10" s="10" t="s">
        <v>19</v>
      </c>
      <c r="B10" s="10"/>
      <c r="C10" s="10"/>
      <c r="D10" s="10"/>
      <c r="E10" s="10"/>
      <c r="F10" s="10"/>
      <c r="G10" s="20">
        <v>5855.04</v>
      </c>
    </row>
    <row r="11" spans="1:7" ht="21.6" customHeight="1">
      <c r="A11" s="9" t="s">
        <v>20</v>
      </c>
      <c r="B11" s="9"/>
      <c r="C11" s="9"/>
      <c r="D11" s="9"/>
      <c r="E11" s="9"/>
      <c r="F11" s="9"/>
      <c r="G11" s="9"/>
    </row>
    <row r="12" spans="1:7" ht="17.850000000000001" customHeight="1">
      <c r="A12" s="16" t="s">
        <v>12</v>
      </c>
      <c r="B12" s="17" t="s">
        <v>21</v>
      </c>
      <c r="C12" s="17" t="s">
        <v>22</v>
      </c>
      <c r="D12" s="16">
        <v>0.1</v>
      </c>
      <c r="E12" s="16" t="s">
        <v>18</v>
      </c>
      <c r="F12" s="18">
        <v>17695.68</v>
      </c>
      <c r="G12" s="19">
        <v>1769.57</v>
      </c>
    </row>
    <row r="13" spans="1:7" ht="19.350000000000001" customHeight="1">
      <c r="A13" s="16" t="s">
        <v>12</v>
      </c>
      <c r="B13" s="17" t="s">
        <v>23</v>
      </c>
      <c r="C13" s="17" t="s">
        <v>24</v>
      </c>
      <c r="D13" s="16">
        <v>5</v>
      </c>
      <c r="E13" s="16" t="s">
        <v>25</v>
      </c>
      <c r="F13" s="18">
        <v>992.43</v>
      </c>
      <c r="G13" s="19">
        <v>4962.1499999999996</v>
      </c>
    </row>
    <row r="14" spans="1:7" ht="26.85" customHeight="1">
      <c r="A14" s="16" t="s">
        <v>12</v>
      </c>
      <c r="B14" s="17" t="s">
        <v>26</v>
      </c>
      <c r="C14" s="17" t="s">
        <v>27</v>
      </c>
      <c r="D14" s="16">
        <v>100</v>
      </c>
      <c r="E14" s="16" t="s">
        <v>28</v>
      </c>
      <c r="F14" s="18">
        <v>2.37</v>
      </c>
      <c r="G14" s="19">
        <v>237</v>
      </c>
    </row>
    <row r="15" spans="1:7">
      <c r="A15" s="8" t="s">
        <v>29</v>
      </c>
      <c r="B15" s="8"/>
      <c r="C15" s="8"/>
      <c r="D15" s="8"/>
      <c r="E15" s="8"/>
      <c r="F15" s="8"/>
      <c r="G15" s="20">
        <f>SUM(G12:G14)</f>
        <v>6968.7199999999993</v>
      </c>
    </row>
    <row r="16" spans="1:7" ht="17.850000000000001" customHeight="1">
      <c r="A16" s="9" t="s">
        <v>30</v>
      </c>
      <c r="B16" s="9"/>
      <c r="C16" s="9"/>
      <c r="D16" s="9"/>
      <c r="E16" s="9"/>
      <c r="F16" s="9"/>
      <c r="G16" s="9"/>
    </row>
    <row r="17" spans="1:7">
      <c r="A17" s="7" t="s">
        <v>31</v>
      </c>
      <c r="B17" s="7"/>
      <c r="C17" s="7"/>
      <c r="D17" s="7"/>
      <c r="E17" s="7"/>
      <c r="F17" s="7"/>
      <c r="G17" s="7"/>
    </row>
    <row r="18" spans="1:7" ht="35.85" customHeight="1">
      <c r="A18" s="16" t="s">
        <v>12</v>
      </c>
      <c r="B18" s="17" t="s">
        <v>32</v>
      </c>
      <c r="C18" s="17" t="s">
        <v>33</v>
      </c>
      <c r="D18" s="16">
        <v>2000</v>
      </c>
      <c r="E18" s="16" t="s">
        <v>25</v>
      </c>
      <c r="F18" s="18">
        <v>154.16</v>
      </c>
      <c r="G18" s="19">
        <v>28320</v>
      </c>
    </row>
    <row r="19" spans="1:7" ht="46.35" customHeight="1">
      <c r="A19" s="16" t="s">
        <v>12</v>
      </c>
      <c r="B19" s="17" t="s">
        <v>34</v>
      </c>
      <c r="C19" s="17" t="s">
        <v>35</v>
      </c>
      <c r="D19" s="16">
        <v>3200</v>
      </c>
      <c r="E19" s="16" t="s">
        <v>25</v>
      </c>
      <c r="F19" s="18">
        <v>52.05</v>
      </c>
      <c r="G19" s="19">
        <v>166560</v>
      </c>
    </row>
    <row r="20" spans="1:7" ht="25.5">
      <c r="A20" s="16" t="s">
        <v>12</v>
      </c>
      <c r="B20" s="17" t="s">
        <v>36</v>
      </c>
      <c r="C20" s="17" t="s">
        <v>37</v>
      </c>
      <c r="D20" s="16">
        <v>200</v>
      </c>
      <c r="E20" s="16" t="s">
        <v>25</v>
      </c>
      <c r="F20" s="18">
        <v>73.59</v>
      </c>
      <c r="G20" s="19">
        <v>14718</v>
      </c>
    </row>
    <row r="21" spans="1:7" ht="25.5">
      <c r="A21" s="16" t="s">
        <v>12</v>
      </c>
      <c r="B21" s="17" t="s">
        <v>38</v>
      </c>
      <c r="C21" s="17" t="s">
        <v>39</v>
      </c>
      <c r="D21" s="16">
        <v>2700</v>
      </c>
      <c r="E21" s="16" t="s">
        <v>25</v>
      </c>
      <c r="F21" s="18">
        <v>2.5099999999999998</v>
      </c>
      <c r="G21" s="19">
        <v>6777</v>
      </c>
    </row>
    <row r="22" spans="1:7" ht="25.5">
      <c r="A22" s="16" t="s">
        <v>12</v>
      </c>
      <c r="B22" s="17" t="s">
        <v>40</v>
      </c>
      <c r="C22" s="17" t="s">
        <v>41</v>
      </c>
      <c r="D22" s="16">
        <v>2700</v>
      </c>
      <c r="E22" s="16" t="s">
        <v>25</v>
      </c>
      <c r="F22" s="18">
        <v>14.02</v>
      </c>
      <c r="G22" s="19">
        <v>37854</v>
      </c>
    </row>
    <row r="23" spans="1:7" ht="38.1" customHeight="1">
      <c r="A23" s="16" t="s">
        <v>12</v>
      </c>
      <c r="B23" s="17" t="s">
        <v>42</v>
      </c>
      <c r="C23" s="17" t="s">
        <v>43</v>
      </c>
      <c r="D23" s="16">
        <v>2700</v>
      </c>
      <c r="E23" s="16" t="s">
        <v>25</v>
      </c>
      <c r="F23" s="18">
        <v>2.89</v>
      </c>
      <c r="G23" s="19">
        <v>7803</v>
      </c>
    </row>
    <row r="24" spans="1:7" ht="25.5">
      <c r="A24" s="16" t="s">
        <v>12</v>
      </c>
      <c r="B24" s="17" t="s">
        <v>40</v>
      </c>
      <c r="C24" s="17" t="s">
        <v>41</v>
      </c>
      <c r="D24" s="16">
        <v>2800</v>
      </c>
      <c r="E24" s="16" t="s">
        <v>25</v>
      </c>
      <c r="F24" s="18">
        <v>14.02</v>
      </c>
      <c r="G24" s="19">
        <v>39256</v>
      </c>
    </row>
    <row r="25" spans="1:7">
      <c r="A25" s="8" t="s">
        <v>44</v>
      </c>
      <c r="B25" s="8"/>
      <c r="C25" s="8"/>
      <c r="D25" s="8"/>
      <c r="E25" s="8"/>
      <c r="F25" s="8"/>
      <c r="G25" s="20">
        <f>SUM(G18:G24)</f>
        <v>301288</v>
      </c>
    </row>
    <row r="26" spans="1:7">
      <c r="A26" s="6" t="s">
        <v>45</v>
      </c>
      <c r="B26" s="6"/>
      <c r="C26" s="6"/>
      <c r="D26" s="6"/>
      <c r="E26" s="6"/>
      <c r="F26" s="6"/>
      <c r="G26" s="6"/>
    </row>
    <row r="27" spans="1:7" ht="17.100000000000001" customHeight="1">
      <c r="A27" s="16" t="s">
        <v>12</v>
      </c>
      <c r="B27" s="17" t="s">
        <v>46</v>
      </c>
      <c r="C27" s="17" t="s">
        <v>47</v>
      </c>
      <c r="D27" s="16">
        <v>0.5</v>
      </c>
      <c r="E27" s="16" t="s">
        <v>25</v>
      </c>
      <c r="F27" s="18">
        <v>285.07</v>
      </c>
      <c r="G27" s="19">
        <v>142.54</v>
      </c>
    </row>
    <row r="28" spans="1:7" ht="23.85" customHeight="1">
      <c r="A28" s="16" t="s">
        <v>12</v>
      </c>
      <c r="B28" s="17" t="s">
        <v>48</v>
      </c>
      <c r="C28" s="17" t="s">
        <v>49</v>
      </c>
      <c r="D28" s="16">
        <v>2</v>
      </c>
      <c r="E28" s="16" t="s">
        <v>25</v>
      </c>
      <c r="F28" s="18">
        <v>184.19</v>
      </c>
      <c r="G28" s="19">
        <v>368.38</v>
      </c>
    </row>
    <row r="29" spans="1:7" ht="26.1" customHeight="1">
      <c r="A29" s="16" t="s">
        <v>12</v>
      </c>
      <c r="B29" s="17" t="s">
        <v>50</v>
      </c>
      <c r="C29" s="17" t="s">
        <v>51</v>
      </c>
      <c r="D29" s="16">
        <v>1</v>
      </c>
      <c r="E29" s="16" t="s">
        <v>52</v>
      </c>
      <c r="F29" s="18">
        <v>14238.08</v>
      </c>
      <c r="G29" s="19">
        <v>14238.08</v>
      </c>
    </row>
    <row r="30" spans="1:7">
      <c r="A30" s="8" t="s">
        <v>44</v>
      </c>
      <c r="B30" s="8"/>
      <c r="C30" s="8"/>
      <c r="D30" s="8"/>
      <c r="E30" s="8"/>
      <c r="F30" s="8"/>
      <c r="G30" s="20">
        <f>SUM(G27:G29)</f>
        <v>14749</v>
      </c>
    </row>
    <row r="31" spans="1:7">
      <c r="A31" s="7" t="s">
        <v>53</v>
      </c>
      <c r="B31" s="7"/>
      <c r="C31" s="7"/>
      <c r="D31" s="7"/>
      <c r="E31" s="7"/>
      <c r="F31" s="7"/>
      <c r="G31" s="7"/>
    </row>
    <row r="32" spans="1:7" ht="25.5">
      <c r="A32" s="16" t="s">
        <v>12</v>
      </c>
      <c r="B32" s="17" t="s">
        <v>54</v>
      </c>
      <c r="C32" s="17" t="s">
        <v>55</v>
      </c>
      <c r="D32" s="16">
        <v>1500</v>
      </c>
      <c r="E32" s="16" t="s">
        <v>28</v>
      </c>
      <c r="F32" s="18">
        <v>6.81</v>
      </c>
      <c r="G32" s="19">
        <v>10215</v>
      </c>
    </row>
    <row r="33" spans="1:7">
      <c r="A33" s="5" t="s">
        <v>44</v>
      </c>
      <c r="B33" s="5"/>
      <c r="C33" s="5"/>
      <c r="D33" s="5"/>
      <c r="E33" s="5"/>
      <c r="F33" s="5"/>
      <c r="G33" s="21">
        <f>SUM(G32)</f>
        <v>10215</v>
      </c>
    </row>
    <row r="34" spans="1:7">
      <c r="A34" s="7" t="s">
        <v>56</v>
      </c>
      <c r="B34" s="7"/>
      <c r="C34" s="7"/>
      <c r="D34" s="7"/>
      <c r="E34" s="7"/>
      <c r="F34" s="7"/>
      <c r="G34" s="7"/>
    </row>
    <row r="35" spans="1:7" ht="25.5">
      <c r="A35" s="16" t="s">
        <v>12</v>
      </c>
      <c r="B35" s="17" t="s">
        <v>57</v>
      </c>
      <c r="C35" s="17" t="s">
        <v>58</v>
      </c>
      <c r="D35" s="16">
        <v>4300</v>
      </c>
      <c r="E35" s="16" t="s">
        <v>28</v>
      </c>
      <c r="F35" s="18">
        <v>6.25</v>
      </c>
      <c r="G35" s="19">
        <v>26875</v>
      </c>
    </row>
    <row r="36" spans="1:7" ht="14.1" customHeight="1">
      <c r="A36" s="16" t="s">
        <v>12</v>
      </c>
      <c r="B36" s="17" t="s">
        <v>59</v>
      </c>
      <c r="C36" s="17" t="s">
        <v>60</v>
      </c>
      <c r="D36" s="16">
        <v>4300</v>
      </c>
      <c r="E36" s="16" t="s">
        <v>28</v>
      </c>
      <c r="F36" s="18">
        <v>3.11</v>
      </c>
      <c r="G36" s="19">
        <v>13373</v>
      </c>
    </row>
    <row r="37" spans="1:7">
      <c r="A37" s="5" t="s">
        <v>44</v>
      </c>
      <c r="B37" s="5"/>
      <c r="C37" s="5"/>
      <c r="D37" s="5"/>
      <c r="E37" s="5"/>
      <c r="F37" s="5"/>
      <c r="G37" s="21">
        <f>SUM(G35:G36)</f>
        <v>40248</v>
      </c>
    </row>
    <row r="38" spans="1:7">
      <c r="A38" s="10" t="s">
        <v>61</v>
      </c>
      <c r="B38" s="10"/>
      <c r="C38" s="10"/>
      <c r="D38" s="10"/>
      <c r="E38" s="10"/>
      <c r="F38" s="10"/>
      <c r="G38" s="21">
        <f>G10+G15+G25+G30+G33+G37</f>
        <v>379323.76</v>
      </c>
    </row>
    <row r="39" spans="1:7">
      <c r="A39" s="10" t="s">
        <v>62</v>
      </c>
      <c r="B39" s="10"/>
      <c r="C39" s="10"/>
      <c r="D39" s="10"/>
      <c r="E39" s="10"/>
      <c r="F39" s="10"/>
      <c r="G39" s="21">
        <f>G38*1.23</f>
        <v>466568.22480000003</v>
      </c>
    </row>
    <row r="40" spans="1:7">
      <c r="A40" s="9" t="s">
        <v>63</v>
      </c>
      <c r="B40" s="9"/>
      <c r="C40" s="9"/>
      <c r="D40" s="9"/>
      <c r="E40" s="9"/>
      <c r="F40" s="9"/>
      <c r="G40" s="9"/>
    </row>
    <row r="41" spans="1:7" ht="50.25" customHeight="1">
      <c r="A41" s="22" t="s">
        <v>64</v>
      </c>
      <c r="B41" s="23" t="s">
        <v>65</v>
      </c>
      <c r="C41" s="29" t="s">
        <v>73</v>
      </c>
      <c r="D41" s="24">
        <v>1</v>
      </c>
      <c r="E41" s="24" t="s">
        <v>66</v>
      </c>
      <c r="F41" s="25">
        <v>20813.009999999998</v>
      </c>
      <c r="G41" s="25">
        <v>20813.009999999998</v>
      </c>
    </row>
    <row r="42" spans="1:7" ht="14.25" customHeight="1">
      <c r="A42" s="4" t="s">
        <v>67</v>
      </c>
      <c r="B42" s="4"/>
      <c r="C42" s="4"/>
      <c r="D42" s="4"/>
      <c r="E42" s="4"/>
      <c r="F42" s="4"/>
      <c r="G42" s="26">
        <f>SUM(G41:G41)</f>
        <v>20813.009999999998</v>
      </c>
    </row>
    <row r="43" spans="1:7" ht="14.25" customHeight="1">
      <c r="A43" s="4" t="s">
        <v>68</v>
      </c>
      <c r="B43" s="4"/>
      <c r="C43" s="4"/>
      <c r="D43" s="4"/>
      <c r="E43" s="4"/>
      <c r="F43" s="4"/>
      <c r="G43" s="26">
        <f>G42*1.23</f>
        <v>25600.002299999996</v>
      </c>
    </row>
    <row r="44" spans="1:7" ht="30.6" customHeight="1">
      <c r="A44" s="3" t="s">
        <v>69</v>
      </c>
      <c r="B44" s="3"/>
      <c r="C44" s="3"/>
      <c r="D44" s="3"/>
      <c r="E44" s="3"/>
      <c r="F44" s="3"/>
      <c r="G44" s="27">
        <f>G38+G42</f>
        <v>400136.77</v>
      </c>
    </row>
    <row r="45" spans="1:7" ht="15">
      <c r="A45" s="2" t="s">
        <v>70</v>
      </c>
      <c r="B45" s="2"/>
      <c r="C45" s="2"/>
      <c r="D45" s="2"/>
      <c r="E45" s="2"/>
      <c r="F45" s="2"/>
      <c r="G45" s="28">
        <f>G46-G44</f>
        <v>92031.44709999999</v>
      </c>
    </row>
    <row r="46" spans="1:7" ht="15">
      <c r="A46" s="2" t="s">
        <v>71</v>
      </c>
      <c r="B46" s="2"/>
      <c r="C46" s="2"/>
      <c r="D46" s="2"/>
      <c r="E46" s="2"/>
      <c r="F46" s="2"/>
      <c r="G46" s="28">
        <f>G39+G43-0.01</f>
        <v>492168.21710000001</v>
      </c>
    </row>
    <row r="48" spans="1:7">
      <c r="A48" s="1" t="s">
        <v>72</v>
      </c>
      <c r="B48" s="1"/>
      <c r="C48" s="1"/>
      <c r="D48" s="1"/>
      <c r="E48" s="1"/>
      <c r="F48" s="1"/>
      <c r="G48" s="1"/>
    </row>
  </sheetData>
  <mergeCells count="25">
    <mergeCell ref="A43:F43"/>
    <mergeCell ref="A44:F44"/>
    <mergeCell ref="A45:F45"/>
    <mergeCell ref="A46:F46"/>
    <mergeCell ref="A48:G48"/>
    <mergeCell ref="A37:F37"/>
    <mergeCell ref="A38:F38"/>
    <mergeCell ref="A39:F39"/>
    <mergeCell ref="A40:G40"/>
    <mergeCell ref="A42:F42"/>
    <mergeCell ref="A26:G26"/>
    <mergeCell ref="A30:F30"/>
    <mergeCell ref="A31:G31"/>
    <mergeCell ref="A33:F33"/>
    <mergeCell ref="A34:G34"/>
    <mergeCell ref="A11:G11"/>
    <mergeCell ref="A15:F15"/>
    <mergeCell ref="A16:G16"/>
    <mergeCell ref="A17:G17"/>
    <mergeCell ref="A25:F25"/>
    <mergeCell ref="A1:G1"/>
    <mergeCell ref="A2:G2"/>
    <mergeCell ref="A4:G4"/>
    <mergeCell ref="A5:G5"/>
    <mergeCell ref="A10:F10"/>
  </mergeCells>
  <pageMargins left="0.7" right="0.7" top="0.75" bottom="0.75" header="0.511811023622047" footer="0.511811023622047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INSTAL-NET</dc:creator>
  <dc:description/>
  <cp:lastModifiedBy>User</cp:lastModifiedBy>
  <cp:revision>24</cp:revision>
  <cp:lastPrinted>2024-07-19T06:56:07Z</cp:lastPrinted>
  <dcterms:created xsi:type="dcterms:W3CDTF">2020-10-08T19:11:36Z</dcterms:created>
  <dcterms:modified xsi:type="dcterms:W3CDTF">2024-11-13T09:36:39Z</dcterms:modified>
  <dc:language>pl-PL</dc:language>
</cp:coreProperties>
</file>