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100" windowHeight="1092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W25" i="1" s="1"/>
  <c r="W26" i="1" s="1"/>
  <c r="W31" i="1" s="1"/>
  <c r="W41" i="1" s="1"/>
  <c r="T25" i="1"/>
  <c r="U25" i="1" s="1"/>
  <c r="U26" i="1" s="1"/>
  <c r="S31" i="1" s="1"/>
  <c r="R25" i="1"/>
  <c r="S25" i="1" s="1"/>
  <c r="S26" i="1" s="1"/>
  <c r="V31" i="1" s="1"/>
  <c r="V41" i="1" s="1"/>
  <c r="P25" i="1"/>
  <c r="Q25" i="1" s="1"/>
  <c r="Q26" i="1" s="1"/>
  <c r="R31" i="1" s="1"/>
  <c r="R41" i="1" s="1"/>
  <c r="V8" i="1"/>
  <c r="V9" i="1" s="1"/>
  <c r="U14" i="1" s="1"/>
  <c r="U40" i="1" s="1"/>
  <c r="T8" i="1"/>
  <c r="T9" i="1" s="1"/>
  <c r="Q14" i="1" s="1"/>
  <c r="Q40" i="1" s="1"/>
  <c r="R8" i="1"/>
  <c r="S8" i="1" s="1"/>
  <c r="S9" i="1" s="1"/>
  <c r="V14" i="1" s="1"/>
  <c r="V40" i="1" s="1"/>
  <c r="P8" i="1"/>
  <c r="Q8" i="1" s="1"/>
  <c r="Q9" i="1" s="1"/>
  <c r="R14" i="1" s="1"/>
  <c r="R40" i="1" s="1"/>
  <c r="V42" i="1" l="1"/>
  <c r="R26" i="1"/>
  <c r="T31" i="1" s="1"/>
  <c r="T41" i="1" s="1"/>
  <c r="V26" i="1"/>
  <c r="U31" i="1" s="1"/>
  <c r="U41" i="1" s="1"/>
  <c r="U42" i="1" s="1"/>
  <c r="R32" i="1"/>
  <c r="S41" i="1"/>
  <c r="P26" i="1"/>
  <c r="P31" i="1" s="1"/>
  <c r="T26" i="1"/>
  <c r="Q31" i="1" s="1"/>
  <c r="Q41" i="1" s="1"/>
  <c r="Q42" i="1" s="1"/>
  <c r="R42" i="1"/>
  <c r="V32" i="1"/>
  <c r="U8" i="1"/>
  <c r="U9" i="1" s="1"/>
  <c r="S14" i="1" s="1"/>
  <c r="P9" i="1"/>
  <c r="P14" i="1" s="1"/>
  <c r="R9" i="1"/>
  <c r="T14" i="1" s="1"/>
  <c r="W8" i="1"/>
  <c r="W9" i="1" s="1"/>
  <c r="W14" i="1" s="1"/>
  <c r="T32" i="1" l="1"/>
  <c r="P32" i="1"/>
  <c r="P41" i="1"/>
  <c r="P15" i="1"/>
  <c r="P40" i="1"/>
  <c r="R15" i="1"/>
  <c r="S40" i="1"/>
  <c r="V15" i="1"/>
  <c r="W40" i="1"/>
  <c r="W42" i="1" s="1"/>
  <c r="T15" i="1"/>
  <c r="T40" i="1"/>
  <c r="T42" i="1" s="1"/>
  <c r="S42" i="1" l="1"/>
  <c r="P42" i="1"/>
</calcChain>
</file>

<file path=xl/sharedStrings.xml><?xml version="1.0" encoding="utf-8"?>
<sst xmlns="http://schemas.openxmlformats.org/spreadsheetml/2006/main" count="132" uniqueCount="59">
  <si>
    <t>Lp.</t>
  </si>
  <si>
    <t>Asortyment</t>
  </si>
  <si>
    <t>Nazwa handlowa</t>
  </si>
  <si>
    <t>Nr katalogowy</t>
  </si>
  <si>
    <t>Cena jednostkowa (j.m.) netto (zł)</t>
  </si>
  <si>
    <t>Stawka VAT (%)</t>
  </si>
  <si>
    <t>Wartość prawa opcji netto (zł)</t>
  </si>
  <si>
    <t>Wartość prawa opcji brutto (zł)</t>
  </si>
  <si>
    <t>RAZEM:</t>
  </si>
  <si>
    <t>PAKIET 1</t>
  </si>
  <si>
    <t>PAKIET 2</t>
  </si>
  <si>
    <t>1.</t>
  </si>
  <si>
    <t>Producent</t>
  </si>
  <si>
    <t>szt.</t>
  </si>
  <si>
    <t>para</t>
  </si>
  <si>
    <t>Rozmiar</t>
  </si>
  <si>
    <t>Cena netto za op. (zł)</t>
  </si>
  <si>
    <t>Cena brutto za op. (zł)</t>
  </si>
  <si>
    <t>Wielkość oferowanego opakowania (j.m.)</t>
  </si>
  <si>
    <t>j.m.</t>
  </si>
  <si>
    <t>BARLICKI
Ilość minimalna (j.m.)</t>
  </si>
  <si>
    <t>BARLICKI
Ilość podstawowa (j.m.)</t>
  </si>
  <si>
    <t>BARLICKI
Prawo opcji (j.m.)</t>
  </si>
  <si>
    <t>USK nr 2
Ilość minimalna (j.m.)</t>
  </si>
  <si>
    <t>USK nr 2
Ilość podstawowa (j.m.)</t>
  </si>
  <si>
    <t>USK nr 2
Prawo opcji (j.m.)</t>
  </si>
  <si>
    <t>BARLICKI
Wartość podstawowa netto (zł)</t>
  </si>
  <si>
    <t>BARLICKI
Wartość podstawowa brutto (zł)</t>
  </si>
  <si>
    <t>BARLICKI
Wartość prawa opcji netto (zł)</t>
  </si>
  <si>
    <t>BARLICKI
Wartość prawa opcji brutto (zł)</t>
  </si>
  <si>
    <t>USK nr 2
Wartość podstawowa netto (zł)</t>
  </si>
  <si>
    <t>USK nr 2
Wartość podstawowa brutto (zł)</t>
  </si>
  <si>
    <t>USK nr 2
Wartość prawa opcji netto (zł)</t>
  </si>
  <si>
    <t>USK nr 2
Wartość prawa opcji brutto (zł)</t>
  </si>
  <si>
    <t>16=5x14</t>
  </si>
  <si>
    <t>17=16+16x15</t>
  </si>
  <si>
    <t>18=6x14</t>
  </si>
  <si>
    <t>19=18+18x15</t>
  </si>
  <si>
    <t>20=8x14</t>
  </si>
  <si>
    <t>21=20+20x15</t>
  </si>
  <si>
    <t>22=9x14</t>
  </si>
  <si>
    <t>23=22+22x15</t>
  </si>
  <si>
    <t>Wielkość oferowanego op. (j.m.)</t>
  </si>
  <si>
    <t>Wartość podstawowa netto (zł)</t>
  </si>
  <si>
    <t>Wartość podstawowa brutto (zł)</t>
  </si>
  <si>
    <t>BARLICKI</t>
  </si>
  <si>
    <t>USK nr 2</t>
  </si>
  <si>
    <t>RAZEM CAŁOŚĆ</t>
  </si>
  <si>
    <t>Pakiet</t>
  </si>
  <si>
    <t>Dane identyfikujące Deklarację Zgodności (np. numer, data)</t>
  </si>
  <si>
    <r>
      <t xml:space="preserve">Proszę o pozostawienie jedynie pakietów, na kóre zostanie złożona oferta 
</t>
    </r>
    <r>
      <rPr>
        <sz val="12"/>
        <rFont val="Arial Narrow"/>
        <family val="2"/>
        <charset val="238"/>
      </rPr>
      <t xml:space="preserve">Kolumna pn. "zamawiana ilość" stanowi wielkośc zamówienia podstawowego 
Kolumna pn. "minimalne wykorzystanie" stanowi o minimalnej realizacji umowy i </t>
    </r>
    <r>
      <rPr>
        <u/>
        <sz val="12"/>
        <rFont val="Arial Narrow"/>
        <family val="2"/>
        <charset val="238"/>
      </rPr>
      <t>nie jest</t>
    </r>
    <r>
      <rPr>
        <sz val="12"/>
        <rFont val="Arial Narrow"/>
        <family val="2"/>
        <charset val="238"/>
      </rPr>
      <t xml:space="preserve"> podstawą wyceny zamówienia</t>
    </r>
  </si>
  <si>
    <t>Rękawice nitrylowe, bezpudrowe, niesterylne, z warstwą pielęgnacyjną z zawartością witaminy E, olejku migdałowego i gliceryny, o działaniu nawilżającym potwierdzonym badaniami w niezależnym laboratorium, chlorowane od wewnątrz, kolor ciemnoniebieski (chabrowy, granatowy lub pokrewny), tekstura na końcach palców, grubość na palcu 0,10 mm (±0,01 mm),  na dłoni 0,07 mm (±0,01 mm), na mankiecie 0,06 mm (± 0,01 mm), AQL  1.0, siła zrywu min 6N wg EN 455. Zgodne z normami EN ISO 374-1, EN 374-2, EN 16523-1, EN 374-4 oraz odporne na przenikanie bakterii, grzybów i wirusów zgodnie z EN ISO 374-5. Odporne na przenikanie min. 15 substancji chemicznych na min. 6 poziomie wg. EN 16523-1, przebadany na min. 4 alkohole, w tym min. 2 o stężeniu min. 90% na min. 1 poziomie, min. 4 kwasy (organiczne i nieorganiczne), 3 aldehydy, jodopowidon i chlorheksydyna – poziom 6, 10% fenol na min. 1 poziomie oraz przebadane na min. 12 cytostatyków z min. 10 na 5 poziomie odporności wg. ASTM D6978. Rękawice zarejestrowane jako wyrób medyczny klasy I zgodnie z Dyrektywą o wyrobach Medycznych 93/42/EWG i środek ochrony indywidualnej kat. III zgodnie z Rozporządzeniem (UE) 2016/425. Dopuszczone do kontaktu z żywnością - potwierdzone piktogramem na opakowaniu oraz badaniami z jednostki niezależnej. Pozbawione dodatków chemicznych: MBT, ZMBT, BHT, BHA, TMTD. Rozmiary S-XL .  Opakowania umożliwiające wyjmowanie rękawic od spodu opakowania zawsze za mankiet, w celu ograniczenia kontaminacji. Kompatybilne z uchwytami pojedynczymi i potrójnymi z trwałego tworzywa o właściwościach antybakteryjnych, odpornego na środki dezynfekcyjne, mocowanymi do ściany oraz uchwytami metalowymi pojedynczymi na szynę Modura. Zamawiający każdorazowo określi rozmiar w zamówieniu.</t>
  </si>
  <si>
    <t>Rękawice chirurgiczne, jałowe, lateksowe bezpudrowe, kształt anatomiczny, kolor kremowy, mankiet rolowany, dostępne w rozmiarach 6.0–9.0, sterylizowane radiacyjnie, powierzchnia zewnętrzna mikroszorstka, powierzchnia wewnętrzna polimeryzowana, długość rękawicy dla rozmiarów 5.5-6.5 270 mm, 7.0-8 280 mm, 8,5-9 285 mm, grubość na palcu 0,175 mm, na dłoni 0.195 mm, na mankiecie 0.16 mm, poziom protein lateksu nie więcej niż 30 µg/g , posiadające AQL 0,65, rękawice zgodne z Dyrektywa o Wyrobie Medycznym MDD 93/42/EEC i CE 0123 w klasie II a, środek ochrony indywidualnej kat.III, rękawice zgodne z EN 455(1-4), ISO10282, ISO11137, ISO10993, ASTM D3577, ASTM5712/ASTM D6978 , EN388 , EN16523, rękawice przebadane na przenikanie mikroorganizmów zgodnie z ASTM F1671, rękawice przebadane na przenikanie substancji chemicznych zgodnie z EN 374-3 (potwierdzone raportem wytwórcy) rękawice wolne od akceleratorów chemicznych: tiazole w tym Merkaptobenzotiazol MBT, thiurames, tiomoczników, rękawice o parametrach fizycznych: siła przy zerwaniu (mediana ) ≥ 9 N w czasie okresu trwałości, wydłużanie przy zerwaniu (mediana) przed starzeniem ≥ 830% po starzeniu ≥ 820% , Rozciąganie przed starzeniem (mediana) ≥ 30 MPa po starzeniu ≥26 MPa  oznakowane datą sterylizacji, oznakowane datą ważności i numerem serii. Opakowanie zbiorcze oznaczone fabrycznie kolorem charakterystycznym dla rodzaju rękawicy. Rozmiar 6.0-9.0.</t>
  </si>
  <si>
    <t>Wartość 1 użyczonego uchwytu określa się na kwotę …………..netto / ………….. brutto</t>
  </si>
  <si>
    <t>W PRZYPADKU ZAOFEROWANIA PRZEDMIOTU ZAMOWIENIA O DOPUSZCZONYCH PARAMETRACH, INNYCH NIŻ POWYŻEJ OPISANE, PROSZĘ UZUPEŁNIĆ ODRĘBNIE DLA KAŻDEJ POZYCJI:</t>
  </si>
  <si>
    <t>W pozycji …. zaoferowano towar zgodnie z odpowiedzią Zamawiającego nr …. z dnia …</t>
  </si>
  <si>
    <r>
      <t xml:space="preserve"> Zamawiający wymaga bezpłatnego dostarczenia uchwytów  pojedynczych i potrójnych z trwałego tworzywa o właściwościach antybakteryjnych, odpornego na środki dezynfekcyjne, mocowanych do ściany oraz uchwytów metalowych pojedynczych na szynę Modura, zgodnie z zapotrzebowaniem Zamawiającego.
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</si>
  <si>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r>
      <t xml:space="preserve">Zamawiający wymaga podania </t>
    </r>
    <r>
      <rPr>
        <b/>
        <sz val="10"/>
        <color rgb="FFFF0000"/>
        <rFont val="Calibri"/>
        <family val="2"/>
        <charset val="238"/>
        <scheme val="minor"/>
      </rPr>
      <t>ceny jednostkowej za j.m. (szt.) z dokładnością do czterech miejsc po przecinku</t>
    </r>
    <r>
      <rPr>
        <sz val="10"/>
        <color rgb="FFFF0000"/>
        <rFont val="Calibri"/>
        <family val="2"/>
        <charset val="238"/>
        <scheme val="minor"/>
      </rPr>
      <t>.</t>
    </r>
  </si>
  <si>
    <r>
      <t>Zamawiający wymaga podania</t>
    </r>
    <r>
      <rPr>
        <b/>
        <sz val="10"/>
        <color theme="1"/>
        <rFont val="Calibri"/>
        <family val="2"/>
        <charset val="238"/>
        <scheme val="minor"/>
      </rPr>
      <t xml:space="preserve"> ceny za oferowane opakowania różnych rozmiarów w tabeli pod pakietem</t>
    </r>
    <r>
      <rPr>
        <sz val="10"/>
        <color theme="1"/>
        <rFont val="Calibri"/>
        <family val="2"/>
        <charset val="238"/>
        <scheme val="minor"/>
      </rPr>
      <t xml:space="preserve"> (dokładność do dwóch miejsc po przecinku).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</si>
</sst>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.00\ [$zł-415]_-;\-* #,##0.00\ [$zł-415]_-;_-* &quot;-&quot;??\ [$zł-415]_-;_-@_-"/>
    <numFmt numFmtId="166" formatCode="_-* #,##0.0000\ [$zł-415]_-;\-* #,##0.0000\ [$zł-415]_-;_-* &quot;-&quot;????\ [$zł-41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rgb="FFFF0000"/>
      <name val="Arial Narrow"/>
      <family val="2"/>
      <charset val="238"/>
    </font>
    <font>
      <sz val="12"/>
      <name val="Arial Narrow"/>
      <family val="2"/>
      <charset val="238"/>
    </font>
    <font>
      <u/>
      <sz val="12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49" fontId="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6" fontId="5" fillId="2" borderId="7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9" fontId="2" fillId="0" borderId="4" xfId="2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9" fontId="2" fillId="0" borderId="7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2" applyNumberFormat="1" applyFont="1" applyFill="1" applyBorder="1" applyAlignment="1">
      <alignment horizontal="center" vertical="center" wrapText="1"/>
    </xf>
    <xf numFmtId="1" fontId="5" fillId="0" borderId="6" xfId="2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43" fontId="4" fillId="0" borderId="0" xfId="0" applyNumberFormat="1" applyFont="1"/>
    <xf numFmtId="165" fontId="4" fillId="0" borderId="0" xfId="0" applyNumberFormat="1" applyFont="1"/>
    <xf numFmtId="0" fontId="4" fillId="0" borderId="7" xfId="0" applyFont="1" applyBorder="1" applyAlignment="1">
      <alignment horizontal="left" vertical="top" wrapText="1"/>
    </xf>
    <xf numFmtId="3" fontId="4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9" fontId="4" fillId="0" borderId="5" xfId="2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top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vertical="center"/>
    </xf>
    <xf numFmtId="165" fontId="4" fillId="3" borderId="6" xfId="0" applyNumberFormat="1" applyFont="1" applyFill="1" applyBorder="1" applyAlignment="1">
      <alignment vertical="center"/>
    </xf>
    <xf numFmtId="164" fontId="2" fillId="0" borderId="3" xfId="0" applyNumberFormat="1" applyFont="1" applyBorder="1"/>
    <xf numFmtId="164" fontId="2" fillId="0" borderId="4" xfId="0" applyNumberFormat="1" applyFont="1" applyBorder="1"/>
    <xf numFmtId="2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4" fillId="3" borderId="5" xfId="3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</cellXfs>
  <cellStyles count="6">
    <cellStyle name="Dziesiętny" xfId="3" builtinId="3"/>
    <cellStyle name="Dziesiętny 2" xfId="5"/>
    <cellStyle name="Normalny" xfId="0" builtinId="0"/>
    <cellStyle name="Procentowy" xfId="2" builtinId="5"/>
    <cellStyle name="Walutowy" xfId="1" builtinId="4"/>
    <cellStyle name="Walutowy 2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13" zoomScale="80" zoomScaleNormal="80" workbookViewId="0">
      <selection activeCell="K3" sqref="K3"/>
    </sheetView>
  </sheetViews>
  <sheetFormatPr defaultRowHeight="12.75" x14ac:dyDescent="0.2"/>
  <cols>
    <col min="1" max="1" width="4.7109375" style="1" bestFit="1" customWidth="1"/>
    <col min="2" max="2" width="62" style="1" customWidth="1"/>
    <col min="3" max="3" width="5.140625" style="1" bestFit="1" customWidth="1"/>
    <col min="4" max="4" width="15.28515625" style="1" bestFit="1" customWidth="1"/>
    <col min="5" max="5" width="17.140625" style="1" bestFit="1" customWidth="1"/>
    <col min="6" max="6" width="11.7109375" style="1" bestFit="1" customWidth="1"/>
    <col min="7" max="7" width="15.28515625" style="1" bestFit="1" customWidth="1"/>
    <col min="8" max="8" width="17.140625" style="1" bestFit="1" customWidth="1"/>
    <col min="9" max="9" width="11.7109375" style="1" bestFit="1" customWidth="1"/>
    <col min="10" max="10" width="10.28515625" style="1" bestFit="1" customWidth="1"/>
    <col min="11" max="11" width="20.5703125" style="1" customWidth="1"/>
    <col min="12" max="12" width="11.28515625" style="1" customWidth="1"/>
    <col min="13" max="13" width="14.42578125" style="1" bestFit="1" customWidth="1"/>
    <col min="14" max="14" width="14.28515625" style="1" customWidth="1"/>
    <col min="15" max="15" width="17.140625" style="1" customWidth="1"/>
    <col min="16" max="16" width="20" style="1" customWidth="1"/>
    <col min="17" max="17" width="19" style="1" bestFit="1" customWidth="1"/>
    <col min="18" max="18" width="16.140625" style="1" bestFit="1" customWidth="1"/>
    <col min="19" max="19" width="19.5703125" style="1" bestFit="1" customWidth="1"/>
    <col min="20" max="21" width="19.140625" style="1" bestFit="1" customWidth="1"/>
    <col min="22" max="22" width="13.42578125" style="1" bestFit="1" customWidth="1"/>
    <col min="23" max="23" width="13.7109375" style="1" bestFit="1" customWidth="1"/>
    <col min="24" max="24" width="12.140625" style="1" bestFit="1" customWidth="1"/>
    <col min="25" max="28" width="13.42578125" style="1" bestFit="1" customWidth="1"/>
    <col min="29" max="16384" width="9.140625" style="1"/>
  </cols>
  <sheetData>
    <row r="1" spans="1:23" ht="65.25" customHeight="1" x14ac:dyDescent="0.2">
      <c r="A1" s="81" t="s">
        <v>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5" spans="1:23" ht="64.5" thickBot="1" x14ac:dyDescent="0.25">
      <c r="A5" s="43" t="s">
        <v>0</v>
      </c>
      <c r="B5" s="44" t="s">
        <v>1</v>
      </c>
      <c r="C5" s="44" t="s">
        <v>19</v>
      </c>
      <c r="D5" s="45" t="s">
        <v>20</v>
      </c>
      <c r="E5" s="45" t="s">
        <v>21</v>
      </c>
      <c r="F5" s="45" t="s">
        <v>22</v>
      </c>
      <c r="G5" s="46" t="s">
        <v>23</v>
      </c>
      <c r="H5" s="46" t="s">
        <v>24</v>
      </c>
      <c r="I5" s="46" t="s">
        <v>25</v>
      </c>
      <c r="J5" s="44" t="s">
        <v>12</v>
      </c>
      <c r="K5" s="44" t="s">
        <v>2</v>
      </c>
      <c r="L5" s="44" t="s">
        <v>3</v>
      </c>
      <c r="M5" s="66" t="s">
        <v>49</v>
      </c>
      <c r="N5" s="47" t="s">
        <v>4</v>
      </c>
      <c r="O5" s="48" t="s">
        <v>5</v>
      </c>
      <c r="P5" s="67" t="s">
        <v>26</v>
      </c>
      <c r="Q5" s="67" t="s">
        <v>27</v>
      </c>
      <c r="R5" s="68" t="s">
        <v>28</v>
      </c>
      <c r="S5" s="68" t="s">
        <v>29</v>
      </c>
      <c r="T5" s="73" t="s">
        <v>30</v>
      </c>
      <c r="U5" s="73" t="s">
        <v>31</v>
      </c>
      <c r="V5" s="73" t="s">
        <v>32</v>
      </c>
      <c r="W5" s="73" t="s">
        <v>33</v>
      </c>
    </row>
    <row r="6" spans="1:23" ht="13.5" thickBot="1" x14ac:dyDescent="0.25">
      <c r="A6" s="26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8">
        <v>14</v>
      </c>
      <c r="O6" s="29">
        <v>15</v>
      </c>
      <c r="P6" s="30" t="s">
        <v>34</v>
      </c>
      <c r="Q6" s="31" t="s">
        <v>35</v>
      </c>
      <c r="R6" s="32" t="s">
        <v>36</v>
      </c>
      <c r="S6" s="32" t="s">
        <v>37</v>
      </c>
      <c r="T6" s="32" t="s">
        <v>38</v>
      </c>
      <c r="U6" s="32" t="s">
        <v>39</v>
      </c>
      <c r="V6" s="32" t="s">
        <v>40</v>
      </c>
      <c r="W6" s="32" t="s">
        <v>41</v>
      </c>
    </row>
    <row r="7" spans="1:23" ht="11.25" customHeight="1" thickBot="1" x14ac:dyDescent="0.25">
      <c r="A7" s="93" t="s">
        <v>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5"/>
    </row>
    <row r="8" spans="1:23" ht="369.75" customHeight="1" thickBot="1" x14ac:dyDescent="0.25">
      <c r="A8" s="2" t="s">
        <v>11</v>
      </c>
      <c r="B8" s="37" t="s">
        <v>51</v>
      </c>
      <c r="C8" s="3" t="s">
        <v>13</v>
      </c>
      <c r="D8" s="41">
        <v>700000</v>
      </c>
      <c r="E8" s="42">
        <v>2000000</v>
      </c>
      <c r="F8" s="41">
        <v>1600000</v>
      </c>
      <c r="G8" s="38">
        <v>1000000</v>
      </c>
      <c r="H8" s="39">
        <v>3500000</v>
      </c>
      <c r="I8" s="40">
        <v>2800000</v>
      </c>
      <c r="J8" s="4"/>
      <c r="K8" s="5"/>
      <c r="L8" s="3"/>
      <c r="M8" s="5"/>
      <c r="N8" s="6"/>
      <c r="O8" s="49"/>
      <c r="P8" s="69">
        <f>ROUND(E8*N8,2)</f>
        <v>0</v>
      </c>
      <c r="Q8" s="70">
        <f>ROUND(P8+P8*O8,2)</f>
        <v>0</v>
      </c>
      <c r="R8" s="71">
        <f>ROUND(F8*N8,2)</f>
        <v>0</v>
      </c>
      <c r="S8" s="70">
        <f>ROUND(R8+R8*O8,2)</f>
        <v>0</v>
      </c>
      <c r="T8" s="74">
        <f>ROUND(H8*N8,2)</f>
        <v>0</v>
      </c>
      <c r="U8" s="75">
        <f>ROUND(T8+T8*O8,2)</f>
        <v>0</v>
      </c>
      <c r="V8" s="75">
        <f>ROUND(I8*N8,2)</f>
        <v>0</v>
      </c>
      <c r="W8" s="75">
        <f>ROUND(V8+V8*O8,2)</f>
        <v>0</v>
      </c>
    </row>
    <row r="9" spans="1:23" ht="13.5" thickBot="1" x14ac:dyDescent="0.25">
      <c r="A9" s="7"/>
      <c r="B9" s="8"/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N9" s="10"/>
      <c r="O9" s="50" t="s">
        <v>8</v>
      </c>
      <c r="P9" s="72">
        <f>SUM(P8)</f>
        <v>0</v>
      </c>
      <c r="Q9" s="72">
        <f t="shared" ref="Q9:W9" si="0">SUM(Q8)</f>
        <v>0</v>
      </c>
      <c r="R9" s="72">
        <f t="shared" si="0"/>
        <v>0</v>
      </c>
      <c r="S9" s="72">
        <f t="shared" si="0"/>
        <v>0</v>
      </c>
      <c r="T9" s="76">
        <f t="shared" si="0"/>
        <v>0</v>
      </c>
      <c r="U9" s="76">
        <f t="shared" si="0"/>
        <v>0</v>
      </c>
      <c r="V9" s="76">
        <f t="shared" si="0"/>
        <v>0</v>
      </c>
      <c r="W9" s="77">
        <f t="shared" si="0"/>
        <v>0</v>
      </c>
    </row>
    <row r="10" spans="1:23" ht="26.25" customHeight="1" thickBot="1" x14ac:dyDescent="0.25">
      <c r="A10" s="7"/>
      <c r="B10" s="83" t="s">
        <v>56</v>
      </c>
      <c r="C10" s="83"/>
      <c r="D10" s="83"/>
      <c r="E10" s="83"/>
      <c r="F10" s="83"/>
      <c r="G10" s="83"/>
      <c r="H10" s="83"/>
      <c r="I10" s="9"/>
      <c r="J10" s="12" t="s">
        <v>15</v>
      </c>
      <c r="K10" s="13" t="s">
        <v>42</v>
      </c>
      <c r="L10" s="13" t="s">
        <v>16</v>
      </c>
      <c r="M10" s="14" t="s">
        <v>17</v>
      </c>
      <c r="N10" s="10"/>
      <c r="O10" s="15"/>
      <c r="P10" s="16"/>
      <c r="Q10" s="16"/>
      <c r="R10" s="17"/>
      <c r="S10" s="17"/>
    </row>
    <row r="11" spans="1:23" ht="13.5" thickBot="1" x14ac:dyDescent="0.25">
      <c r="A11" s="7"/>
      <c r="B11" s="84" t="s">
        <v>53</v>
      </c>
      <c r="C11" s="83"/>
      <c r="D11" s="83"/>
      <c r="E11" s="83"/>
      <c r="F11" s="83"/>
      <c r="G11" s="83"/>
      <c r="H11" s="83"/>
      <c r="I11" s="9"/>
      <c r="J11" s="18"/>
      <c r="K11" s="19"/>
      <c r="L11" s="20"/>
      <c r="M11" s="21"/>
      <c r="N11" s="10"/>
      <c r="P11" s="96" t="s">
        <v>9</v>
      </c>
      <c r="Q11" s="97"/>
      <c r="R11" s="97"/>
      <c r="S11" s="97"/>
      <c r="T11" s="97"/>
      <c r="U11" s="97"/>
      <c r="V11" s="97"/>
      <c r="W11" s="98"/>
    </row>
    <row r="12" spans="1:23" ht="12.75" customHeight="1" x14ac:dyDescent="0.2">
      <c r="A12" s="7"/>
      <c r="B12" s="85" t="s">
        <v>57</v>
      </c>
      <c r="C12" s="85"/>
      <c r="D12" s="85"/>
      <c r="E12" s="85"/>
      <c r="F12" s="85"/>
      <c r="G12" s="85"/>
      <c r="H12" s="85"/>
      <c r="I12" s="9"/>
      <c r="J12" s="22"/>
      <c r="K12" s="23"/>
      <c r="L12" s="20"/>
      <c r="M12" s="24"/>
      <c r="N12" s="10"/>
      <c r="P12" s="92" t="s">
        <v>43</v>
      </c>
      <c r="Q12" s="92"/>
      <c r="R12" s="92" t="s">
        <v>44</v>
      </c>
      <c r="S12" s="92"/>
      <c r="T12" s="92" t="s">
        <v>6</v>
      </c>
      <c r="U12" s="92"/>
      <c r="V12" s="92" t="s">
        <v>7</v>
      </c>
      <c r="W12" s="92"/>
    </row>
    <row r="13" spans="1:23" x14ac:dyDescent="0.2">
      <c r="A13" s="7"/>
      <c r="B13" s="86" t="s">
        <v>58</v>
      </c>
      <c r="C13" s="86"/>
      <c r="D13" s="86"/>
      <c r="E13" s="86"/>
      <c r="F13" s="86"/>
      <c r="G13" s="86"/>
      <c r="H13" s="86"/>
      <c r="I13" s="9"/>
      <c r="J13" s="22"/>
      <c r="K13" s="25"/>
      <c r="L13" s="25"/>
      <c r="M13" s="24"/>
      <c r="N13" s="10"/>
      <c r="P13" s="51" t="s">
        <v>45</v>
      </c>
      <c r="Q13" s="53" t="s">
        <v>46</v>
      </c>
      <c r="R13" s="51" t="s">
        <v>45</v>
      </c>
      <c r="S13" s="53" t="s">
        <v>46</v>
      </c>
      <c r="T13" s="51" t="s">
        <v>45</v>
      </c>
      <c r="U13" s="53" t="s">
        <v>46</v>
      </c>
      <c r="V13" s="51" t="s">
        <v>45</v>
      </c>
      <c r="W13" s="53" t="s">
        <v>46</v>
      </c>
    </row>
    <row r="14" spans="1:23" ht="13.5" thickBot="1" x14ac:dyDescent="0.25">
      <c r="B14" s="99" t="s">
        <v>54</v>
      </c>
      <c r="C14" s="99"/>
      <c r="D14" s="99"/>
      <c r="E14" s="99"/>
      <c r="F14" s="99"/>
      <c r="G14" s="99"/>
      <c r="H14" s="99"/>
      <c r="I14" s="99"/>
      <c r="J14" s="78"/>
      <c r="K14" s="78"/>
      <c r="L14" s="78"/>
      <c r="M14" s="78"/>
      <c r="P14" s="52">
        <f>P9</f>
        <v>0</v>
      </c>
      <c r="Q14" s="54">
        <f>T9</f>
        <v>0</v>
      </c>
      <c r="R14" s="52">
        <f>Q9</f>
        <v>0</v>
      </c>
      <c r="S14" s="54">
        <f>U9</f>
        <v>0</v>
      </c>
      <c r="T14" s="52">
        <f>R9</f>
        <v>0</v>
      </c>
      <c r="U14" s="54">
        <f>V9</f>
        <v>0</v>
      </c>
      <c r="V14" s="52">
        <f>S9</f>
        <v>0</v>
      </c>
      <c r="W14" s="54">
        <f>W9</f>
        <v>0</v>
      </c>
    </row>
    <row r="15" spans="1:23" ht="13.5" customHeight="1" thickBot="1" x14ac:dyDescent="0.25">
      <c r="B15" s="80" t="s">
        <v>55</v>
      </c>
      <c r="C15" s="80"/>
      <c r="D15" s="80"/>
      <c r="E15" s="80"/>
      <c r="F15" s="80"/>
      <c r="G15" s="80"/>
      <c r="H15" s="80"/>
      <c r="I15" s="79"/>
      <c r="J15" s="79"/>
      <c r="K15" s="79"/>
      <c r="L15" s="79"/>
      <c r="M15" s="79"/>
      <c r="P15" s="100">
        <f>P14+Q14</f>
        <v>0</v>
      </c>
      <c r="Q15" s="101"/>
      <c r="R15" s="101">
        <f>R14+S14</f>
        <v>0</v>
      </c>
      <c r="S15" s="101"/>
      <c r="T15" s="101">
        <f>T14+U14</f>
        <v>0</v>
      </c>
      <c r="U15" s="101"/>
      <c r="V15" s="101">
        <f>V14+W14</f>
        <v>0</v>
      </c>
      <c r="W15" s="102"/>
    </row>
    <row r="16" spans="1:23" x14ac:dyDescent="0.2">
      <c r="A16" s="55"/>
      <c r="C16" s="55"/>
      <c r="D16" s="55"/>
      <c r="E16" s="55"/>
      <c r="F16" s="55"/>
      <c r="G16" s="55"/>
      <c r="H16" s="55"/>
      <c r="I16" s="55"/>
    </row>
    <row r="17" spans="1:23" x14ac:dyDescent="0.2">
      <c r="A17" s="55"/>
      <c r="B17" s="55"/>
      <c r="C17" s="55"/>
      <c r="D17" s="55"/>
      <c r="E17" s="55"/>
      <c r="F17" s="55"/>
      <c r="G17" s="55"/>
      <c r="H17" s="55"/>
      <c r="I17" s="55"/>
    </row>
    <row r="18" spans="1:23" x14ac:dyDescent="0.2">
      <c r="A18" s="55"/>
      <c r="B18" s="56"/>
      <c r="C18" s="56"/>
      <c r="D18" s="56"/>
      <c r="E18" s="55"/>
      <c r="F18" s="55"/>
      <c r="G18" s="56"/>
      <c r="H18" s="55"/>
      <c r="I18" s="55"/>
    </row>
    <row r="19" spans="1:23" x14ac:dyDescent="0.2">
      <c r="A19" s="55"/>
      <c r="B19" s="55"/>
      <c r="C19" s="55"/>
      <c r="D19" s="55"/>
      <c r="E19" s="55"/>
      <c r="F19" s="55"/>
      <c r="G19" s="55"/>
      <c r="H19" s="55"/>
      <c r="I19" s="55"/>
    </row>
    <row r="20" spans="1:23" x14ac:dyDescent="0.2">
      <c r="A20" s="55"/>
      <c r="B20" s="55"/>
      <c r="C20" s="55"/>
      <c r="D20" s="55"/>
      <c r="E20" s="55"/>
      <c r="F20" s="55"/>
      <c r="G20" s="55"/>
      <c r="H20" s="55"/>
      <c r="I20" s="55"/>
    </row>
    <row r="22" spans="1:23" ht="64.5" thickBot="1" x14ac:dyDescent="0.25">
      <c r="A22" s="43" t="s">
        <v>0</v>
      </c>
      <c r="B22" s="44" t="s">
        <v>1</v>
      </c>
      <c r="C22" s="44" t="s">
        <v>19</v>
      </c>
      <c r="D22" s="45" t="s">
        <v>20</v>
      </c>
      <c r="E22" s="45" t="s">
        <v>21</v>
      </c>
      <c r="F22" s="45" t="s">
        <v>22</v>
      </c>
      <c r="G22" s="46" t="s">
        <v>23</v>
      </c>
      <c r="H22" s="46" t="s">
        <v>24</v>
      </c>
      <c r="I22" s="46" t="s">
        <v>25</v>
      </c>
      <c r="J22" s="44" t="s">
        <v>12</v>
      </c>
      <c r="K22" s="44" t="s">
        <v>2</v>
      </c>
      <c r="L22" s="44" t="s">
        <v>3</v>
      </c>
      <c r="M22" s="66" t="s">
        <v>49</v>
      </c>
      <c r="N22" s="47" t="s">
        <v>4</v>
      </c>
      <c r="O22" s="48" t="s">
        <v>5</v>
      </c>
      <c r="P22" s="67" t="s">
        <v>26</v>
      </c>
      <c r="Q22" s="67" t="s">
        <v>27</v>
      </c>
      <c r="R22" s="68" t="s">
        <v>28</v>
      </c>
      <c r="S22" s="68" t="s">
        <v>29</v>
      </c>
      <c r="T22" s="73" t="s">
        <v>30</v>
      </c>
      <c r="U22" s="73" t="s">
        <v>31</v>
      </c>
      <c r="V22" s="73" t="s">
        <v>32</v>
      </c>
      <c r="W22" s="73" t="s">
        <v>33</v>
      </c>
    </row>
    <row r="23" spans="1:23" ht="13.5" thickBot="1" x14ac:dyDescent="0.25">
      <c r="A23" s="26">
        <v>1</v>
      </c>
      <c r="B23" s="27">
        <v>2</v>
      </c>
      <c r="C23" s="27">
        <v>3</v>
      </c>
      <c r="D23" s="27">
        <v>4</v>
      </c>
      <c r="E23" s="27">
        <v>5</v>
      </c>
      <c r="F23" s="27">
        <v>6</v>
      </c>
      <c r="G23" s="27">
        <v>7</v>
      </c>
      <c r="H23" s="27">
        <v>8</v>
      </c>
      <c r="I23" s="27">
        <v>9</v>
      </c>
      <c r="J23" s="27">
        <v>10</v>
      </c>
      <c r="K23" s="27">
        <v>11</v>
      </c>
      <c r="L23" s="27">
        <v>12</v>
      </c>
      <c r="M23" s="27">
        <v>13</v>
      </c>
      <c r="N23" s="28">
        <v>14</v>
      </c>
      <c r="O23" s="29">
        <v>15</v>
      </c>
      <c r="P23" s="30" t="s">
        <v>34</v>
      </c>
      <c r="Q23" s="31" t="s">
        <v>35</v>
      </c>
      <c r="R23" s="32" t="s">
        <v>36</v>
      </c>
      <c r="S23" s="32" t="s">
        <v>37</v>
      </c>
      <c r="T23" s="32" t="s">
        <v>38</v>
      </c>
      <c r="U23" s="32" t="s">
        <v>39</v>
      </c>
      <c r="V23" s="32" t="s">
        <v>40</v>
      </c>
      <c r="W23" s="32" t="s">
        <v>41</v>
      </c>
    </row>
    <row r="24" spans="1:23" ht="11.25" customHeight="1" thickBot="1" x14ac:dyDescent="0.25">
      <c r="A24" s="93" t="s">
        <v>10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</row>
    <row r="25" spans="1:23" ht="305.25" customHeight="1" thickBot="1" x14ac:dyDescent="0.25">
      <c r="A25" s="2" t="s">
        <v>11</v>
      </c>
      <c r="B25" s="37" t="s">
        <v>52</v>
      </c>
      <c r="C25" s="3" t="s">
        <v>14</v>
      </c>
      <c r="D25" s="41">
        <v>0</v>
      </c>
      <c r="E25" s="42">
        <v>0</v>
      </c>
      <c r="F25" s="41">
        <v>0</v>
      </c>
      <c r="G25" s="38">
        <v>200</v>
      </c>
      <c r="H25" s="39">
        <v>600</v>
      </c>
      <c r="I25" s="40">
        <v>400</v>
      </c>
      <c r="J25" s="4"/>
      <c r="K25" s="5"/>
      <c r="L25" s="3"/>
      <c r="M25" s="5"/>
      <c r="N25" s="6"/>
      <c r="O25" s="49"/>
      <c r="P25" s="69">
        <f>ROUND(E25*N25,2)</f>
        <v>0</v>
      </c>
      <c r="Q25" s="70">
        <f>ROUND(P25+P25*O25,2)</f>
        <v>0</v>
      </c>
      <c r="R25" s="71">
        <f>ROUND(F25*N25,2)</f>
        <v>0</v>
      </c>
      <c r="S25" s="70">
        <f>ROUND(R25+R25*O25,2)</f>
        <v>0</v>
      </c>
      <c r="T25" s="74">
        <f>ROUND(H25*N25,2)</f>
        <v>0</v>
      </c>
      <c r="U25" s="75">
        <f>ROUND(T25+T25*O25,2)</f>
        <v>0</v>
      </c>
      <c r="V25" s="75">
        <f>ROUND(I25*N25,2)</f>
        <v>0</v>
      </c>
      <c r="W25" s="75">
        <f>ROUND(V25+V25*O25,2)</f>
        <v>0</v>
      </c>
    </row>
    <row r="26" spans="1:23" ht="13.5" thickBot="1" x14ac:dyDescent="0.25">
      <c r="A26" s="7"/>
      <c r="B26" s="8"/>
      <c r="C26" s="9"/>
      <c r="D26" s="9"/>
      <c r="E26" s="9"/>
      <c r="F26" s="9"/>
      <c r="G26" s="9"/>
      <c r="H26" s="9"/>
      <c r="I26" s="9"/>
      <c r="J26" s="9"/>
      <c r="K26" s="10"/>
      <c r="L26" s="10"/>
      <c r="M26" s="11"/>
      <c r="N26" s="10"/>
      <c r="O26" s="50" t="s">
        <v>8</v>
      </c>
      <c r="P26" s="72">
        <f>SUM(P25)</f>
        <v>0</v>
      </c>
      <c r="Q26" s="72">
        <f t="shared" ref="Q26" si="1">SUM(Q25)</f>
        <v>0</v>
      </c>
      <c r="R26" s="72">
        <f t="shared" ref="R26" si="2">SUM(R25)</f>
        <v>0</v>
      </c>
      <c r="S26" s="72">
        <f t="shared" ref="S26" si="3">SUM(S25)</f>
        <v>0</v>
      </c>
      <c r="T26" s="76">
        <f t="shared" ref="T26" si="4">SUM(T25)</f>
        <v>0</v>
      </c>
      <c r="U26" s="76">
        <f t="shared" ref="U26" si="5">SUM(U25)</f>
        <v>0</v>
      </c>
      <c r="V26" s="76">
        <f t="shared" ref="V26" si="6">SUM(V25)</f>
        <v>0</v>
      </c>
      <c r="W26" s="77">
        <f t="shared" ref="W26" si="7">SUM(W25)</f>
        <v>0</v>
      </c>
    </row>
    <row r="27" spans="1:23" ht="26.25" customHeight="1" thickBot="1" x14ac:dyDescent="0.25">
      <c r="A27" s="7"/>
      <c r="B27" s="85" t="s">
        <v>57</v>
      </c>
      <c r="C27" s="85"/>
      <c r="D27" s="85"/>
      <c r="E27" s="85"/>
      <c r="F27" s="85"/>
      <c r="G27" s="85"/>
      <c r="H27" s="85"/>
      <c r="I27" s="9"/>
      <c r="J27" s="12" t="s">
        <v>15</v>
      </c>
      <c r="K27" s="13" t="s">
        <v>18</v>
      </c>
      <c r="L27" s="13" t="s">
        <v>16</v>
      </c>
      <c r="M27" s="14" t="s">
        <v>17</v>
      </c>
      <c r="N27" s="10"/>
      <c r="O27" s="15"/>
      <c r="P27" s="16"/>
      <c r="Q27" s="16"/>
      <c r="R27" s="17"/>
      <c r="S27" s="17"/>
    </row>
    <row r="28" spans="1:23" ht="13.5" thickBot="1" x14ac:dyDescent="0.25">
      <c r="A28" s="7"/>
      <c r="B28" s="86" t="s">
        <v>58</v>
      </c>
      <c r="C28" s="86"/>
      <c r="D28" s="86"/>
      <c r="E28" s="86"/>
      <c r="F28" s="86"/>
      <c r="G28" s="86"/>
      <c r="H28" s="86"/>
      <c r="I28" s="9"/>
      <c r="J28" s="18"/>
      <c r="K28" s="19"/>
      <c r="L28" s="20"/>
      <c r="M28" s="21"/>
      <c r="N28" s="10"/>
      <c r="P28" s="96" t="s">
        <v>10</v>
      </c>
      <c r="Q28" s="97"/>
      <c r="R28" s="97"/>
      <c r="S28" s="97"/>
      <c r="T28" s="97"/>
      <c r="U28" s="97"/>
      <c r="V28" s="97"/>
      <c r="W28" s="98"/>
    </row>
    <row r="29" spans="1:23" x14ac:dyDescent="0.2">
      <c r="A29" s="7"/>
      <c r="B29" s="99" t="s">
        <v>54</v>
      </c>
      <c r="C29" s="99"/>
      <c r="D29" s="99"/>
      <c r="E29" s="99"/>
      <c r="F29" s="99"/>
      <c r="G29" s="99"/>
      <c r="H29" s="99"/>
      <c r="I29" s="99"/>
      <c r="J29" s="22"/>
      <c r="K29" s="34"/>
      <c r="L29" s="25"/>
      <c r="M29" s="24"/>
      <c r="N29" s="10"/>
      <c r="P29" s="92" t="s">
        <v>43</v>
      </c>
      <c r="Q29" s="92"/>
      <c r="R29" s="92" t="s">
        <v>44</v>
      </c>
      <c r="S29" s="92"/>
      <c r="T29" s="92" t="s">
        <v>6</v>
      </c>
      <c r="U29" s="92"/>
      <c r="V29" s="92" t="s">
        <v>7</v>
      </c>
      <c r="W29" s="92"/>
    </row>
    <row r="30" spans="1:23" x14ac:dyDescent="0.2">
      <c r="A30" s="7"/>
      <c r="B30" s="80" t="s">
        <v>55</v>
      </c>
      <c r="C30" s="80"/>
      <c r="D30" s="80"/>
      <c r="E30" s="80"/>
      <c r="F30" s="80"/>
      <c r="G30" s="80"/>
      <c r="H30" s="80"/>
      <c r="I30" s="79"/>
      <c r="J30" s="22"/>
      <c r="K30" s="34"/>
      <c r="L30" s="25"/>
      <c r="M30" s="24"/>
      <c r="N30" s="10"/>
      <c r="P30" s="51" t="s">
        <v>45</v>
      </c>
      <c r="Q30" s="53" t="s">
        <v>46</v>
      </c>
      <c r="R30" s="51" t="s">
        <v>45</v>
      </c>
      <c r="S30" s="53" t="s">
        <v>46</v>
      </c>
      <c r="T30" s="51" t="s">
        <v>45</v>
      </c>
      <c r="U30" s="53" t="s">
        <v>46</v>
      </c>
      <c r="V30" s="51" t="s">
        <v>45</v>
      </c>
      <c r="W30" s="53" t="s">
        <v>46</v>
      </c>
    </row>
    <row r="31" spans="1:23" ht="13.5" thickBot="1" x14ac:dyDescent="0.25">
      <c r="B31" s="33"/>
      <c r="C31" s="33"/>
      <c r="D31" s="33"/>
      <c r="G31" s="33"/>
      <c r="P31" s="52">
        <f>P26</f>
        <v>0</v>
      </c>
      <c r="Q31" s="54">
        <f>T26</f>
        <v>0</v>
      </c>
      <c r="R31" s="52">
        <f>Q26</f>
        <v>0</v>
      </c>
      <c r="S31" s="54">
        <f>U26</f>
        <v>0</v>
      </c>
      <c r="T31" s="52">
        <f>R26</f>
        <v>0</v>
      </c>
      <c r="U31" s="54">
        <f>V26</f>
        <v>0</v>
      </c>
      <c r="V31" s="52">
        <f>S26</f>
        <v>0</v>
      </c>
      <c r="W31" s="54">
        <f>W26</f>
        <v>0</v>
      </c>
    </row>
    <row r="32" spans="1:23" ht="13.5" thickBot="1" x14ac:dyDescent="0.25">
      <c r="P32" s="100">
        <f>P31+Q31</f>
        <v>0</v>
      </c>
      <c r="Q32" s="101"/>
      <c r="R32" s="101">
        <f>R31+S31</f>
        <v>0</v>
      </c>
      <c r="S32" s="101"/>
      <c r="T32" s="101">
        <f>T31+U31</f>
        <v>0</v>
      </c>
      <c r="U32" s="101"/>
      <c r="V32" s="101">
        <f>V31+W31</f>
        <v>0</v>
      </c>
      <c r="W32" s="102"/>
    </row>
    <row r="36" spans="14:23" ht="13.5" thickBot="1" x14ac:dyDescent="0.25"/>
    <row r="37" spans="14:23" ht="15" customHeight="1" thickBot="1" x14ac:dyDescent="0.25">
      <c r="N37" s="35"/>
      <c r="O37" s="87" t="s">
        <v>47</v>
      </c>
      <c r="P37" s="88"/>
      <c r="Q37" s="88"/>
      <c r="R37" s="88"/>
      <c r="S37" s="88"/>
      <c r="T37" s="88"/>
      <c r="U37" s="88"/>
      <c r="V37" s="88"/>
      <c r="W37" s="89"/>
    </row>
    <row r="38" spans="14:23" x14ac:dyDescent="0.2">
      <c r="N38" s="35"/>
      <c r="O38" s="90" t="s">
        <v>48</v>
      </c>
      <c r="P38" s="92" t="s">
        <v>43</v>
      </c>
      <c r="Q38" s="92"/>
      <c r="R38" s="92" t="s">
        <v>44</v>
      </c>
      <c r="S38" s="92"/>
      <c r="T38" s="92" t="s">
        <v>6</v>
      </c>
      <c r="U38" s="92"/>
      <c r="V38" s="92" t="s">
        <v>7</v>
      </c>
      <c r="W38" s="92"/>
    </row>
    <row r="39" spans="14:23" x14ac:dyDescent="0.2">
      <c r="N39" s="35"/>
      <c r="O39" s="91"/>
      <c r="P39" s="51" t="s">
        <v>45</v>
      </c>
      <c r="Q39" s="53" t="s">
        <v>46</v>
      </c>
      <c r="R39" s="51" t="s">
        <v>45</v>
      </c>
      <c r="S39" s="53" t="s">
        <v>46</v>
      </c>
      <c r="T39" s="51" t="s">
        <v>45</v>
      </c>
      <c r="U39" s="53" t="s">
        <v>46</v>
      </c>
      <c r="V39" s="51" t="s">
        <v>45</v>
      </c>
      <c r="W39" s="53" t="s">
        <v>46</v>
      </c>
    </row>
    <row r="40" spans="14:23" x14ac:dyDescent="0.2">
      <c r="N40" s="36"/>
      <c r="O40" s="57">
        <v>1</v>
      </c>
      <c r="P40" s="60">
        <f>P14</f>
        <v>0</v>
      </c>
      <c r="Q40" s="61">
        <f t="shared" ref="Q40:W40" si="8">Q14</f>
        <v>0</v>
      </c>
      <c r="R40" s="60">
        <f t="shared" si="8"/>
        <v>0</v>
      </c>
      <c r="S40" s="61">
        <f t="shared" si="8"/>
        <v>0</v>
      </c>
      <c r="T40" s="60">
        <f t="shared" si="8"/>
        <v>0</v>
      </c>
      <c r="U40" s="61">
        <f t="shared" si="8"/>
        <v>0</v>
      </c>
      <c r="V40" s="60">
        <f t="shared" si="8"/>
        <v>0</v>
      </c>
      <c r="W40" s="61">
        <f t="shared" si="8"/>
        <v>0</v>
      </c>
    </row>
    <row r="41" spans="14:23" ht="13.5" thickBot="1" x14ac:dyDescent="0.25">
      <c r="N41" s="35"/>
      <c r="O41" s="58">
        <v>2</v>
      </c>
      <c r="P41" s="62">
        <f>P31</f>
        <v>0</v>
      </c>
      <c r="Q41" s="63">
        <f t="shared" ref="Q41:W41" si="9">Q31</f>
        <v>0</v>
      </c>
      <c r="R41" s="62">
        <f t="shared" si="9"/>
        <v>0</v>
      </c>
      <c r="S41" s="63">
        <f t="shared" si="9"/>
        <v>0</v>
      </c>
      <c r="T41" s="62">
        <f t="shared" si="9"/>
        <v>0</v>
      </c>
      <c r="U41" s="63">
        <f t="shared" si="9"/>
        <v>0</v>
      </c>
      <c r="V41" s="62">
        <f t="shared" si="9"/>
        <v>0</v>
      </c>
      <c r="W41" s="63">
        <f t="shared" si="9"/>
        <v>0</v>
      </c>
    </row>
    <row r="42" spans="14:23" ht="13.5" thickBot="1" x14ac:dyDescent="0.25">
      <c r="O42" s="59" t="s">
        <v>47</v>
      </c>
      <c r="P42" s="64">
        <f t="shared" ref="P42:W42" si="10">SUM(P40:P41)</f>
        <v>0</v>
      </c>
      <c r="Q42" s="64">
        <f t="shared" si="10"/>
        <v>0</v>
      </c>
      <c r="R42" s="64">
        <f t="shared" si="10"/>
        <v>0</v>
      </c>
      <c r="S42" s="64">
        <f t="shared" si="10"/>
        <v>0</v>
      </c>
      <c r="T42" s="64">
        <f t="shared" si="10"/>
        <v>0</v>
      </c>
      <c r="U42" s="64">
        <f t="shared" si="10"/>
        <v>0</v>
      </c>
      <c r="V42" s="64">
        <f t="shared" si="10"/>
        <v>0</v>
      </c>
      <c r="W42" s="65">
        <f t="shared" si="10"/>
        <v>0</v>
      </c>
    </row>
  </sheetData>
  <mergeCells count="37">
    <mergeCell ref="P32:Q32"/>
    <mergeCell ref="R32:S32"/>
    <mergeCell ref="T32:U32"/>
    <mergeCell ref="V32:W32"/>
    <mergeCell ref="A24:W24"/>
    <mergeCell ref="P28:W28"/>
    <mergeCell ref="P29:Q29"/>
    <mergeCell ref="R29:S29"/>
    <mergeCell ref="T29:U29"/>
    <mergeCell ref="V29:W29"/>
    <mergeCell ref="B29:I29"/>
    <mergeCell ref="P15:Q15"/>
    <mergeCell ref="R15:S15"/>
    <mergeCell ref="T15:U15"/>
    <mergeCell ref="V15:W15"/>
    <mergeCell ref="O37:W37"/>
    <mergeCell ref="O38:O39"/>
    <mergeCell ref="P38:Q38"/>
    <mergeCell ref="R38:S38"/>
    <mergeCell ref="T38:U38"/>
    <mergeCell ref="V38:W38"/>
    <mergeCell ref="B30:H30"/>
    <mergeCell ref="A1:Q1"/>
    <mergeCell ref="B10:H10"/>
    <mergeCell ref="B11:H11"/>
    <mergeCell ref="B12:H12"/>
    <mergeCell ref="B13:H13"/>
    <mergeCell ref="A7:W7"/>
    <mergeCell ref="P12:Q12"/>
    <mergeCell ref="R12:S12"/>
    <mergeCell ref="P11:W11"/>
    <mergeCell ref="T12:U12"/>
    <mergeCell ref="V12:W12"/>
    <mergeCell ref="B15:H15"/>
    <mergeCell ref="B14:I14"/>
    <mergeCell ref="B27:H27"/>
    <mergeCell ref="B28:H28"/>
  </mergeCells>
  <pageMargins left="0.16958333333333334" right="0.11687500000000001" top="0.32406249999999998" bottom="0.24437500000000001" header="9.0312500000000004E-2" footer="0.31496062992125984"/>
  <pageSetup paperSize="9" scale="51" fitToWidth="2" fitToHeight="0" orientation="portrait" r:id="rId1"/>
  <headerFooter>
    <oddHeader>&amp;L156/PN/ZP/D/2024&amp;CFormularz asortymentowo-cenowy&amp;RZałącznik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2024-11-04T07:44:50Z</dcterms:modified>
</cp:coreProperties>
</file>