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ml_admin/Desktop/"/>
    </mc:Choice>
  </mc:AlternateContent>
  <xr:revisionPtr revIDLastSave="0" documentId="13_ncr:1_{A500F235-BBE1-944A-B200-9DE7BDA011B4}" xr6:coauthVersionLast="47" xr6:coauthVersionMax="47" xr10:uidLastSave="{00000000-0000-0000-0000-000000000000}"/>
  <bookViews>
    <workbookView xWindow="0" yWindow="500" windowWidth="28800" windowHeight="15920" xr2:uid="{00000000-000D-0000-FFFF-FFFF00000000}"/>
  </bookViews>
  <sheets>
    <sheet name="Zestawienie wyposażenia na prz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2" i="1" l="1"/>
  <c r="AD91" i="1"/>
  <c r="AD90" i="1"/>
  <c r="AD89" i="1"/>
  <c r="AD88" i="1"/>
  <c r="AD87" i="1"/>
  <c r="AD86" i="1"/>
  <c r="AD85" i="1"/>
  <c r="AD83" i="1"/>
  <c r="AB83" i="1"/>
  <c r="AB82" i="1"/>
  <c r="AD82" i="1" s="1"/>
  <c r="AD81" i="1"/>
  <c r="AB81" i="1"/>
  <c r="AB80" i="1"/>
  <c r="AD80" i="1" s="1"/>
  <c r="AD79" i="1"/>
  <c r="AB79" i="1"/>
  <c r="AD78" i="1"/>
  <c r="AB78" i="1"/>
  <c r="AD77" i="1"/>
  <c r="AB77" i="1"/>
  <c r="AB76" i="1"/>
  <c r="AD76" i="1" s="1"/>
  <c r="AD75" i="1"/>
  <c r="AB75" i="1"/>
  <c r="AD74" i="1"/>
  <c r="AB74" i="1"/>
  <c r="AD73" i="1"/>
  <c r="AB73" i="1"/>
  <c r="AB72" i="1"/>
  <c r="AD72" i="1" s="1"/>
  <c r="AD70" i="1"/>
  <c r="AB70" i="1"/>
  <c r="AD69" i="1"/>
  <c r="AB69" i="1"/>
  <c r="AD68" i="1"/>
  <c r="AB68" i="1"/>
  <c r="AD66" i="1"/>
  <c r="AD65" i="1"/>
  <c r="AD64" i="1"/>
  <c r="AB64" i="1"/>
  <c r="AD63" i="1"/>
  <c r="AB63" i="1"/>
  <c r="AD62" i="1"/>
  <c r="AB62" i="1"/>
  <c r="AB61" i="1"/>
  <c r="AD61" i="1" s="1"/>
  <c r="AD60" i="1"/>
  <c r="AB60" i="1"/>
  <c r="AD59" i="1"/>
  <c r="AB59" i="1"/>
  <c r="AD58" i="1"/>
  <c r="AB58" i="1"/>
  <c r="AB57" i="1"/>
  <c r="AD57" i="1" s="1"/>
  <c r="AD56" i="1"/>
  <c r="AB56" i="1"/>
  <c r="AD55" i="1"/>
  <c r="AB55" i="1"/>
  <c r="AD54" i="1"/>
  <c r="AB54" i="1"/>
  <c r="AB53" i="1"/>
  <c r="AD53" i="1" s="1"/>
  <c r="AD52" i="1"/>
  <c r="AB52" i="1"/>
  <c r="AD51" i="1"/>
  <c r="AB51" i="1"/>
  <c r="AD50" i="1"/>
  <c r="AB50" i="1"/>
  <c r="AB49" i="1"/>
  <c r="AD49" i="1" s="1"/>
  <c r="AD48" i="1"/>
  <c r="AD47" i="1"/>
  <c r="AD46" i="1"/>
  <c r="AB45" i="1"/>
  <c r="AD45" i="1" s="1"/>
  <c r="AD44" i="1"/>
  <c r="AB43" i="1"/>
  <c r="AD43" i="1" s="1"/>
  <c r="AD42" i="1"/>
  <c r="AB42" i="1"/>
  <c r="AD41" i="1"/>
  <c r="AB41" i="1"/>
  <c r="AD40" i="1"/>
  <c r="AB40" i="1"/>
  <c r="AB39" i="1"/>
  <c r="AD39" i="1" s="1"/>
  <c r="AD38" i="1"/>
  <c r="AB38" i="1"/>
  <c r="AD37" i="1"/>
  <c r="AD36" i="1"/>
  <c r="AB36" i="1"/>
  <c r="AB35" i="1"/>
  <c r="AD35" i="1" s="1"/>
  <c r="AD34" i="1"/>
  <c r="AB34" i="1"/>
  <c r="AB33" i="1"/>
  <c r="AD33" i="1" s="1"/>
  <c r="AD32" i="1"/>
  <c r="AB32" i="1"/>
  <c r="AD31" i="1"/>
  <c r="AB31" i="1"/>
  <c r="AD30" i="1"/>
  <c r="AB30" i="1"/>
  <c r="AB29" i="1"/>
  <c r="AD29" i="1" s="1"/>
  <c r="AD28" i="1"/>
  <c r="AB28" i="1"/>
  <c r="AD27" i="1"/>
  <c r="AB27" i="1"/>
  <c r="AD26" i="1"/>
  <c r="AD25" i="1"/>
  <c r="AD24" i="1"/>
  <c r="AB23" i="1"/>
  <c r="AD23" i="1" s="1"/>
  <c r="AB22" i="1"/>
  <c r="AD22" i="1" s="1"/>
  <c r="AB21" i="1"/>
  <c r="AD21" i="1" s="1"/>
  <c r="AB20" i="1"/>
  <c r="AD20" i="1" s="1"/>
  <c r="AD19" i="1"/>
  <c r="AD18" i="1"/>
  <c r="AD17" i="1"/>
  <c r="AD16" i="1"/>
  <c r="AB16" i="1"/>
  <c r="AB15" i="1"/>
  <c r="AD15" i="1" s="1"/>
  <c r="AB14" i="1"/>
  <c r="AD14" i="1" s="1"/>
  <c r="AB13" i="1"/>
  <c r="AD13" i="1" s="1"/>
  <c r="AD12" i="1"/>
  <c r="AB12" i="1"/>
  <c r="AB11" i="1"/>
  <c r="AD11" i="1" s="1"/>
  <c r="AB10" i="1"/>
  <c r="AD10" i="1" s="1"/>
  <c r="AB9" i="1"/>
  <c r="AD9" i="1" s="1"/>
  <c r="AD8" i="1"/>
  <c r="AB8" i="1"/>
  <c r="AB7" i="1"/>
  <c r="AD7" i="1" s="1"/>
  <c r="AB6" i="1"/>
  <c r="AD6" i="1" s="1"/>
  <c r="AB5" i="1"/>
  <c r="AD5" i="1" s="1"/>
  <c r="AD93" i="1" l="1"/>
</calcChain>
</file>

<file path=xl/sharedStrings.xml><?xml version="1.0" encoding="utf-8"?>
<sst xmlns="http://schemas.openxmlformats.org/spreadsheetml/2006/main" count="1974" uniqueCount="254">
  <si>
    <t>LP.</t>
  </si>
  <si>
    <t>NAZWA PRODUKTU</t>
  </si>
  <si>
    <t xml:space="preserve">Nr na rysunku (Rzut aranżacji Rys.2.2 Rys. 1.2) </t>
  </si>
  <si>
    <t>JEDNOSTKA</t>
  </si>
  <si>
    <t>OPIS ELEMENTÓW WYPOSAŻENIA</t>
  </si>
  <si>
    <t>1/1 HOL</t>
  </si>
  <si>
    <t>1/3 POK. WYCHOW. 4 OS.</t>
  </si>
  <si>
    <t>1/5 POK. 6 OS.</t>
  </si>
  <si>
    <t>1/7 POK. 2 OS.</t>
  </si>
  <si>
    <t>1/8 POK. 6 OS.</t>
  </si>
  <si>
    <t>1/11 POM.SOCJALNE</t>
  </si>
  <si>
    <t>1/13 POK. 2 OS.</t>
  </si>
  <si>
    <t>1/15 POK. 3 OS.</t>
  </si>
  <si>
    <t>1/17 POK. 4 OS.</t>
  </si>
  <si>
    <t>1/20 KORYTARZ</t>
  </si>
  <si>
    <t>1/25 POK. 4 OS.</t>
  </si>
  <si>
    <t>1/27 SUZ. ODZIEŻY/MAGAZYN</t>
  </si>
  <si>
    <t xml:space="preserve">1/28 MAGAZYN  </t>
  </si>
  <si>
    <t>1/30 ADMINISTRACJA/ POKÓJ EDUKATORÓW</t>
  </si>
  <si>
    <t>0/1 WIATROŁAP</t>
  </si>
  <si>
    <t xml:space="preserve">0/2 HOL Z KLATKĄ </t>
  </si>
  <si>
    <t>0/3 PORTIERNIA</t>
  </si>
  <si>
    <t>0/4 SALA EKSP. J. SZMARAGD.</t>
  </si>
  <si>
    <t>0/5 SALA EKSP.- KONF.</t>
  </si>
  <si>
    <t xml:space="preserve">0/13 KUCHNIA </t>
  </si>
  <si>
    <t>0/23 POKÓJ HOTEL. NIEPEŁ.</t>
  </si>
  <si>
    <t>0/24 KORYTARZ</t>
  </si>
  <si>
    <t>ILOŚĆ OGÓŁEM</t>
  </si>
  <si>
    <t xml:space="preserve"> CENA JEDNOSTKOWA BRUTTO</t>
  </si>
  <si>
    <t>CENA OGÓŁEM BRUTTO</t>
  </si>
  <si>
    <t>piętro</t>
  </si>
  <si>
    <t>parter</t>
  </si>
  <si>
    <t>Sztuki/m.b.</t>
  </si>
  <si>
    <t>Złotych brutto</t>
  </si>
  <si>
    <t>Łóżko hotelowe pojedyncze z materacem</t>
  </si>
  <si>
    <t>szt.</t>
  </si>
  <si>
    <t xml:space="preserve">Wymiary łóżka: szerokość 2070 mm, głębokość: 970  mm,                  wysokość: 500 mm. Tolerancja wymiarów +/- 5%                                                                                                     1. Łóżko pojedyncze wykonane z litego drewna, nogi drewniane o przekroju prostokątnym.                                                                            2. Stelaż wykonany ze sklejki. Rama wykonana z litego drewna o wysokiej wytrzymałości.                                                                                                                  3.  Łóżko przystosowane do materacy o wymiarach                                   2000 x 900 x 100-120 mm (SxGxW).  W zestawie dołączony pasujący materac.                                                                                                   4. Wszystkie krawędzie zaokrąglone.                                                                                          5. Kolor: lakier bezbarwny                                                </t>
  </si>
  <si>
    <t>-</t>
  </si>
  <si>
    <t>Łóżko hotelowe z boczkami piętrowe, 2 osobowe z materacami</t>
  </si>
  <si>
    <t xml:space="preserve">Wymiary łóżka: szerokość 2070 mm, głębokość: 970  mm, wysokość: 2000 mm, szerokość drabinki: 400 mm. Tolerancja wymiarów +/- 5%                                                                                                                                 1. Łóżko piętrowe wykonane z litego drewna, nogi drewniane o przekroju prostokątnym.                                                                                                              2. Stelaż wykonany ze sklejki. Rama wykonana z litego drewna o wysokiej wytrzymałości.                                                                           4.  Łóżko przystosowane do materacy o wymiarach                                   2000 x 900 x 100-120 mm (SxGxW). W zestawie dołączone dwa pasujące materace.                                                                                                   4. Wszystkie krawędzie łóżka zaokrąglone.                                                                                       5. Kolor: lakier bezbarwny                                                                                                 </t>
  </si>
  <si>
    <t xml:space="preserve">Szafka nocna 40x40     </t>
  </si>
  <si>
    <t xml:space="preserve">Wymiary szafki: szerokość : 400 mm, głębokość: 400 mm,                        wysokość: 450 mm. Tolerancja wymiarów +/- 5%                                                                                                 1. Prosta szafka nocna w stylu skandynawskim z dwiema szufladami, z wycięciami ułatwiającymi wysunięcie.                                                                                                         2. Szafka wykonana z płyty MDF, lakierowana,  cztery nóżki o przekroju kwadratowym wykonane z drewna.
fronty i boki oklejone obrzeżem ABS.                                                                                 3. Szafka w kolorze białym z nóżkami z jasnego drewna.                                                                              
</t>
  </si>
  <si>
    <t>4</t>
  </si>
  <si>
    <t>Szafa ubraniowa 45 cm</t>
  </si>
  <si>
    <t xml:space="preserve">Wymiary szafy: szerokość: 450 mm, głębokość: 520 mm, wysokość: 1952 mm. Tolerancja wymiarów +/- 5%                                                                                                                       1. Szafa jednodrzwiowa prostokątna z subtelnym cokołem .                                                                                             2. Funkcja cichego zamykania w drzwiach                                                            3. Materiały: płyta laminowana, obrzeża ABS, montaż bezklejowy, system bezuchwytowy   4.Kolorystyka frontów:biały, korpus:imitacja dębu
         5. 4 x Półki i 1 x drążek na ubrania we wnętrzu.    </t>
  </si>
  <si>
    <t>5</t>
  </si>
  <si>
    <t>Szafa ubraniowa 80 cm wersja A</t>
  </si>
  <si>
    <t xml:space="preserve">Wymiary: szerokość 801 mm, głębokość: 520 mm, wysokość 1952 mm. Tolerancja wymiarów +/- 5%. 
1. Szafa dwudrzwiowa prostokątna z subtelnym cokołem                                                                                          2. Funkcja cichego zamykania w drzwiach                                               3. Materiały: płyta laminowana, obrzeża ABS, montaż bezklejowy, system bezuchwytowy   4.Kolorystyka frontów:biały, korpus:imitacja dębu
         5. Półki i drążek na ubrania we wnętrzu.                                                                                5. WESJA A: 2 x półka i 1x drążek na ubrania we wnętrzu.   </t>
  </si>
  <si>
    <t>6</t>
  </si>
  <si>
    <t>Szafa ubraniowa 80 cm wersja B</t>
  </si>
  <si>
    <t xml:space="preserve">Wymiary: szerokość 801 mm, głębokość: 520 mm, wysokość 1952 mm. Tolerancja wymiarów +/- 5%. 
1. Szafa dwudrzwiowa prostokątna z subtelnym cokołem                                                                                          2. Funkcja cichego zamykania w drzwiach                                               3. Materiały: płyta laminowana, obrzeża ABS, montaż bezklejowy, system bezuchwytowy   4.Kolorystyka frontów:biały, korpus:imitacja dębu
         5. Półki i drążek na ubrania we wnętrzu.                                                                                5. WESJA B: 2 x półka i 1x drążek na ubrania we wnętrzu.   </t>
  </si>
  <si>
    <t>Stolik okrągły śr.90</t>
  </si>
  <si>
    <t xml:space="preserve">Wymiary stołu: szerokość 900 mm, głębokość: 900 mm, wysokość: 750 mm. Tolerancja wymiarów +/- 5%.                                                                                                              1. Okrągły stół nierozkładany na czterech nogach lekko pochylonych posiada podstawę wykonaną z drewna, a blat z płyty MDF w naturalnej okleinie w kolorze dębu.                                                                                                     2. Nogi stołu o przekroju okrągłym.                                                                           </t>
  </si>
  <si>
    <t>Stolik kwadratowy 60x60</t>
  </si>
  <si>
    <t>Wymiary stołu: blat o wymiarach 60x60 cm,                                   Wysokość stołu 73,5 cm. Tolerancja wymiarów +/- 5%.  Blat stołu wykonany jest z płyty melaminowanej  wykończonej obrzeżem PCV w odcieniu dębu. Metalowy stelaż stołu z czterema nogami o kwadratowym przekroju, stelaż malowany na kolor biały.</t>
  </si>
  <si>
    <t>Wieszak stojący</t>
  </si>
  <si>
    <t xml:space="preserve">Wymiary: szerokość 390 mm, głębokość: 945 mm, wysokość 1700 mm. Tolerancja wymiarów +/- 5%.                                                                  1. Drewniany stojący wieszak z półką u podstawy.                                                   2.Konstrukcja wieszaka: cztery słupki o przekroju kwadratowym, po dwa z każdej strony, połączone drążkiem na górze wieszaka.                                                                                                            3. Materiał: drewno oraz płyta pilśniowa MDF                                                            </t>
  </si>
  <si>
    <t>Krzesło drewaniane</t>
  </si>
  <si>
    <t xml:space="preserve">Wymiary krzesła: szerokość: 535 mm, głębokość: 430 mm, wysokość do siedziska: 460 mm, wysokość całkowita: 835 mm. Tolerancja wymiarów +/- 5%. 
1. Krzesło o ażurowej podstawie wykonanej z drewna litego.                          2. Połączenie trzech elementów konstrukcji nóg o okrągłym przekroju w jednym miejscu                                                                                                     3. Siedzisko i oparcie wykonane z giętej sklejki, eksponują detale konstrukcyjne.                                                                                                             4. Kolor: buk naturalny lub dąb                                                                                                  </t>
  </si>
  <si>
    <t>Krzesło drewniane z wygiętym oparciem</t>
  </si>
  <si>
    <t xml:space="preserve">Wymiary krzesła: szerokość: 460 mm, głębokość: 430 mm, wysokość do siedziska: 450 mm, wysokość całkowita: 780 mm. Tolerancja wymiarów +/- 5%. 
1. Krzesło o ażurowej podstawie wykonanej z drewna .                          2. Połączenie elementów konstrukcji nóg w jednym miejscu                                                                                                     3. Siedzisko i oparcie lekko wygięte wykonane z giętej sklejki, eksponują detale konstrukcyjne.                                                                                                             4. nogi: dąb / kolor siedziska i oparcia:  MDF biały.                                                                                                                         </t>
  </si>
  <si>
    <t>Kołdra              155 x 200 cm</t>
  </si>
  <si>
    <t>Kołdra antyalergiczna o wymiarach 155 x 200 cm.</t>
  </si>
  <si>
    <t xml:space="preserve">Poduszka           50 x 70 cm   </t>
  </si>
  <si>
    <t>Poduszka o wymiarach 50 x 50 cm.</t>
  </si>
  <si>
    <t>Pościel kpl.</t>
  </si>
  <si>
    <t>kpl.</t>
  </si>
  <si>
    <t>Komplet białej pościeli hotelowej (1 +1 na zmianę)</t>
  </si>
  <si>
    <t>Koc                        140 x 200 cm</t>
  </si>
  <si>
    <t>Koc w kolorze jasnoszarym o wymiarach 140 x 200 cm (1 +1 na zmianę).</t>
  </si>
  <si>
    <t xml:space="preserve">Wodoodporne pokrowce na materace </t>
  </si>
  <si>
    <t>Wodoodporny pokrowiec na materac o wymiarach 90 x 200 cm.</t>
  </si>
  <si>
    <t>Ręczniki kąpielowe o wymiarach 70x140</t>
  </si>
  <si>
    <t>Ręczniki kąpielowe o wymiarach 70x140 kolor biały</t>
  </si>
  <si>
    <t>Ręczniki do rąk o wymiarach 40x60</t>
  </si>
  <si>
    <t>Ręczniki do rąk o wymiarach 40x60 kolor biały</t>
  </si>
  <si>
    <t>Lampka stołowa bezprzewodowa</t>
  </si>
  <si>
    <t xml:space="preserve">1. Przenośna lampa o kloszu w kształcie kuli, wykonana z ręcznie dmuchanego mlecznego szkła, o matowym wykończeniu.                                                                                    2. Podstawa wykonana ze stali lakierowanej proszkowo na kolor oliwkowy lub inny odcień zielonego                                                                                  3. Panel LED umieszczony w kloszu niewymienny.                                      4 Dane techniczne: temperatura światła: ciepła 2700-3000K, ładowanie USB
</t>
  </si>
  <si>
    <t>Karnisz drewniany</t>
  </si>
  <si>
    <r>
      <rPr>
        <sz val="10"/>
        <color indexed="8"/>
        <rFont val="Helvetica Neue"/>
        <family val="2"/>
      </rPr>
      <t xml:space="preserve">Zasłony zacieniające w kolorze szarym, zamontowane na listwie sufitowej karniszowej. Materiał o właściwościach niepalnych, spełniający euroklasę Bs-1, d0.    </t>
    </r>
    <r>
      <rPr>
        <sz val="10"/>
        <color indexed="15"/>
        <rFont val="Helvetica Neue"/>
        <family val="2"/>
      </rPr>
      <t xml:space="preserve">                                                                                                                                                                               </t>
    </r>
    <r>
      <rPr>
        <sz val="10"/>
        <color indexed="8"/>
        <rFont val="Helvetica Neue"/>
        <family val="2"/>
      </rPr>
      <t xml:space="preserve">         Prosty w formie, bez dekoracji, drewniany karnisz o średnicy Ø 28 mm, z minimalistyczną końcówką, bez zdobień. Tolerancja wymiarów +/- 5%.                                                                                                         Karnisz wykonany z drewna sosnowego. W skład zestawu wchodzą: dwie końcówki,
</t>
    </r>
    <r>
      <rPr>
        <sz val="10"/>
        <color indexed="8"/>
        <rFont val="Helvetica Neue"/>
        <family val="2"/>
      </rPr>
      <t xml:space="preserve">wsporniki, kółka z żabkami (1 kółko z żabką na każde 10 cm karnisza);
</t>
    </r>
    <r>
      <rPr>
        <sz val="10"/>
        <color indexed="8"/>
        <rFont val="Helvetica Neue"/>
        <family val="2"/>
      </rPr>
      <t xml:space="preserve">akcesoria niezbędne do montażu karnisza.
</t>
    </r>
    <r>
      <rPr>
        <sz val="10"/>
        <color indexed="8"/>
        <rFont val="Helvetica Neue"/>
        <family val="2"/>
      </rPr>
      <t xml:space="preserve">                                                                                                                                                                      </t>
    </r>
  </si>
  <si>
    <t>2 (2x2 m odcinki)</t>
  </si>
  <si>
    <t>1 (1x2 m odcinek)</t>
  </si>
  <si>
    <t>2 (1x2 m i 1x 2,6 m odcinki)</t>
  </si>
  <si>
    <t>1 (1x3 m odcinek)</t>
  </si>
  <si>
    <t>(Roleta poz.81)</t>
  </si>
  <si>
    <t>1(1x2,6 m odcinek</t>
  </si>
  <si>
    <t>1 (1x2,6 m odcinek)</t>
  </si>
  <si>
    <t>Zasłony zacieniające kolor szary</t>
  </si>
  <si>
    <t>szt.(210x300 cm )</t>
  </si>
  <si>
    <t xml:space="preserve">Zasłony zaciemniające w kolorze jasno szarym o wyraźnej strukturze przeplatanych nitek, forma zawieszenia: przelotki, kółka kolor czarny. Skład: 100% poliester. Cecha tkaniny: jednostronna, żakard, matowa. Gramatura: 316 g/m2. Tolerancja wymiarów +/- 5%.  Długość zasłon 3 m, szerokości dopasowane do okien.  </t>
  </si>
  <si>
    <t>2 (2x2,1 m odcinki)</t>
  </si>
  <si>
    <t>1 (1x2,1 m odcinek)</t>
  </si>
  <si>
    <t>2 (1x2,1 m i 1x 2,1 m odcinki)</t>
  </si>
  <si>
    <t>2 (2x2,1 m odcinek)</t>
  </si>
  <si>
    <t>2(2x2,1modcinek</t>
  </si>
  <si>
    <t>Zasłony zacieniające kolor ciemna zieleń</t>
  </si>
  <si>
    <t>mb.</t>
  </si>
  <si>
    <r>
      <rPr>
        <b/>
        <sz val="10"/>
        <color indexed="8"/>
        <rFont val="Helvetica Neue"/>
        <family val="2"/>
      </rPr>
      <t>Zasłony zaciemniające</t>
    </r>
    <r>
      <rPr>
        <sz val="10"/>
        <color indexed="8"/>
        <rFont val="Helvetica Neue"/>
        <family val="2"/>
      </rPr>
      <t xml:space="preserve">, materiał typu aksamit/ welur, kolor butelkowa zieleń, 100% poliester, na podszewce, długość -od sufitu podwieszanego do 1-2 cm uniesionych od posadzki (długość uzależniona od wymiarów sprawdzonych na budowie -ok.290 cm), szerokość zasłony w stosunku 2:1 do wielkości otworu okiennego, sposób zawieszenia na tzw. flexach na szynie sufitowej (Flexy wszywane są w zasłonę na stałe w stosunku 1 : 2, dzięki czemu powstają równe i stałe fałdy, niewymagające pracochłonnego układania czy marszczenia tkaniny) .                                                           </t>
    </r>
    <r>
      <rPr>
        <b/>
        <sz val="10"/>
        <color indexed="8"/>
        <rFont val="Helvetica Neue"/>
        <family val="2"/>
      </rPr>
      <t xml:space="preserve">Przeszklenie pom. salą 0/4 i 0/5: </t>
    </r>
    <r>
      <rPr>
        <sz val="10"/>
        <color indexed="8"/>
        <rFont val="Helvetica Neue"/>
        <family val="2"/>
      </rPr>
      <t xml:space="preserve"> dwie zasłony rozsuwane na prowadnicach mocowanych na górnym pasie przeszklenia i wchodzące dalej na ściany po obu stronach podciągu.</t>
    </r>
    <r>
      <rPr>
        <b/>
        <sz val="10"/>
        <color indexed="8"/>
        <rFont val="Helvetica Neue"/>
        <family val="2"/>
      </rPr>
      <t xml:space="preserve"> UWAGA: gramatura zasłon: 330 g/m2. Tolerancja wymiarów +/- 5%.  Maksymalna szer. 140 cm (szersze zasłony należy zszywać z kolejnych pasów materiału szer.140 cm)</t>
    </r>
    <r>
      <rPr>
        <sz val="10"/>
        <color indexed="8"/>
        <rFont val="Helvetica Neue"/>
        <family val="2"/>
      </rPr>
      <t xml:space="preserve">                                                                                                    </t>
    </r>
    <r>
      <rPr>
        <b/>
        <sz val="10"/>
        <color indexed="8"/>
        <rFont val="Helvetica Neue"/>
        <family val="2"/>
      </rPr>
      <t xml:space="preserve">                         Zasłony na przeszklenie:  2x 350 cm (</t>
    </r>
    <r>
      <rPr>
        <sz val="10"/>
        <color indexed="8"/>
        <rFont val="Helvetica Neue"/>
        <family val="2"/>
      </rPr>
      <t xml:space="preserve">szerokości podane są w powiększeniu w stosunku 2:1 do wymiaru każdego otworu okiennego).                   </t>
    </r>
    <r>
      <rPr>
        <b/>
        <sz val="10"/>
        <color indexed="8"/>
        <rFont val="Helvetica Neue"/>
        <family val="2"/>
      </rPr>
      <t xml:space="preserve">Wszystkie zasłony długości ok. 290 cm </t>
    </r>
  </si>
  <si>
    <t xml:space="preserve">  2x 350 cm </t>
  </si>
  <si>
    <t>Szafka kuchenna wisząca 60</t>
  </si>
  <si>
    <t>Szerokość:	60 cm
Wysokość:	80 cm
Głębokość:	35 cm                                                                Tolerancja wymiarów +/- 5%. 
Szafka z jednym skrzydłem otwieranym ,wykonana z płyty wiórowej obustronnie laminowanej i o klasie higieniczności E1, posiadającej odporność na ścieranie i zarysowanie,
odporność na działanie czynników chemicznych, odporność na działanie temperatury - zgodnie z normą PN-EN 14322. Korpus, półki wykonane z płyty laminowanej, 2
zawiasy na skrzydło, drzwi posiadające kąt rozwarcia do 110 st lub równoważne. Szafka posiada półki konstrukcyjne wyposażone w
system zapobiegający ich wypadnięciu lub wyszarpnięciu z możliwością regulacji, wszystkie krawędzie półek oklejone obrzeżem. Szafka posiada ścianę tylną z płyty obustronnie
laminowanej  nadającej szafce i wytrzymałość i stabilność. Wszystkie krawędzie oklejone obrzeżem PCV  i szerokości odpowiadającej grubości płyty, odpornym na
uderzenia mechaniczne, w kolorze płyty. Korpusy szafek skręcane poprzez niklowane złącza mimośrodowe, umożliwiające łatwy montaż i demontaż bez uszczerbku dla sztywności
(wytrzymałości) mebla. Szafka posiada uchwyty metalowe dwupunktowe w kolorze aluminium. Kolor płyty meblowej biały.</t>
  </si>
  <si>
    <t>Szafka kuchenna wisząca 80</t>
  </si>
  <si>
    <t>Szerokość:	80 cm
Wysokość:	80 cm
Głębokość:	35 cm
Tolerancja wymiarów +/- 5%. 
Szafka z dwoma skrzydłami otwieranym ,wykonana z płyty wiórowej obustronnie laminowanej i o klasie higieniczności E1, posiadającej odporność na ścieranie i zarysowanie,
odporność na działanie czynników chemicznych, odporność na działanie temperatury - zgodnie z normą PN-EN 14322. Korpus, półki wykonane z płyty laminowanej, 2
zawiasy na skrzydło, drzwi posiadające kąt rozwarcia do 110 st lub równoważne. Szafka posiada półki konstrukcyjne wyposażone w
system zapobiegający ich wypadnięciu lub wyszarpnięciu z możliwością regulacji, wszystkie krawędzie półek oklejone obrzeżem. Szafka posiada ścianę tylną z płyty obustronnie
laminowanej  nadającej szafce i wytrzymałość i stabilność. Wszystkie krawędzie oklejone obrzeżem PCV  i szerokości odpowiadającej grubości płyty, odpornym na
uderzenia mechaniczne, w kolorze płyty. Korpusy szafek skręcane poprzez niklowane złącza mimośrodowe, umożliwiające łatwy montaż i demontaż bez uszczerbku dla sztywności
(wytrzymałości) mebla. Szafka posiada uchwyty metalowe dwupunktowe w kolorze aluminium. Kolor płyty meblowej biały</t>
  </si>
  <si>
    <t xml:space="preserve"> Szafka kuchenna stojąca 60 z szufladami </t>
  </si>
  <si>
    <t>Szerokość:	60 cm
Wysokość:	72 cm
Wysokość z nóżkami:	82 cm
Głębokość:	60 cm.                                                                            Tolerancja wymiarów +/- 5%.                                                                       Szafka z 3 szufladami ,wykonana z płyty wiórowej obustronnie laminowanej i o klasie higieniczności E1, posiadającej odporność na ścieranie i zarysowanie,
odporność na działanie czynników chemicznych, odporność na działanie temperatury - zgodnie z normą PN-EN 14322. Korpus oraz wieniec dolny wykonane z płyty laminowanej. Szafka posiada szuflady wyposażone w system
zapobiegający ich wypadnięciu lub wyszarpnięciu z możliwością regulacji, wszystkie krawędzie szuflad oklejone obrzeżem. Szuflady z hamulcem (cichy domyk) .Szafka posiada ścianę tylną z płyty laminowanej  nadającej szafce i wytrzymałość i stabilność. Wszystkie krawędzie oklejone obrzeżem PCV o szerokości odpowiadającej grubości płyty, odpornym na uderzenia
mechaniczne, w kolorze płyty. Korpusy szafek skręcane poprzez niklowane złącza mimośrodowe, umożliwiające łatwy montaż i demontaż bez uszczerbku dla sztywności (wytrzymałości)
mebla. Szafka posiada uchwyty metalowe dwupunktowe w kolorze aluminium. Kolor płyty meblowej biały.</t>
  </si>
  <si>
    <t xml:space="preserve">Szafka kuchenna stojąca 80 </t>
  </si>
  <si>
    <t>Szerokość:	80 cm
Wysokość:	72 cm
Wysokość z nóżkami:	82 cm
Głębokość:	60 cm
Tolerancja wymiarów +/- 5%.                                                                                      Szafka z drzwiami otwieranymi, wykonana z płyty wiórowej obustronnie laminowanej, obrzeżowanej  i klasie higieniczności E1 posiadającej odporność na ścieranie i zarysowanie,
odporność na działanie czynników chemicznych, odporność na działanie temperatury - zgodnie z normą PN-EN 14322. Korpus, półki, oraz wieniec dolny wykonane z płyty
laminowanej,  2 zawiasy na skrzydło. Drzwi posiadające kąt rozwarcia do 110 st lub równoważne, cichy domyk. Szafka na nóżkach regulowanych i wyposażona w cokół o
wysokości 10 cm. Szafka posiada uchwyty metalowe dwupunktowe w kolorze aluminium.  Wewnątrz dwie półki. Kolor płyty meblowej biały.</t>
  </si>
  <si>
    <t>Szafka kuch. stojąca narożnikowa 90x90</t>
  </si>
  <si>
    <t>Szerokość:	90 cmx90 cm
Wysokość:	72 cm
Wysokość z nóżkami:	82 cm
Głębokość:	60 cm
Tolerancja wymiarów +/- 5%.                                                                                      Szafka narożna z drzwiami otwieranymi, wykonana z płyty wiórowej obustronnie laminowanej, obrzeżowanej  i klasie higieniczności E1 posiadającej odporność na ścieranie i zarysowanie,
odporność na działanie czynników chemicznych, odporność na działanie temperatury - zgodnie z normą PN-EN 14322. Korpus, półki, oraz wieniec dolny wykonane z płyty
laminowanej,  2 zawiasy na skrzydło. Drzwi posiadające kąt rozwarcia do 110 st lub równoważne, cichy domyk. Szafka na nóżkach regulowanych i wyposażona w cokół o
wysokości 10 cm. Szafka posiada uchwyty metalowe dwupunktowe w kolorze aluminium.  Wewnątrz dwie półki. Kolor płyty meblowej biały.</t>
  </si>
  <si>
    <t>Szafka kuch. pod zlewozmywak 80</t>
  </si>
  <si>
    <t xml:space="preserve">Szerokość:	80 cm
Wysokość:	72 cm
Wysokość z nóżkami:	82 cm
Głębokość:	60 cm
Tolerancja wymiarów +/- 5%.                                                                                      Szafka z drzwiami otwieranymi, wykonana z płyty wiórowej obustronnie laminowanej, obrzeżowanej  i klasie higieniczności E1 posiadającej odporność na ścieranie i zarysowanie,
odporność na działanie czynników chemicznych, odporność na działanie temperatury - zgodnie z normą PN-EN 14322. Korpus, półki, oraz wieniec dolny wykonane z płyty
laminowanej,  2 zawiasy na skrzydło. Drzwi posiadające kąt rozwarcia do 110 st lub równoważne, cichy domyk. Szafka na nóżkach regulowanych i wyposażona w cokół o
wysokości 10 cm. Szafka posiada uchwyty metalowe dwupunktowe w kolorze aluminium.  Wewnątrz bez półek. Kolor płyty meblowej biały.
</t>
  </si>
  <si>
    <t>Blat kuchenny szer.60 cm, gr.3,8cm</t>
  </si>
  <si>
    <t xml:space="preserve">Blat kuchenny kładziony na szafki stojące. Obrzeżowane wszystkie  krawędzie. Grubość 38mm. Tolerancja wymiarów +/- 5%. Zaoblona przednia krawędź. Rdzeń blatu z płyty wiórowej.  Wysoka odporność na uszkodzenia. Bezpieczne w kontakcie z żywnością, właściwości antybakteryjne zgodne z ISO 22196 (= JIS Z 2801)
Kolor okleiny: dąb </t>
  </si>
  <si>
    <t xml:space="preserve">Zlewozmywak dwukomorowy do szafki 80 </t>
  </si>
  <si>
    <t>Typ: wpuszczany w blat
Wymiary (szer. x głęb.): 780 x 435 mm. Tolerancja wymiarów +/- 5%. 
Wykonanie: stal szlachetna
Odpływ / zawór: zawór zatyczkowy z sitkiem 3,5 cala.</t>
  </si>
  <si>
    <t>Bateria jednouchwytowa</t>
  </si>
  <si>
    <t xml:space="preserve">Typ: stojąca
Wysokość wylewki: 263 mm
Zasięg wylewki: 213 mm. Tolerancja wymiarów +/- 5%. 
Wykonanie korpusu: stal szlachetna
</t>
  </si>
  <si>
    <t>Biurko 80x140 cm</t>
  </si>
  <si>
    <t>Wymiary: blat 80 x140 cm, wysokość: 73,5 cm. Tolerancja wymiarów +/- 5%.  Blat wykonany z dwustronnie melaminowanej płyty 
z obrzeżem. 
- klasa higieniczności E1                                                                                              - odporność na ścieranie i zarysowanie, odporność na działanie czynników chemicznych, odporność na działanie temperatury - zgodnie z normą PN-EN 14322, 
- struktura powierzchni - imitacja drewna, kolor: dąb.                                                      Stelaż pod blatem z czterema stalowymi nogami, profil nogi prostokątny. Malowany na kolor: biały.                                                                                                                    
   Dodatkowo w blacie należy wykonać 1 przelotkę na kable w kolorze zbliżonym do okleiny.</t>
  </si>
  <si>
    <t>Stół prostokątny 120x75 cm</t>
  </si>
  <si>
    <t xml:space="preserve">Wymiary stołu: szerokość: 1200 mm, głębokość: 750 mm, wysokość: 750 mm. Tolerancja wymiarów +/- 5%.                                                                                                                                  1. Prostokątny stół o 4 nogach zwężających się ku dołowi, lekko pochylonych ku sobie.                                                                                               2. Nogi stołu o prostokątnym przekroju, przednia część nogi zaokrąglona.                                                                                                                2. Materiał: blat: MDF+okleina drewniana, kolor: dąb.                                                                                       </t>
  </si>
  <si>
    <t>Kontener na dokumenty</t>
  </si>
  <si>
    <t xml:space="preserve">Wymiary.: szerokość: 416, głębokość: 600, wysokość: 586 mm. Tolerancja wymiarów +/- 5%. Kontener mobilny; Trzy szuflady, bez uchwytowe, zamknięcie na klucz. Wieniec górny - płyta melaminowana, obrzeża ABS
1.Korpus - płyta melaminowana , obrzeża ABS
2.Szuflady metalowe - prowadnice rolkowe
blokada wysuwu drugiej szuflady; 
3.4 Kółka -dwa z hamulcem
5. Front - płyta melaminowana, obrzeża ABS
6.Zamek centralny - łamany kluczyk
7.Kolor biały.
</t>
  </si>
  <si>
    <t>Szafa ubraniowa              56 cm</t>
  </si>
  <si>
    <t xml:space="preserve"> Szafa biurowa z jedną stałą półką i wysuwanym wieszakiem.
 Wymiary zewnętrzne to: szerokość: 56 cm, głębokość: 35,5 cm oraz wysokość: 178,6 cm. Tolerancja wymiarów +/- 5%
 Nóżki, wyposażone  w regulację poziomów co pozwoli zredukować ewentualne nierówności podłogi.
 Wieńce wykonane  z wysokiej jakości płyty melaminowej i klasie higieniczności E1 - wyroby przyjazne dla środowiska i ludzi. Kolor: dąb.
</t>
  </si>
  <si>
    <t xml:space="preserve"> Szafa na segregatory </t>
  </si>
  <si>
    <t xml:space="preserve">  Szafa biurowa  na dokumenty wykonana z płyta melaminowej, klasa higieniczności E1.  Wymiary zewnętrzne to: szerokość: 80 cm, głębokość: 35,5 cm oraz wysokość: 178,6 cm. Tolerancja wymiarów +/- 5%
Nóżki, wyposażone  w regulację poziomów co pozwoli zredukować ewentualne nierówności podłogi.
 Wieńce wykonane  z wysokiej jakości płyty melaminowej.
 Pięć przestrzeni na segregatory- Jedna półka stała, 3 półki ruchome
 Drzwi skrzydłowe.
 Kolor: dąb.
</t>
  </si>
  <si>
    <t xml:space="preserve"> Szafa na segregatory częściowo otwarta </t>
  </si>
  <si>
    <t xml:space="preserve">  Szafa biurowa  na dokumenty wykonana z płyta melaminowej, klasa higieniczności E1.  Wymiary zewnętrzne to: szerokość: 80 cm, głębokość: 35,5 cm oraz wysokość: 178,6 cm. Tolerancja wymiarów +/- 5%
Nóżki, wyposażone  w regulację poziomów co pozwoli zredukować ewentualne nierówności podłogi.
 Wieńce wykonane  z wysokiej jakości płyty melaminowej.
 Pięć przestrzeni na segregatory- 3 półki otwarte oraz dolna część  z jedną półką wewnętrzną zamykana.
 Drzwi skrzydłowe.
Kolor: dąb.
</t>
  </si>
  <si>
    <t>Fotel biurowy obrotowy na kółkach</t>
  </si>
  <si>
    <t xml:space="preserve"> Siedzisko i oparcie - miękkie, ergonomiczne
Materiał siedziska: tkanina kolor szary , oparcia:siatka szary
 Podłokietniki - w tym samym kolorze co baza fotela
Regulowana wysokość siedziska - regulacja płynna za pomocą podnośnika pneumatycznego
 Podstawa aluminiowa - pięcioramienna.
Kółka - miękkie, do powierzchni twardych (parkiet, panele podłogowe)
Wymiary:Szerokość mebla 72 cm
Szerokość siedziska 50 cm
Głębokość siedziska 50 cm
Maksymalna wysokość siedziska 53 cm
Minimalna wysokość siedziska 43 cm
Minimalna wysokość podłokietnika 64,5 cm
Maksymalna wysokość podłokietnika 74,5 cm.                                                    Tolerancja wymiarów +/- 5%                                                                Oparcie oraz zagłówek tapicerowane są trwałą siatką w kolorze szarym,
możliwość zablokowania wybrany kąt położenia oparcia względem siedziska
</t>
  </si>
  <si>
    <t xml:space="preserve"> Krzesło biurowe </t>
  </si>
  <si>
    <t xml:space="preserve">Wymiary : szerokość 48, głębokość: 55cm, wysokość całkowita: 79 cm, wysokość siedziska: 46 cm. Tolerancja wymiarów +/- 5%.                                    Krzesło tapicerowane tkaniną w kolorze jasno szarym np. Medley ME-60003 lub produkt równoważny
Możliwość sztaplowania.
Krzesło na czterech metalowych nóżkach jasny szary. </t>
  </si>
  <si>
    <t>Krzesło tapicerowane biurowe na kółkach</t>
  </si>
  <si>
    <t>40.1</t>
  </si>
  <si>
    <t xml:space="preserve">
Wym.: 550 / 550 / 817 mm. Tolerancja wymiarów +/- 5%.                                                                     Siedzisko, oparcie  -tapicerowany tkaniną ciemny zielony-morski                                                 Podłokietniki - metalowe (prawy + lewy) w kolorze stelaża podstawa i podłokietnik metal malowany- ciemny zielony -morski
Podstawa: 5 - cio ramienna metalowa z regulacją wysokości
kółka do powierzchni twardych.</t>
  </si>
  <si>
    <t>Wieszaki na okrycia wierzchnie</t>
  </si>
  <si>
    <t xml:space="preserve">Wymiary: szerokość 210 mm, wysokość 340 mm.                                            Tolerancja wymiarów +/- 5%..                                                                                 1. Stop cynkowy, malowany proszkowo na czarno.                                                 2. Sześć okrągłych haczyków, po dwa na każdym zakończeniu listwy.                          3. Listwy przecinają się pod kątem 90 stopni.
</t>
  </si>
  <si>
    <t>Siedzisko o heksagonalnym kształcie</t>
  </si>
  <si>
    <t>48.1</t>
  </si>
  <si>
    <t xml:space="preserve">Wymiary: szerokość: 890 mm, głębokość: 800 mm, wysokość: 420 mm. Tolerancja wymiarów +/- 5%.
1. Puf o podstawie na planie sześciokąta.                                                                      2. Powtarzalnym elementem na boku siedziska jest prostokąt o szerokości 40 cm- dzięki identycznym bokom, pufy pozwalają na zestawianie różnorodnych konfiguracji.                                                                                                                     3. Puf posiada zaokrąglone narożniki. 
4. Podstawowym elementem konstrukcji są kształtki steropianowe pokryte pianką poliuretanową. Dzięki temu pufy są bardzo lekkie, co zachęca do ich częstego przestawiania.                                                                            5. Kolor 1szt. szmaragdowy: np. Medley 67054 , 1 szt. c.zieleń ERA CSE35 lub produkt równoważny.
</t>
  </si>
  <si>
    <t>Siedzisko o kwadratowym kształcie</t>
  </si>
  <si>
    <t>48.2</t>
  </si>
  <si>
    <t xml:space="preserve">Wymiary: szerokość: 470 mm, głębokość: 470 mm, wysokość: 420 mm. Tolerancja wymiarów +/- 5%.
1. Puf o podstawie na planie kwadratu.                                                                      2. Powtarzalnym elementem na boku siedziska jest prostokąt o szerokości 40 cm- dzięki identycznym bokom, pufy pozwalają na zestawianie różnorodnych konfiguracji.                                                                                                                     3. Puf posiada zaokrąglone narożniki. 
4. Podstawowym elementem konstrukcji są kształtki steropianowe pokryte pianką poliuretanową. Dzięki temu pufy są bardzo lekkie, co zachęca do ich częstego przestawiania.                                                                          5. Kolor 1 szt. szmaragdowy: np. Medley 67054,  1 szt. c. zieleń ERA CSE35 , 1szt. jaskrawy zielony ERA CSE16 lub produkt równoważny. </t>
  </si>
  <si>
    <t>Siedzisko o oktagonalnym kształcie</t>
  </si>
  <si>
    <t>48.3</t>
  </si>
  <si>
    <t>Wymiary: szerokość: 470 mm, głębokość: 470 mm, wysokość: 420 mm. Tolerancja wymiarów +/- 5%.
1. Puf o podstawie na planie ośmiokąta.                                                                      2. Powtarzalnym elementem na boku siedziska jest prostokąt o szerokości 40 cm- dzięki identycznym bokom, pufy pozwalają na zestawianie różnorodnych konfiguracji.                                                                                                                     3. Puf posiada zaokrąglone narożniki. 
4. Podstawowym elementem konstrukcji są kształtki steropianowe pokryte pianką poliuretanową. Dzięki temu pufy są bardzo lekkie, co zachęca do ich częstego przestawiania.                                                                                  5.  Kolor 1szt. szmaragdowy: np. Medley 67054 lub produkt równoważny.</t>
  </si>
  <si>
    <t xml:space="preserve"> Szafa magazynowa metalowa na akcesoria do sprzątania i środki czystości przystosowana do  
  przechowywania substancji niebezpiecznych  (skoncentrowane środki czystości)   </t>
  </si>
  <si>
    <t>Szafa spełniająca wymagania norm: PN-EN 60335-1:2012,PN-EN 14073-2:2006, PN-EN 14074-2006., PN-EN 14073-3:2006. Wymiary : 73 x 42 x 180 cm. Tolerancja wymiarów +/- 5%.                                      Stabilna, zgrzewana konstrukcja.
Wykonana w całości z blachy stalowej. 
Malowana proszkowo kolor j. szary np. RAL7035
4 przestawne półki z obrzeżami.
Półki z blachy ocynkowanej.
Drzwi pełne z profilem wzmacniającym.
Naklejka ostrzegawcza w zestawie.
Ryglowanie 3-punktowe.
Zamek z 2 kluczami.
Stopki poziomujące.</t>
  </si>
  <si>
    <t xml:space="preserve">Szafa ubraniowa szatniowa metalowa 2-przegródkowa z ławeczką </t>
  </si>
  <si>
    <t>Wymiary całkowite (W x S x G): 2205 x 400 x 745 mm
- Wymiary szafy (W x S x G): 1800 x 400 x 500 mm
- Wysokość ławeczki: 400-405 mm. Tolerancja wymiarów +/- 5%.
Dwudrzwiowa, 2-segmentowa metalowa szafa ubraniowa z blachy stalowej, podzielona wewnętrznie na dwa segmenty umożliwiające oddzielnie umieszczanie odzieży ochronnej i ubrań
codziennych. Grubość blachy 0,6-1mm ±10%mm. Szafa spełniająca wymagania norm: PN-F 06009:2001, PN-F 06010-05:1990, PN-EN 14073-2:2006.                                                                                          Drzwi szafy osadzone na wewnętrznych zawiasach, drzwi z zamkiem kluczowym.                                                                                                                Wewnątrz każdego segmentu: półka u góry , pod nią drążek z 3 przesuwnymi haczykami. W drzwiach otwory wentylacyjne. Szafa malowana na kolor j.szary np. RAL 7035.                                  
Podstawa szafy - ławeczka wykonana z profilu zamkniętego o wymiarach 30 x 30 mm. Tolerancja wymiarów +/- 5%. Siedzisko wykonane z listew drewnianych, pokrytych bezbarwnym lakierem</t>
  </si>
  <si>
    <t xml:space="preserve">Szafa archiwizacyjna </t>
  </si>
  <si>
    <t>Szafa metalowa aktowa wykonana z  z blachy stalowej.                   Wymiary:100x42x198 cm. Tolerancja wymiarów +/- 5%.                                                                                         Zamek z 2 kluczami, ryglowanie w 3 punktach.                                      Wewnątrz 4 przestawne półki. 
Nośność każdej półki przy równomiernie rozłożonym ciężarze ok. 50 kg.                                 Korpus i drzwi szafy w kolorze jasnoszarym np. RAL 7035.</t>
  </si>
  <si>
    <t>Zestaw do sprzątania</t>
  </si>
  <si>
    <t>Zestaw do sprzątania (wózek 100x60x100 cm z wiadrami 2x25 l na stelażu chrom. z 
      kompl. mopa klips, uchwytem na worek fol. do śmieci 120 l).  Tolerancja wymiarów +/- 5%.</t>
  </si>
  <si>
    <r>
      <rPr>
        <sz val="10"/>
        <color indexed="16"/>
        <rFont val="Helvetica Neue"/>
        <family val="2"/>
      </rPr>
      <t xml:space="preserve"> </t>
    </r>
    <r>
      <rPr>
        <sz val="10"/>
        <color indexed="8"/>
        <rFont val="Helvetica Neue"/>
        <family val="2"/>
      </rPr>
      <t>Żaluzje pionowe wewnętrzne (biurowe)</t>
    </r>
  </si>
  <si>
    <t>Materiał -100% poliester, wysokość od sufitu do parapetu okiennego. 
Żaluzje powinny posiadać atest higieniczny nadany przez PZH. Wysoka stabilność koloru i wymiarów. Kolor jasny szary.</t>
  </si>
  <si>
    <t>Kosz na śmieci z górną klapą 5l</t>
  </si>
  <si>
    <t>Pojemnik ze stali nierdzewnej, z pedałem i klapą zamykającą z wkładem pojemność 5 litrów.
Materiał: stal nierdzewna. Kolor: czarny
Sposób otwierania: mechanizm nożny (pedałowy)
Bezdotykowa obsługa
Wyjmowane plastikowe wiaderko
Dostosowany do jednorazowych worków foliowych
Wymiary: - wysokość: 290 mm +-5%, - średnica: 200 mm +-5%</t>
  </si>
  <si>
    <t>Kosz na śmieci z górną klapą 40l</t>
  </si>
  <si>
    <t>56.1</t>
  </si>
  <si>
    <t>Kosz na śmieci, otwierany systemem SOFT-TOUCH. 
wewnętrzne wiaderko z wygodną i solidną rączką. 
Lakierowana powierzchnia pokryta specjalną powłoką NFP dzięki której na powierzchni kosza nie zostają odciski palców.
Obudowa kosza zdejmowana 
Do każdego kosza dołączony jest zapasowy mechanizm otwierania.
kolor: Czarny
Informacje dodatkowe:
Materiał: Stal
Wysokość: 82cm
Średnica: 40cm 
 Tolerancja wymiarów +/- 5%.</t>
  </si>
  <si>
    <t xml:space="preserve"> Regał drewniany na czystą bieliznę </t>
  </si>
  <si>
    <t xml:space="preserve"> Wymiary: szerokość: 80 cm, głębokość: 35,5 cm oraz wysokość: 178,6 cm.  Tolerancja wymiarów +/- 5%. Szafa posiadająca korpus z płyty obustronnie melaminowanej, plecy z płyty pilśnowej w kolorze białym. Krawędzie korpusu i półek oklejone obrzeżem PCV w kolorze płyty..Klasa higieniczności E1. Kolor okleiny: Dąb.</t>
  </si>
  <si>
    <t>Skrytka metalowa bagażowa 4-komorowa – 60x50x180</t>
  </si>
  <si>
    <t>Wymiary szafki (wys. x szer. x gł.) w mm	1800 x 600 x 500
Wymiary skrytki (wys. x szer. x gł.) w mm 900 x 300 x 500                         Tolerancja wymiarów +/- 5%.
Ilość kolumn 2
Ilość drzwiczek w kolumnie 2
                  Specyfikacja techniczna szafek:
konstrukcja spawana/zgrzewana wykonana w całości z blachy ,
malowanie proszkowe, w kolorystyce j. szary np. wg palety RAL 7035
 Wyposażenie wersji podstawowej:
•otwory wentylacyjne - nowoczesna perforacja
•w każdej szafce ubraniowej drążek + 2 haczyki
•miejsce na identyfikator
•zamek patentowy z 2 kluczami z ryglowaniem jednopunktowym działający w systemie master tj. jednego klucza</t>
  </si>
  <si>
    <t>Skrytka metalowa bagażowa 8-komorowa – 80x50x180</t>
  </si>
  <si>
    <t xml:space="preserve">
Wymiary szafki (wys. x szer. x gł.) w mm	1800 x 800 x 500
Wymiary skrytki (wys. x szer. x gł.) w mm 450 x 400 x 500                    Tolerancja wymiarów +/- 5%.
Ilość kolumn 2
Ilość drzwiczek w kolumnie  4
konstrukcja spawana/zgrzewana wykonana w całości z blachy 
malowanie proszkowe, w kolorystyce j.szary np. wg palety RAL 7035
 Wyposażenie wersji podstawowej:
•otwory wentylacyjne - nowoczesna perforacja
•w każdej szafce ubraniowej drążek + 2 haczyki
•miejsce na identyfikator
•zamek patentowy z 2 kluczami z ryglowaniem jednopunktowym działający w systemie master tj. jednego klucza                                                    </t>
  </si>
  <si>
    <t>Szyna karnisza z silniczkiem elektrycznym montowana na profilu okucia stałego
przeszklenia</t>
  </si>
  <si>
    <r>
      <rPr>
        <sz val="10"/>
        <color indexed="8"/>
        <rFont val="Helvetica Neue"/>
        <family val="2"/>
      </rPr>
      <t xml:space="preserve">-1 szt. Shuttle M -rozsunięcie w sposób kinowy na jednej szynie 
</t>
    </r>
    <r>
      <rPr>
        <sz val="10"/>
        <color indexed="8"/>
        <rFont val="Helvetica Neue"/>
        <family val="2"/>
      </rPr>
      <t xml:space="preserve">-długość odcinka szyny taki jak przeszklenie :585 cm. 
</t>
    </r>
    <r>
      <rPr>
        <sz val="10"/>
        <color indexed="8"/>
        <rFont val="Helvetica Neue"/>
        <family val="2"/>
      </rPr>
      <t xml:space="preserve">-kolor czarny dla silnika i szyny
</t>
    </r>
    <r>
      <rPr>
        <sz val="10"/>
        <color indexed="8"/>
        <rFont val="Helvetica Neue"/>
        <family val="2"/>
      </rPr>
      <t xml:space="preserve">- montażu do stalowej konstrukcji i dalej do sufitu podwieszanego za pomocą uchwytów sufitowych FIX 2,5 cm. 
</t>
    </r>
    <r>
      <rPr>
        <b/>
        <sz val="10"/>
        <color indexed="8"/>
        <rFont val="Helvetica Neue"/>
        <family val="2"/>
      </rPr>
      <t xml:space="preserve">Wg rys. D1     </t>
    </r>
    <r>
      <rPr>
        <sz val="10"/>
        <color indexed="8"/>
        <rFont val="Helvetica Neue"/>
        <family val="2"/>
      </rPr>
      <t xml:space="preserve">                                                                                             
</t>
    </r>
    <r>
      <rPr>
        <sz val="10"/>
        <color indexed="8"/>
        <rFont val="Helvetica Neue"/>
        <family val="2"/>
      </rPr>
      <t xml:space="preserve">Idea Klick System - zatrzaskiwanie suwaków oraz uchwytów na szynie znacznie przyśpiesza montaż szyn i zawieszanie tkanin.
</t>
    </r>
    <r>
      <rPr>
        <sz val="10"/>
        <color indexed="8"/>
        <rFont val="Helvetica Neue"/>
        <family val="2"/>
      </rPr>
      <t xml:space="preserve">Funkcja IEC (Integrated Emergency Control) – ręczne przesuwanie zasłon w przypadku braku zasilania.
</t>
    </r>
    <r>
      <rPr>
        <sz val="10"/>
        <color indexed="8"/>
        <rFont val="Helvetica Neue"/>
        <family val="2"/>
      </rPr>
      <t xml:space="preserve">Automatyczne ustawianie położeń krańcowych z możliwością manualnej korekty parkowania przy pierwszym uruchomieniu Shuttle.
</t>
    </r>
    <r>
      <rPr>
        <sz val="10"/>
        <color indexed="8"/>
        <rFont val="Helvetica Neue"/>
        <family val="2"/>
      </rPr>
      <t xml:space="preserve">Ruch tkaniny odbywa się bez szarpnięć. Po starcie napęd stopniowo przyspiesza. Przed osiągnięciem położenia krańcowego powoli zwalnia dzięki temu tkaniny są przesuwane stabilnie.
</t>
    </r>
    <r>
      <rPr>
        <sz val="10"/>
        <color indexed="8"/>
        <rFont val="Helvetica Neue"/>
        <family val="2"/>
      </rPr>
      <t xml:space="preserve">W komplecie zasilacz zewnętrzny z uchwytem mocującym do ściany.
</t>
    </r>
    <r>
      <rPr>
        <sz val="10"/>
        <color indexed="8"/>
        <rFont val="Helvetica Neue"/>
        <family val="2"/>
      </rPr>
      <t xml:space="preserve">. Gniazdo RJ45 -łatwość podłączenia zewnętrznych przełączników, odbiorników, modułów sterowania: radiowego RF, podczerwieni IR, Z-wave lub innych urządzeń sterujących .
</t>
    </r>
    <r>
      <rPr>
        <sz val="10"/>
        <color indexed="8"/>
        <rFont val="Helvetica Neue"/>
        <family val="2"/>
      </rPr>
      <t xml:space="preserve">Wykończenie szyn: lakier proszkowy z nałożoną warstwą smaru ułatwiającego przesuwanie. Wymiary zasilacza 50 x 110 x 30 mm
</t>
    </r>
    <r>
      <rPr>
        <sz val="10"/>
        <color indexed="8"/>
        <rFont val="Helvetica Neue"/>
        <family val="2"/>
      </rPr>
      <t xml:space="preserve">•  Tolerancja wymiarów +/- 5%.
</t>
    </r>
    <r>
      <rPr>
        <sz val="10"/>
        <color indexed="8"/>
        <rFont val="Helvetica Neue"/>
        <family val="2"/>
      </rPr>
      <t xml:space="preserve">• Wymiary szyny: 20 x 20 mm
</t>
    </r>
    <r>
      <rPr>
        <sz val="10"/>
        <color indexed="8"/>
        <rFont val="Helvetica Neue"/>
        <family val="2"/>
      </rPr>
      <t xml:space="preserve">Shuttle M:
</t>
    </r>
    <r>
      <rPr>
        <sz val="10"/>
        <color indexed="8"/>
        <rFont val="Helvetica Neue"/>
        <family val="2"/>
      </rPr>
      <t xml:space="preserve">Zasilanie napędu Shuttle:
</t>
    </r>
    <r>
      <rPr>
        <sz val="10"/>
        <color indexed="8"/>
        <rFont val="Helvetica Neue"/>
        <family val="2"/>
      </rPr>
      <t xml:space="preserve">100 - 240V~ 50 - 60Hz
</t>
    </r>
    <r>
      <rPr>
        <sz val="10"/>
        <color indexed="8"/>
        <rFont val="Helvetica Neue"/>
        <family val="2"/>
      </rPr>
      <t xml:space="preserve">(zasilacz wewnętrzny)
</t>
    </r>
    <r>
      <rPr>
        <sz val="10"/>
        <color indexed="8"/>
        <rFont val="Helvetica Neue"/>
        <family val="2"/>
      </rPr>
      <t xml:space="preserve">Odbiornik radiowy RF Wbudowany odbiornik Multi RF
</t>
    </r>
    <r>
      <rPr>
        <sz val="10"/>
        <color indexed="8"/>
        <rFont val="Helvetica Neue"/>
        <family val="2"/>
      </rPr>
      <t xml:space="preserve">Maksymalna moc: 72 Wat, Moment obrotowy: 1,5 Nm ,                           Prędkość: 14 - 17 cm/s Ciężar tkanin: maks. 70 kg, 
</t>
    </r>
    <r>
      <rPr>
        <sz val="10"/>
        <color indexed="8"/>
        <rFont val="Helvetica Neue"/>
        <family val="2"/>
      </rPr>
      <t xml:space="preserve">IP20
</t>
    </r>
    <r>
      <rPr>
        <sz val="10"/>
        <color indexed="8"/>
        <rFont val="Helvetica Neue"/>
        <family val="2"/>
      </rPr>
      <t xml:space="preserve">
</t>
    </r>
    <r>
      <rPr>
        <sz val="10"/>
        <color indexed="8"/>
        <rFont val="Helvetica Neue"/>
        <family val="2"/>
      </rPr>
      <t xml:space="preserve"> </t>
    </r>
  </si>
  <si>
    <t>Wycieraczki do butów</t>
  </si>
  <si>
    <t>Wymiary: szerokość: 1200 mm, długość: 600 mm.                                        Tolerancja wymiarów +/- 5%.                                                                                  1. Materiał: runo: polipropylen, spód: miękkie PCV                                                 2. Kolor: szary</t>
  </si>
  <si>
    <t>Wieszak ścienny pokoje kwaterunkowe</t>
  </si>
  <si>
    <t xml:space="preserve">Wymiary: szerokość: 500 mm,  wysokość: 180 mm,  głębokość:	30 mm Tolerancja wymiarów +/- 5%. 
1. Wieszak nowoczesny, składa się z  asymetrycznego rzędu jednobarwnych odcinków, posiada pięć odchylanych elementów.                                                       2. Materiał: tworzywo sztuczne.                       
3. Kolor: czarny                                                                                                      </t>
  </si>
  <si>
    <t>Lustro  okrągłe    Ø 80 cm</t>
  </si>
  <si>
    <t>Wykonane na zamówienie lustro o średnicy ⌀ 800 mm                                                                     Szlifowanie krawędzi( nada krawędziom szkła obły kształt niwelując niebezpieczeństwo skaleczenia)</t>
  </si>
  <si>
    <t>Lustro ścienne prostokątne szer. 45 cm</t>
  </si>
  <si>
    <t xml:space="preserve">Wykonane na zamówienie lustro o wymiarach: szerokość: 450 mm, wysokość: 1450 mm. Tolerancja wymiarów +/- 5%.                                                                           Szlifowanie krawędzi( nada krawędziom szkła obły kształt niwelując niebezpieczeństwo skaleczenia)                                                                                                               </t>
  </si>
  <si>
    <t>Lustro ścienne prostokątne, szer. 35 cm</t>
  </si>
  <si>
    <t xml:space="preserve">Wykonane na zamówienie lustro o wymiarach: szerokość: 350 mm, wysokość: 1450 mm. Tolerancja wymiarów +/- 5%.                                                                          Szlifowanie krawędzi( nada krawędziom szkła obły kształt niwelując niebezpieczeństwo skaleczenia)           </t>
  </si>
  <si>
    <t>Regał na książki na stalowym stelażu</t>
  </si>
  <si>
    <t xml:space="preserve"> Wymiary regału: szerokość: 1140 mm, głębokość: 400 mm, wysokość: 1890 mm. Tolerancja wymiarów +/- 5%.                                                                                                                         1. Regał posiada  harmonijny i geometryczny podział półek z asymetrycznie rozrzuconymi skrzynkami z forniru dębowego.                                                                       2. Materiały:  BLAT - okleina naturalna - fornir dębowy,  PODSTAWA- stal lakierowana proszkowo, KOLOR PODSTAWY-  czarny mat</t>
  </si>
  <si>
    <t xml:space="preserve"> Roleta szerokość: 120 cm, długość: 90 cm</t>
  </si>
  <si>
    <t>Klasyczna roleta zwijana montowana do ściany:                                           -mechanizm koralikowy                                                                                  -roleta powinna posiadać uchwyt bezpieczeństwa, który uniemożliwia przypadkowe owinięcie się koralika wokół szyi np. podczas zabawy dzieci -roleta na dole zakończona obciążającą metalową listwą białą              
Szerokość tkaniny: 120 cm.  Tolerancja wymiarów +/- 5%.   
Kolor: biel/ złamana biel
Kurczliwość: 0,5%
Zaciemnienie tkaniny:  o gramaturze 135-190 g/m2 , która filtruje i zmiękcza wpadające światło, jednocześnie zapewniając prywatność.</t>
  </si>
  <si>
    <r>
      <rPr>
        <b/>
        <sz val="15"/>
        <color indexed="8"/>
        <rFont val="Helvetica Neue"/>
        <family val="2"/>
      </rPr>
      <t xml:space="preserve">ZESTAWIENIE OPRAW OŚWIETLENIOWYCH	</t>
    </r>
    <r>
      <rPr>
        <sz val="15"/>
        <color indexed="8"/>
        <rFont val="Helvetica Neue"/>
        <family val="2"/>
      </rPr>
      <t xml:space="preserve">									
</t>
    </r>
  </si>
  <si>
    <t>Lampa wisząca dekoracyjna drewniane akcenty</t>
  </si>
  <si>
    <t>D1 (16)</t>
  </si>
  <si>
    <t xml:space="preserve"> Lampa wisząca: Wysokość: 110cm.
Szerokość: 132cm.
Średnica klosza: 30cm.                                                               Tolerancja wymiarów +/- 5%.   
Dekoracyjna dwupunktowa drewniana lampa wisząca na metalowej konstrukcji.
Lampa jest wykonana z drewna, stali lakierowanej i mosiądzu.
Blask wywodzi się z za drewnianych kół zamontowanych na dwóch krańcach stalowej horyzontalnie ułożonej rurki .Montaż:
Sufit (zwis). Napięcie zasilania. 230V
Lampa sprzedawana bez żarówki. Rodzaj źródła światła: E27
Stopień ochrony (IP)
IP20
Ilość punktów światła
2
Maksymalna moc na punkt świetlny [W]
40</t>
  </si>
  <si>
    <t>Lampa zwieszana tuba</t>
  </si>
  <si>
    <t>D3 (18)</t>
  </si>
  <si>
    <t xml:space="preserve">Lampa zwieszana na dowolną wysokość, zasilanie od jednego z boków lampy (po lewej stronie),  wbudowany moduł central LED, długość oprawy 120-122 cm.  Tolerancja wymiarów +/- 5%.                                               Kształt oprawy "tuba".                                                                                                                          Rodzaj optyki: opal, CRI&gt;90
Moc źródła: ok. 13W
Moc oprawy: ok. 18W
Strumień świetlny oprawy: 1000-1230lm
Strumień świetlny źródła: 1500-1740lm
Temperatura barwowa: 3000K
Sterowanie: ON/OFF
Wykończenie: czarny struktura
</t>
  </si>
  <si>
    <t>Żarówka E27 LED</t>
  </si>
  <si>
    <t>ZESTAWIENIE SPRZĘTÓW I AKCESORIÓW ELEKTRONICZNYCH, DROBNE WYPOSAŻENIE KUCHNI</t>
  </si>
  <si>
    <t>Roleta antywłamaniowa</t>
  </si>
  <si>
    <t>R`1</t>
  </si>
  <si>
    <t>Rolety antywłamaniowe z silnikiem elektrycznym, z prowadnicami na ścianach, zlokalizowane na ścianie przejścia do portierni. Kolorystyka rolet do ustalenia z  Inwestorem i Projektantem.</t>
  </si>
  <si>
    <t>Kuchnia elektryczna z płytą ceramiczną 4 - palnikową i piekarnikiem
elektrycznym</t>
  </si>
  <si>
    <t>E1</t>
  </si>
  <si>
    <t>Długość: 600 ±10%mm
Szerokość: 600±10% mm
Wysokość: 850±10% mm
Moc przyłączeniowa [kW]: 9.6
Napięcie co najmniej: 400 V
iIość palników: 4 szt.
Materiał: stal nierdzewna, płyta ceramiczna
Zasilanie palników: elektryczne, piekarnik elektryczny
Kuchnia ceramiczna 4-palnikowa, wyposażona w najwyższej jakości agregaty grzejne, z płynną regulacją mocy, z czujnikami rozpoznania zapewniającymi wyłączenie agregatu w przypadku braku naczynia lub jego przegrzania, a także wskaźniki kumulacji ciepła w obrębie pól grzejnych, które powodują, że są to urządzenia bezpieczne oraz energooszczędne. Regulatory mocy pozwalające na prowadzenie procesu gotowania i smażenia z różną intensywnością.</t>
  </si>
  <si>
    <t>Czajnik bezprzewodowy</t>
  </si>
  <si>
    <t>E2</t>
  </si>
  <si>
    <t>Obudowa wykonana ze stali nierdzewnej.
Czajnik wyposażony w automatyczny wyłącznik termiczny i zabezpieczenie przed włączeniem pustego czajnika.
Pokrywa otwierana na przycisk.
Posiadający lampkę kontrolną, która sygnalizuje pracę czajnika.
Zasilanie min. - 230V~50Hz
Moc min. 1850 - 2200 W max.
Pojemność min. 1.7l
Płyta grzewcza ze stali nierdzewnej
Podstawa obrotowa umożliwiająca obrót 360 stopni, oraz zapewniająca możliwość chowania przewodu.
Czajnik automatycznie wyłączający się po zagotowaniu wody.</t>
  </si>
  <si>
    <t>Lodówka dwukomorowa wys.180 cm, pojemn.
chłodziarki - ca 200 l
pojemn. zamrażarki - ca
100 l</t>
  </si>
  <si>
    <t>E3</t>
  </si>
  <si>
    <t>Lodówka wysokości 180cm.  Tolerancja wymiarów +/- 5%.                           Położenie zamrażarki - na dole.
 Bezszronowa (funkcja No Frost)
Sposób odszraniania (rozmrażania) chłodziarki: No Frost
Sposób odszraniania (rozmrażania) zamrażalnika: No Frost
Sterowanie elektroniczne. Szybkie zamrażanie.
Z możliwością zmiany kierunku otwierania drzwi.
Wyposażona w funkcje dodatkowe: elektroniczna regulacja temperatury, wyświetlacz elektroniczny
Klasa energetyczna D (wcześniej A++)(roczne zużycie energii 252 kWh)
Pojemność użytkowa chłodziarki (litr) ca 200 litrów
Pojemność użytkowa zamrażarki ca 100 litrów
Klasa zamrażarki **** . Klasa klimatyczna N, SN, T, ST
Poziom hałasu (dB) 38-41 dB.
Bezpieczeństwo użytkowania: półki wykonane ze szkła bezpiecznego, alarm (wskaźnik) niedomkniętych drzwi.
Wyposażenie: 1 półka na butelki, 1 szuflada na warzywa i owoce, 1 szuflada z niezależną regulacją temperatury, 3 półki szklane w chłodziarce, 3 półki w drzwiach, 3 szuflady w zamrażarce.</t>
  </si>
  <si>
    <t>Okap nad kuchenką szer. 60 cm z wentylatorem wyciągowym i filtrem</t>
  </si>
  <si>
    <t>E6</t>
  </si>
  <si>
    <t xml:space="preserve">Okap z pochłaniaczem i z filtrem wymiennym 
Szerokość [cm]: 59.8
Wysokość [cm]: 61.9 - 114.7
Głębokość [cm]: 45                                                                         Tolerancja wymiarów +/- 5%.   
Rodzaj okapu: Przyścienny
Tryb pracy: Pochłaniacz, Wyciąg
Wydajność maksymalna [m3/h]: 430
Poziom hałasu [dB]: 60-65
Sterowanie: Mechaniczne
Kolor (wykończenie): Inox
</t>
  </si>
  <si>
    <t>Kuchenka mikrofalowa z grillem i sterowaniem elektronicznym</t>
  </si>
  <si>
    <t>E7</t>
  </si>
  <si>
    <t>Kuchenka posiadająca 6 stopni mocy mikrofal, oraz 1 stopień mocy grilla i 3 stopnie pracy mieszanej, 4 programy podgrzewania, 4 rozmrażania i 4 gotowania na chrupko.
System umożliwiający czyszczenie wnętrza komory za pomocą pary wodnej. Ceramiczna powierzchnia zabezpieczająca przed przywieraniem resztek jedzenia (co ułatwia zachowanie urządzenia w czystości). Wysokość
[cm] 27.5±10%
Szerokość [cm] 48.9±10%. Głębokość [cm] 35-39±10%. Pojemność: 23 litry, moc mikrofal: 800 W , moc grilla: 1100-1200 W</t>
  </si>
  <si>
    <t>Pralka przemysłowa  o załadunku 9 kg</t>
  </si>
  <si>
    <t>E9</t>
  </si>
  <si>
    <t xml:space="preserve">Wymiary (GxSxW) [cm]:
64.3 x 59.9 x 84.5. Tolerancja wymiarów +/- 5%.   
Sposób załadunku: Od przodu
Pojemność znamionowa [kg]: 9
Maksymalna prędkość wirowania [obr/min]:1200
Bezpieczeństwo użytkowania:
Blokada panelu sterowania, Zabezpieczenie przed zalaniem
Pralka wolnostojąca
Funkcje:
Funkcje parowe, Silnik inwerterowy, Wyświetlacz elektroniczny
</t>
  </si>
  <si>
    <t>Suszarka przemysłowa kondensacyjna o załadunku 9 kg</t>
  </si>
  <si>
    <t>E9.1</t>
  </si>
  <si>
    <t>Wielkość załadunku [kg]: 9
Typ suszarki: Kondensacyjna
Wymiary (GxSxW) [cm]:
65.6 x 59.5 x 84.9  Tolerancja wymiarów +/- 5%.   
Roczne zużycie prądu:
ok. 258 kWh                                                                                                                Zużycie energii załadunek pełny / częściowy [kWh]:
2.07 / 1.2
Funkcje:
Silnik inwerterowy, Wyświetlacz elektroniczny, Możliwość montażu na pralce, System suszenia pompą cieplną                                       Bezpieczeństwo użytkowania: Blokada ustawień</t>
  </si>
  <si>
    <t>Zmywarka kuchenna do naczyń z możliwością wyparzania
60x60</t>
  </si>
  <si>
    <t>E15</t>
  </si>
  <si>
    <t>Wymiary (SxWxG) [cm]: 59.8 x 84.5 x 60  Tolerancja wymiarów +/- 5%.   
Pojemność [kpl.]: ok 14
Poziom emisji hałasu [dB]: 40-45
Funkcje: Połowa załadunku                                                                                     Automatyczne otwieranie drzwi po cyklu mycia
Szuflada na sztućce z wyjmowanymi elementami                                             Programy zmywania:
Automatyczny, Delikatny, Ekonomiczny, Ekspresowy, Intensywny, Samoczyszczący, Szybki
Rodzaj panelu sterowania: Zewnętrzny
Rodzaj zmywarki: Zmywarka wolnostojąca
Sterowanie: Elektroniczne</t>
  </si>
  <si>
    <r>
      <rPr>
        <sz val="10"/>
        <color indexed="8"/>
        <rFont val="Helvetica Neue"/>
        <family val="2"/>
      </rPr>
      <t>Zastawa stołowa + sztućce dla 18 osób</t>
    </r>
  </si>
  <si>
    <r>
      <rPr>
        <b/>
        <sz val="10"/>
        <color indexed="8"/>
        <rFont val="Helvetica Neue"/>
        <family val="2"/>
      </rPr>
      <t>71</t>
    </r>
  </si>
  <si>
    <t>SERWIS OBIADOWY na 18 osób: 18 x talerz obiadowy 24 cm, 18 x talerz głęboki 23 cm, 18 x talerz deserowy 17 cm, 18 x filiżanka 200 ml, 18 x spodek pod filiżankę, 2 x salaterka
kwadratowa 14 cm, 2 x półmisek prostokątny 25 cm, 2 x półmisek prostokątny 30 cm 2 x salaterka kwadratowa 22 cm, 2 x waza 2,5 litr, 2 x pokrywka do wazy, 4 x cukierniczka pokrywką, 4 x
mlecznik, 4 x pieprzniczka, 4 x solniczka. SZTUĆCE na 18 osób - stal nierdzewna polerowna (łyżki, widelce, noże, łyżeczki).</t>
  </si>
  <si>
    <t>Zestaw noży kuchennych</t>
  </si>
  <si>
    <t xml:space="preserve">Typ: Do chleba, Do mięsa, Do warzyw, Szefa kuchni, Uniwersalny
Ostrze: Stal nierdzewna
Długość ostrza [cm]: 8.5, 12.5, 20.  Tolerancja wymiarów +/- 5%.   
Liczba elementów [szt]: 5
</t>
  </si>
  <si>
    <t>Zestaw garnków i patelni</t>
  </si>
  <si>
    <t>Rodzaj: Zestaw patelni i garnków
Pojemność [l]: garnek 2 l, garnek 3.5 l, garnek 4 l, rondel 1.5 l
Średnica patelni [cm]: 24 cm, 28 cm.  Tolerancja wymiarów +/- 5%.   
Powłoka wewnętrzna: Nieprzywierająca
Funkcje: Możliwość mycia w zmywarce, Możliwość stosowania w piekarniku
Zawartość zestawu: 1 x Garnek 16 cm, 1 x Garnek 20 cm, 1 x Garnek 24 cm, 1 x Patelnia 24 cm, 1 x Patelnia 28 cm, 1 x Rondel 16 cm, 4 x Pokrywka</t>
  </si>
  <si>
    <t>ZESTAWIENIE WYPOSAŻENIA INDYWIDUALANEGO</t>
  </si>
  <si>
    <t>Tablica informacyjna + zabudowa ażurowa grzejnika pod tablicą dochodząca do posadzki</t>
  </si>
  <si>
    <t>ZI.10</t>
  </si>
  <si>
    <r>
      <rPr>
        <b/>
        <sz val="10"/>
        <color indexed="8"/>
        <rFont val="Helvetica Neue"/>
        <family val="2"/>
      </rPr>
      <t xml:space="preserve">Realizacja wg rysunku - ZI. 10                                                                            </t>
    </r>
    <r>
      <rPr>
        <sz val="10"/>
        <color indexed="8"/>
        <rFont val="Helvetica Neue"/>
        <family val="2"/>
      </rPr>
      <t xml:space="preserve">Tablica wykonana na zamówienie, wykonana z drewna dębowego, z wycięciem lub wypaleniem opisów pomieszczeń. Podświetlona od tyłu oświetleniem LED. Wymiary: szerokość 188,5 cm, głębokość: 27,8 cm. 68,5 cm x głębokość 28 cm
</t>
    </r>
    <r>
      <rPr>
        <sz val="10"/>
        <color indexed="8"/>
        <rFont val="Helvetica Neue"/>
        <family val="2"/>
      </rPr>
      <t xml:space="preserve">wykonany z  Płyty meblowej:
</t>
    </r>
    <r>
      <rPr>
        <sz val="10"/>
        <color indexed="8"/>
        <rFont val="Helvetica Neue"/>
        <family val="2"/>
      </rPr>
      <t xml:space="preserve">płyty MDF, laminowane, gr.16 mm-18 mm, spełniające kl. ogniodporności: B-s1, d0, na
</t>
    </r>
    <r>
      <rPr>
        <sz val="10"/>
        <color indexed="8"/>
        <rFont val="Helvetica Neue"/>
        <family val="2"/>
      </rPr>
      <t xml:space="preserve">elementy niekonstrukcyjne do użytkowania wewnętrznego w warunkach suchych,
</t>
    </r>
    <r>
      <rPr>
        <sz val="10"/>
        <color indexed="8"/>
        <rFont val="Helvetica Neue"/>
        <family val="2"/>
      </rPr>
      <t xml:space="preserve">np. SWISS KRONO MFMDF SF-B (Płyta MDF laminowana Stop Fire – niezapalna)
</t>
    </r>
    <r>
      <rPr>
        <sz val="10"/>
        <color indexed="8"/>
        <rFont val="Helvetica Neue"/>
        <family val="2"/>
      </rPr>
      <t xml:space="preserve">– gr. 16 mm-18mm  lub produkt równoważny,
</t>
    </r>
    <r>
      <rPr>
        <sz val="10"/>
        <color indexed="8"/>
        <rFont val="Helvetica Neue"/>
        <family val="2"/>
      </rPr>
      <t xml:space="preserve">Kolor okleiny: imitacja drewna dębowego </t>
    </r>
  </si>
  <si>
    <t>Biurko i lada portiernia</t>
  </si>
  <si>
    <t>ZI.11                ZI.12</t>
  </si>
  <si>
    <r>
      <rPr>
        <b/>
        <sz val="10"/>
        <color indexed="8"/>
        <rFont val="Helvetica Neue"/>
        <family val="2"/>
      </rPr>
      <t xml:space="preserve">Realizacja wg rysunku - ZI. 11 i ZI. 12 i 0.7                                                                           </t>
    </r>
    <r>
      <rPr>
        <sz val="10"/>
        <color indexed="8"/>
        <rFont val="Helvetica Neue"/>
        <family val="2"/>
      </rPr>
      <t>Biurko w kształcie litery "L" i lada wykonane na zamówienie z otwieranym blatem na przejście.</t>
    </r>
    <r>
      <rPr>
        <b/>
        <sz val="10"/>
        <color indexed="15"/>
        <rFont val="Helvetica Neue"/>
        <family val="2"/>
      </rPr>
      <t xml:space="preserve"> </t>
    </r>
    <r>
      <rPr>
        <sz val="10"/>
        <color indexed="8"/>
        <rFont val="Helvetica Neue"/>
        <family val="2"/>
      </rPr>
      <t xml:space="preserve"> Wymiary blatu lady: głębokość 60 cm, szerokość całkowita: 154 cm. Drugi blat wym:szerokość całkowita 153, głębokość 50 cm. Wysokość biurka całkowita 75 cm. Płyta meblowa montowana na ścianę na szerokość blatu lady- 60 cm. Wszystkie płyty MDF, laminowane, gr.16 mm-18 mm, spełniające kl. ogniodporności: B-s1, d0, Drzwiczki pod blatem z  blachy perforowanej malowanej proszkowo, otwory okrągłe KSZTAŁT OCZKA: OKRĄGŁY - Rv 5 -8, WYMIAR OCZKA: ok.5 mm - SZEROKOŚĆ MIĘDZY OCZKAMI ok. 3 mm, GRUBOŚĆ BLACHY: ok.2,0 mm .Wszystkie elementy malowane na kolor zielony np. RAL 6028 lub produkt równoważny</t>
    </r>
  </si>
  <si>
    <t>Ławka/poczekalnia schroniska wraz z deskowaniem pod biegiem kl.schod.</t>
  </si>
  <si>
    <t>ZI.7                ZI.8</t>
  </si>
  <si>
    <r>
      <rPr>
        <b/>
        <sz val="10"/>
        <color indexed="8"/>
        <rFont val="Helvetica Neue"/>
        <family val="2"/>
      </rPr>
      <t xml:space="preserve">Realizacja wg rysunku - ZI. 7 i ZI. 8                                                                </t>
    </r>
    <r>
      <rPr>
        <sz val="10"/>
        <color indexed="8"/>
        <rFont val="Helvetica Neue"/>
        <family val="2"/>
      </rPr>
      <t>Wymiary: szerokość: 420 mm, długość:  2520 mm, wysokość całkowita: 390 mm. Drewniana ławka, wykonana na zamówienie. Boki zaoblone. Cokół w kolorze czarnym o wysokości 90 mm. Zabudowa zabezpieczona odpowiednim środkiem ognioochronnym spełniającym klasę kl. ogniodporności: B-s1, d0, na elementy niekonstrukcyjne do użytkowania wewnętrznego w warunkach suchych.</t>
    </r>
  </si>
  <si>
    <t>Przeszklenie salek edukacyjnych</t>
  </si>
  <si>
    <t>ZI.16</t>
  </si>
  <si>
    <r>
      <rPr>
        <b/>
        <sz val="10"/>
        <color indexed="8"/>
        <rFont val="Helvetica Neue"/>
        <family val="2"/>
      </rPr>
      <t xml:space="preserve">Realizacja wg rysunku 0.11  </t>
    </r>
    <r>
      <rPr>
        <sz val="10"/>
        <color indexed="8"/>
        <rFont val="Helvetica Neue"/>
        <family val="2"/>
      </rPr>
      <t xml:space="preserve">                                                                         Stałe stalowe ramy przeszklenia, szklenie szkłem strukturalnym:np. Saint-Gobain Master Soft lub produkt równoważny. Materiały  odpowiedniej ochronie spełniającej klasę kl. ogniodporności: B-s1, d0</t>
    </r>
  </si>
  <si>
    <t>Symbole oznaczenia pomieszczeń (hol) - toalety ogólnodostępne i napis nad ladą portierni</t>
  </si>
  <si>
    <t>ZI.9</t>
  </si>
  <si>
    <r>
      <rPr>
        <b/>
        <sz val="10"/>
        <color indexed="8"/>
        <rFont val="Helvetica Neue"/>
        <family val="2"/>
      </rPr>
      <t xml:space="preserve">Realizacja wg rysunku - ZI. 9                                                                        </t>
    </r>
    <r>
      <rPr>
        <sz val="10"/>
        <color indexed="8"/>
        <rFont val="Helvetica Neue"/>
        <family val="2"/>
      </rPr>
      <t xml:space="preserve">Symbole należy wykonać z melaminowanej cienkiej płyty wiórowej, laminowanej z jednej strony w okleinie imitującej drewno dębowe. Materiał  np. Cienka płyta MDF HD Eurodekor 3 mm Egger kolor  3303 ST22 Dąb naturalny Arlington lub produkt równoważny, zabezpieczona odpowiednim środkiem ognioochronnym  spełniającej klasę kl. ogniodporności: B-s1, d0 lub produkt równoważny 
</t>
    </r>
  </si>
  <si>
    <t>Formatki płyt meblowych do wykończenia scian kl. schodowej i holu</t>
  </si>
  <si>
    <t>ZI.13</t>
  </si>
  <si>
    <r>
      <rPr>
        <b/>
        <sz val="10"/>
        <color indexed="8"/>
        <rFont val="Helvetica Neue"/>
        <family val="2"/>
      </rPr>
      <t xml:space="preserve">Realizacja wg rysunku - ZI. 13                                                                           </t>
    </r>
    <r>
      <rPr>
        <sz val="10"/>
        <color indexed="8"/>
        <rFont val="Helvetica Neue"/>
        <family val="2"/>
      </rPr>
      <t xml:space="preserve">Płyty meblowe MDF, laminowane, gr.16 mm-18mm, spełniające kl. ogniodporności: B-s1, d0, na elementy niekonstrukcyjne do użytkowania wewnętrznego w warunkach suchych. Materiał np. SWISS KRONO MFMDF SF-B (Płyta MDF laminowana Stop Fire – niezapalna) – gr. 16 mm-18mm lub produkt równoważny
</t>
    </r>
    <r>
      <rPr>
        <sz val="10"/>
        <color indexed="8"/>
        <rFont val="Helvetica Neue"/>
        <family val="2"/>
      </rPr>
      <t>Kolor okleiny: imitacja drewna dębowego w naturalnym odcieniu</t>
    </r>
  </si>
  <si>
    <t>Formatki płyt meblowych do obłożenia ścianywokół tablicy informacyjnej</t>
  </si>
  <si>
    <t>ZI.14</t>
  </si>
  <si>
    <r>
      <rPr>
        <b/>
        <sz val="10"/>
        <color indexed="8"/>
        <rFont val="Helvetica Neue"/>
        <family val="2"/>
      </rPr>
      <t xml:space="preserve">Realizacja wg rysunku - ZI. 14                                                                             </t>
    </r>
    <r>
      <rPr>
        <sz val="10"/>
        <color indexed="8"/>
        <rFont val="Helvetica Neue"/>
        <family val="2"/>
      </rPr>
      <t xml:space="preserve">Płyty meblowe  MDF, laminowane, gr.16 mm, spełniające kl. ogniodporności: B-s1, d0, na elementy niekonstrukcyjne do użytkowania wewnętrznego w warunkach suchych. Materiał  np. SWISS KRONO MFMDF SF-B (Płyta MDF laminowana Stop Fire – niezapalna) – gr. 16 mm-18 mm lub produkt równoważny
</t>
    </r>
    <r>
      <rPr>
        <sz val="10"/>
        <color indexed="8"/>
        <rFont val="Helvetica Neue"/>
        <family val="2"/>
      </rPr>
      <t>Kolor okleiny: imitacja drewna dębowego w naturalnym odcieniu</t>
    </r>
  </si>
  <si>
    <t>Symbole oznaczenia pomieszczeń (poddasze użytkowe)</t>
  </si>
  <si>
    <t>ZI.15</t>
  </si>
  <si>
    <r>
      <rPr>
        <b/>
        <sz val="10"/>
        <color indexed="8"/>
        <rFont val="Helvetica Neue"/>
        <family val="2"/>
      </rPr>
      <t xml:space="preserve">Realizacja wg rysunku - 1.13                                              </t>
    </r>
    <r>
      <rPr>
        <sz val="10"/>
        <color indexed="8"/>
        <rFont val="Helvetica Neue"/>
        <family val="2"/>
      </rPr>
      <t xml:space="preserve">                               Czcionka Futura Zachodni. Symbole należy wykonać z melaminowanej cienkiej płyty wiórowej, laminowanej z jednej strony w okleinie imitującej drewno dębowe.  Materiał np. Cienka płyta MDF HD Eurodekor 3 mm Egger kolor  3303 ST22 Dąb naturalny Arlington zabezpieczona odpowiednim środkiem ognioochronnym spełniającym klasę kl. ogniodporności: B-s1, d0 lub produkt równoważny 
</t>
    </r>
  </si>
  <si>
    <t>SUMA:</t>
  </si>
  <si>
    <t>ZAŁĄCZNIK NR 1A DO SWZ - FORMULARZ ASORTYMENTOWO-CENOWY dot. Zamówienia pn.: „Dostawa wyposażenia budynku dawnego zajazdu „Szmaragd” na potrzeby uruchomienia bazy noclegowej.”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</si>
</sst>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indexed="8"/>
      <name val="Helvetica Neue"/>
    </font>
    <font>
      <b/>
      <sz val="14"/>
      <color indexed="8"/>
      <name val="Helvetica Neue"/>
      <family val="2"/>
    </font>
    <font>
      <b/>
      <sz val="10"/>
      <color indexed="8"/>
      <name val="Helvetica Neue"/>
      <family val="2"/>
    </font>
    <font>
      <sz val="10"/>
      <color indexed="8"/>
      <name val="Helvetica"/>
      <family val="2"/>
    </font>
    <font>
      <sz val="10"/>
      <color indexed="15"/>
      <name val="Helvetica Neue"/>
      <family val="2"/>
    </font>
    <font>
      <sz val="10"/>
      <color indexed="16"/>
      <name val="Helvetica Neue"/>
      <family val="2"/>
    </font>
    <font>
      <sz val="15"/>
      <color indexed="8"/>
      <name val="Helvetica Neue"/>
      <family val="2"/>
    </font>
    <font>
      <b/>
      <sz val="15"/>
      <color indexed="8"/>
      <name val="Helvetica Neue"/>
      <family val="2"/>
    </font>
    <font>
      <b/>
      <sz val="10"/>
      <color indexed="15"/>
      <name val="Helvetica Neue"/>
      <family val="2"/>
    </font>
    <font>
      <sz val="10"/>
      <color indexed="8"/>
      <name val="Helvetica Neue"/>
      <family val="2"/>
    </font>
  </fonts>
  <fills count="6">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s>
  <borders count="8">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1"/>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s>
  <cellStyleXfs count="1">
    <xf numFmtId="0" fontId="0" fillId="0" borderId="0" applyNumberFormat="0" applyFill="0" applyBorder="0" applyProtection="0">
      <alignment vertical="top" wrapText="1"/>
    </xf>
  </cellStyleXfs>
  <cellXfs count="61">
    <xf numFmtId="0" fontId="0" fillId="0" borderId="0" xfId="0">
      <alignment vertical="top" wrapText="1"/>
    </xf>
    <xf numFmtId="0" fontId="0" fillId="0" borderId="0" xfId="0" applyNumberFormat="1">
      <alignment vertical="top"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3" borderId="3" xfId="0" applyNumberFormat="1" applyFont="1" applyFill="1" applyBorder="1" applyAlignment="1">
      <alignment horizontal="right" vertical="center" wrapText="1"/>
    </xf>
    <xf numFmtId="49" fontId="0" fillId="3" borderId="3" xfId="0" applyNumberFormat="1" applyFill="1" applyBorder="1" applyAlignment="1">
      <alignment horizontal="center" vertical="center" wrapText="1"/>
    </xf>
    <xf numFmtId="0" fontId="2" fillId="3" borderId="4" xfId="0" applyNumberFormat="1" applyFont="1" applyFill="1" applyBorder="1" applyAlignment="1">
      <alignment horizontal="center" vertical="center" wrapText="1"/>
    </xf>
    <xf numFmtId="49" fontId="0" fillId="0" borderId="5" xfId="0" applyNumberFormat="1" applyBorder="1" applyAlignment="1">
      <alignment horizontal="center" vertical="center" wrapText="1"/>
    </xf>
    <xf numFmtId="49" fontId="0" fillId="0" borderId="3"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3" xfId="0" applyNumberFormat="1" applyFont="1" applyBorder="1" applyAlignment="1">
      <alignment horizontal="center" vertical="center" wrapText="1"/>
    </xf>
    <xf numFmtId="0" fontId="2" fillId="4" borderId="3" xfId="0" applyNumberFormat="1" applyFont="1" applyFill="1" applyBorder="1" applyAlignment="1">
      <alignment horizontal="center" vertical="center" wrapText="1"/>
    </xf>
    <xf numFmtId="0" fontId="2" fillId="3" borderId="1" xfId="0" applyNumberFormat="1" applyFont="1" applyFill="1" applyBorder="1" applyAlignment="1">
      <alignment horizontal="right" vertical="center" wrapText="1"/>
    </xf>
    <xf numFmtId="49" fontId="0" fillId="3" borderId="1" xfId="0" applyNumberFormat="1" applyFill="1" applyBorder="1" applyAlignment="1">
      <alignment horizontal="center" vertical="center" wrapText="1"/>
    </xf>
    <xf numFmtId="0" fontId="2" fillId="3" borderId="6" xfId="0" applyNumberFormat="1" applyFont="1" applyFill="1" applyBorder="1" applyAlignment="1">
      <alignment horizontal="center" vertical="center" wrapText="1"/>
    </xf>
    <xf numFmtId="49" fontId="0" fillId="5" borderId="7" xfId="0" applyNumberFormat="1" applyFill="1" applyBorder="1" applyAlignment="1">
      <alignment horizontal="center" vertical="center" wrapText="1"/>
    </xf>
    <xf numFmtId="49" fontId="0" fillId="5" borderId="1" xfId="0" applyNumberFormat="1" applyFill="1" applyBorder="1" applyAlignment="1">
      <alignment horizontal="center" vertical="center" wrapText="1"/>
    </xf>
    <xf numFmtId="0" fontId="0" fillId="5" borderId="1" xfId="0" applyNumberFormat="1" applyFill="1" applyBorder="1" applyAlignment="1">
      <alignment horizontal="center" vertical="center" wrapText="1"/>
    </xf>
    <xf numFmtId="0" fontId="2" fillId="5" borderId="1"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49" fontId="0" fillId="0" borderId="7" xfId="0" applyNumberFormat="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NumberFormat="1" applyBorder="1" applyAlignment="1">
      <alignment horizontal="center" vertical="center" wrapText="1"/>
    </xf>
    <xf numFmtId="0"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right" vertical="center" wrapText="1"/>
    </xf>
    <xf numFmtId="49" fontId="2" fillId="3" borderId="6"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readingOrder="1"/>
    </xf>
    <xf numFmtId="0" fontId="2" fillId="3" borderId="1" xfId="0" applyFont="1" applyFill="1" applyBorder="1" applyAlignment="1">
      <alignment horizontal="right" vertical="center" wrapText="1"/>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49" fontId="2" fillId="5"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4" fillId="5"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2" fillId="3" borderId="6" xfId="0" applyFont="1" applyFill="1" applyBorder="1" applyAlignment="1">
      <alignment horizontal="left" vertical="top" wrapText="1"/>
    </xf>
    <xf numFmtId="0" fontId="6" fillId="0" borderId="1" xfId="0" applyFont="1" applyBorder="1" applyAlignment="1">
      <alignment horizontal="left" vertical="center"/>
    </xf>
    <xf numFmtId="0" fontId="6" fillId="4" borderId="1" xfId="0" applyFont="1" applyFill="1" applyBorder="1" applyAlignment="1">
      <alignment horizontal="left" vertical="center"/>
    </xf>
    <xf numFmtId="0" fontId="0" fillId="5" borderId="1" xfId="0" applyFill="1" applyBorder="1">
      <alignment vertical="top"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7" fillId="5" borderId="1" xfId="0" applyFont="1" applyFill="1" applyBorder="1" applyAlignment="1">
      <alignment horizontal="left" vertical="center"/>
    </xf>
    <xf numFmtId="0" fontId="7" fillId="4" borderId="1" xfId="0" applyFont="1" applyFill="1" applyBorder="1" applyAlignment="1">
      <alignment horizontal="left" vertical="center"/>
    </xf>
    <xf numFmtId="49" fontId="0" fillId="3" borderId="1" xfId="0" applyNumberFormat="1" applyFill="1" applyBorder="1" applyAlignment="1">
      <alignment horizontal="center" vertical="center" wrapText="1" readingOrder="1"/>
    </xf>
    <xf numFmtId="0" fontId="1" fillId="0" borderId="0" xfId="0" applyFont="1" applyAlignment="1">
      <alignment horizontal="left" vertical="center"/>
    </xf>
    <xf numFmtId="49" fontId="2" fillId="2" borderId="1" xfId="0" applyNumberFormat="1" applyFont="1" applyFill="1" applyBorder="1" applyAlignment="1">
      <alignment horizontal="left" vertical="top" wrapText="1"/>
    </xf>
    <xf numFmtId="0" fontId="2" fillId="2" borderId="1" xfId="0" applyFont="1" applyFill="1" applyBorder="1">
      <alignment vertical="top" wrapText="1"/>
    </xf>
    <xf numFmtId="0" fontId="2" fillId="2" borderId="2" xfId="0" applyFont="1" applyFill="1" applyBorder="1">
      <alignment vertical="top" wrapText="1"/>
    </xf>
    <xf numFmtId="49" fontId="2" fillId="2" borderId="1" xfId="0" applyNumberFormat="1" applyFont="1" applyFill="1" applyBorder="1" applyAlignment="1">
      <alignment horizontal="center" vertical="top" wrapText="1"/>
    </xf>
    <xf numFmtId="49" fontId="6" fillId="0" borderId="7" xfId="0" applyNumberFormat="1" applyFont="1" applyBorder="1" applyAlignment="1">
      <alignment horizontal="left" vertical="center" wrapText="1"/>
    </xf>
    <xf numFmtId="0" fontId="0" fillId="0" borderId="1" xfId="0" applyBorder="1">
      <alignment vertical="top" wrapText="1"/>
    </xf>
    <xf numFmtId="49" fontId="7" fillId="0" borderId="7" xfId="0" applyNumberFormat="1" applyFont="1" applyBorder="1" applyAlignment="1">
      <alignment horizontal="left" vertical="center"/>
    </xf>
    <xf numFmtId="49" fontId="2" fillId="2" borderId="1" xfId="0" applyNumberFormat="1" applyFont="1" applyFill="1" applyBorder="1" applyAlignment="1">
      <alignment horizontal="center" vertical="center" wrapText="1"/>
    </xf>
    <xf numFmtId="49" fontId="7" fillId="5" borderId="7" xfId="0" applyNumberFormat="1" applyFont="1" applyFill="1" applyBorder="1" applyAlignment="1">
      <alignment horizontal="left" vertical="center"/>
    </xf>
    <xf numFmtId="0" fontId="0" fillId="5" borderId="1" xfId="0" applyFill="1" applyBorder="1">
      <alignment vertical="top" wrapText="1"/>
    </xf>
    <xf numFmtId="0" fontId="0" fillId="4" borderId="7" xfId="0"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2" fillId="3" borderId="1" xfId="0" applyFont="1" applyFill="1" applyBorder="1">
      <alignment vertical="top" wrapText="1"/>
    </xf>
    <xf numFmtId="0" fontId="2" fillId="3" borderId="6" xfId="0" applyFont="1" applyFill="1" applyBorder="1">
      <alignment vertical="top" wrapText="1"/>
    </xf>
  </cellXfs>
  <cellStyles count="1">
    <cellStyle name="Normalny"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DBDBDB"/>
      <rgbColor rgb="FFD5D5D5"/>
      <rgbColor rgb="FFF4F4F4"/>
      <rgbColor rgb="FFED220B"/>
      <rgbColor rgb="FF5E5E5E"/>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584200" rtl="0" fontAlgn="auto" latinLnBrk="0" hangingPunct="0">
          <a:lnSpc>
            <a:spcPct val="100000"/>
          </a:lnSpc>
          <a:spcBef>
            <a:spcPts val="0"/>
          </a:spcBef>
          <a:spcAft>
            <a:spcPts val="0"/>
          </a:spcAft>
          <a:buClrTx/>
          <a:buSzTx/>
          <a:buFontTx/>
          <a:buNone/>
          <a:defRPr kumimoji="0" sz="1200" b="0" i="0" u="none" strike="noStrike" cap="none" spc="0" normalizeH="0" baseline="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3"/>
  <sheetViews>
    <sheetView showGridLines="0" tabSelected="1" workbookViewId="0">
      <pane xSplit="3" ySplit="4" topLeftCell="D5" activePane="bottomRight" state="frozen"/>
      <selection pane="topRight"/>
      <selection pane="bottomLeft"/>
      <selection pane="bottomRight" activeCell="V5" sqref="V5"/>
    </sheetView>
  </sheetViews>
  <sheetFormatPr baseColWidth="10" defaultColWidth="16.33203125" defaultRowHeight="20" customHeight="1" x14ac:dyDescent="0.15"/>
  <cols>
    <col min="1" max="1" width="4" style="1" customWidth="1"/>
    <col min="2" max="2" width="17" style="1" customWidth="1"/>
    <col min="3" max="3" width="8.1640625" style="1" customWidth="1"/>
    <col min="4" max="4" width="11.83203125" style="1" customWidth="1"/>
    <col min="5" max="5" width="56.83203125" style="1" customWidth="1"/>
    <col min="6" max="6" width="7.83203125" style="1" customWidth="1"/>
    <col min="7" max="7" width="10.33203125" style="1" customWidth="1"/>
    <col min="8" max="8" width="9" style="1" customWidth="1"/>
    <col min="9" max="9" width="9.5" style="1" customWidth="1"/>
    <col min="10" max="10" width="9" style="1" customWidth="1"/>
    <col min="11" max="11" width="10.33203125" style="1" customWidth="1"/>
    <col min="12" max="12" width="9.83203125" style="1" customWidth="1"/>
    <col min="13" max="13" width="10.1640625" style="1" customWidth="1"/>
    <col min="14" max="14" width="10.33203125" style="1" customWidth="1"/>
    <col min="15" max="15" width="10.6640625" style="1" customWidth="1"/>
    <col min="16" max="16" width="10.1640625" style="1" customWidth="1"/>
    <col min="17" max="18" width="9" style="1" customWidth="1"/>
    <col min="19" max="19" width="21.5" style="1" customWidth="1"/>
    <col min="20" max="20" width="11.5" style="1" customWidth="1"/>
    <col min="21" max="21" width="9" style="1" customWidth="1"/>
    <col min="22" max="22" width="11.6640625" style="1" customWidth="1"/>
    <col min="23" max="24" width="11.5" style="1" customWidth="1"/>
    <col min="25" max="25" width="11.1640625" style="1" customWidth="1"/>
    <col min="26" max="27" width="10" style="1" customWidth="1"/>
    <col min="28" max="28" width="14.1640625" style="1" customWidth="1"/>
    <col min="29" max="29" width="17.1640625" style="1" customWidth="1"/>
    <col min="30" max="30" width="33" style="1" customWidth="1"/>
    <col min="31" max="31" width="16.33203125" style="1" customWidth="1"/>
    <col min="32" max="16384" width="16.33203125" style="1"/>
  </cols>
  <sheetData>
    <row r="1" spans="1:30" ht="76.5" customHeight="1" x14ac:dyDescent="0.15">
      <c r="A1" s="46" t="s">
        <v>253</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row>
    <row r="2" spans="1:30" ht="42.5" customHeight="1" x14ac:dyDescent="0.15">
      <c r="A2" s="47" t="s">
        <v>0</v>
      </c>
      <c r="B2" s="50" t="s">
        <v>1</v>
      </c>
      <c r="C2" s="50" t="s">
        <v>2</v>
      </c>
      <c r="D2" s="54" t="s">
        <v>3</v>
      </c>
      <c r="E2" s="54"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2" t="s">
        <v>25</v>
      </c>
      <c r="AA2" s="2" t="s">
        <v>26</v>
      </c>
      <c r="AB2" s="2" t="s">
        <v>27</v>
      </c>
      <c r="AC2" s="2" t="s">
        <v>28</v>
      </c>
      <c r="AD2" s="2" t="s">
        <v>29</v>
      </c>
    </row>
    <row r="3" spans="1:30" ht="20" customHeight="1" x14ac:dyDescent="0.15">
      <c r="A3" s="48"/>
      <c r="B3" s="48"/>
      <c r="C3" s="48"/>
      <c r="D3" s="48"/>
      <c r="E3" s="48"/>
      <c r="F3" s="2" t="s">
        <v>30</v>
      </c>
      <c r="G3" s="2" t="s">
        <v>30</v>
      </c>
      <c r="H3" s="2" t="s">
        <v>30</v>
      </c>
      <c r="I3" s="2" t="s">
        <v>30</v>
      </c>
      <c r="J3" s="2" t="s">
        <v>30</v>
      </c>
      <c r="K3" s="2" t="s">
        <v>30</v>
      </c>
      <c r="L3" s="2" t="s">
        <v>30</v>
      </c>
      <c r="M3" s="2" t="s">
        <v>30</v>
      </c>
      <c r="N3" s="2" t="s">
        <v>30</v>
      </c>
      <c r="O3" s="2" t="s">
        <v>30</v>
      </c>
      <c r="P3" s="2" t="s">
        <v>30</v>
      </c>
      <c r="Q3" s="2" t="s">
        <v>30</v>
      </c>
      <c r="R3" s="2" t="s">
        <v>30</v>
      </c>
      <c r="S3" s="2" t="s">
        <v>30</v>
      </c>
      <c r="T3" s="2" t="s">
        <v>31</v>
      </c>
      <c r="U3" s="2" t="s">
        <v>31</v>
      </c>
      <c r="V3" s="2" t="s">
        <v>31</v>
      </c>
      <c r="W3" s="2" t="s">
        <v>31</v>
      </c>
      <c r="X3" s="2" t="s">
        <v>31</v>
      </c>
      <c r="Y3" s="2" t="s">
        <v>31</v>
      </c>
      <c r="Z3" s="2" t="s">
        <v>31</v>
      </c>
      <c r="AA3" s="2" t="s">
        <v>31</v>
      </c>
      <c r="AB3" s="3"/>
      <c r="AC3" s="3"/>
      <c r="AD3" s="3"/>
    </row>
    <row r="4" spans="1:30" ht="45" customHeight="1" x14ac:dyDescent="0.15">
      <c r="A4" s="49"/>
      <c r="B4" s="49"/>
      <c r="C4" s="49"/>
      <c r="D4" s="49"/>
      <c r="E4" s="49"/>
      <c r="F4" s="4" t="s">
        <v>32</v>
      </c>
      <c r="G4" s="4" t="s">
        <v>32</v>
      </c>
      <c r="H4" s="4" t="s">
        <v>32</v>
      </c>
      <c r="I4" s="4" t="s">
        <v>32</v>
      </c>
      <c r="J4" s="4" t="s">
        <v>32</v>
      </c>
      <c r="K4" s="4" t="s">
        <v>32</v>
      </c>
      <c r="L4" s="4" t="s">
        <v>32</v>
      </c>
      <c r="M4" s="4" t="s">
        <v>32</v>
      </c>
      <c r="N4" s="4" t="s">
        <v>32</v>
      </c>
      <c r="O4" s="4" t="s">
        <v>32</v>
      </c>
      <c r="P4" s="4" t="s">
        <v>32</v>
      </c>
      <c r="Q4" s="4" t="s">
        <v>32</v>
      </c>
      <c r="R4" s="4" t="s">
        <v>32</v>
      </c>
      <c r="S4" s="4" t="s">
        <v>32</v>
      </c>
      <c r="T4" s="4" t="s">
        <v>32</v>
      </c>
      <c r="U4" s="4" t="s">
        <v>32</v>
      </c>
      <c r="V4" s="4" t="s">
        <v>32</v>
      </c>
      <c r="W4" s="4" t="s">
        <v>32</v>
      </c>
      <c r="X4" s="4" t="s">
        <v>32</v>
      </c>
      <c r="Y4" s="4" t="s">
        <v>32</v>
      </c>
      <c r="Z4" s="4" t="s">
        <v>32</v>
      </c>
      <c r="AA4" s="4" t="s">
        <v>32</v>
      </c>
      <c r="AB4" s="4" t="s">
        <v>32</v>
      </c>
      <c r="AC4" s="4" t="s">
        <v>33</v>
      </c>
      <c r="AD4" s="4" t="s">
        <v>33</v>
      </c>
    </row>
    <row r="5" spans="1:30" ht="173.25" customHeight="1" x14ac:dyDescent="0.15">
      <c r="A5" s="5">
        <v>1</v>
      </c>
      <c r="B5" s="6" t="s">
        <v>34</v>
      </c>
      <c r="C5" s="7">
        <v>1</v>
      </c>
      <c r="D5" s="8" t="s">
        <v>35</v>
      </c>
      <c r="E5" s="9" t="s">
        <v>36</v>
      </c>
      <c r="F5" s="9" t="s">
        <v>37</v>
      </c>
      <c r="G5" s="9" t="s">
        <v>37</v>
      </c>
      <c r="H5" s="9" t="s">
        <v>37</v>
      </c>
      <c r="I5" s="9" t="s">
        <v>37</v>
      </c>
      <c r="J5" s="9" t="s">
        <v>37</v>
      </c>
      <c r="K5" s="9" t="s">
        <v>37</v>
      </c>
      <c r="L5" s="9" t="s">
        <v>37</v>
      </c>
      <c r="M5" s="10">
        <v>1</v>
      </c>
      <c r="N5" s="10">
        <v>2</v>
      </c>
      <c r="O5" s="9" t="s">
        <v>37</v>
      </c>
      <c r="P5" s="10">
        <v>2</v>
      </c>
      <c r="Q5" s="9" t="s">
        <v>37</v>
      </c>
      <c r="R5" s="9" t="s">
        <v>37</v>
      </c>
      <c r="S5" s="9" t="s">
        <v>37</v>
      </c>
      <c r="T5" s="9" t="s">
        <v>37</v>
      </c>
      <c r="U5" s="9" t="s">
        <v>37</v>
      </c>
      <c r="V5" s="9" t="s">
        <v>37</v>
      </c>
      <c r="W5" s="9" t="s">
        <v>37</v>
      </c>
      <c r="X5" s="9" t="s">
        <v>37</v>
      </c>
      <c r="Y5" s="9" t="s">
        <v>37</v>
      </c>
      <c r="Z5" s="9" t="s">
        <v>37</v>
      </c>
      <c r="AA5" s="9" t="s">
        <v>37</v>
      </c>
      <c r="AB5" s="11">
        <f>M5+N5+P5</f>
        <v>5</v>
      </c>
      <c r="AC5" s="11">
        <v>0</v>
      </c>
      <c r="AD5" s="12">
        <f t="shared" ref="AD5:AD36" si="0">PRODUCT(AB5,AC5)</f>
        <v>0</v>
      </c>
    </row>
    <row r="6" spans="1:30" ht="154" customHeight="1" x14ac:dyDescent="0.15">
      <c r="A6" s="13">
        <v>2</v>
      </c>
      <c r="B6" s="14" t="s">
        <v>38</v>
      </c>
      <c r="C6" s="15">
        <v>2</v>
      </c>
      <c r="D6" s="16" t="s">
        <v>35</v>
      </c>
      <c r="E6" s="17" t="s">
        <v>39</v>
      </c>
      <c r="F6" s="17" t="s">
        <v>37</v>
      </c>
      <c r="G6" s="18">
        <v>2</v>
      </c>
      <c r="H6" s="18">
        <v>3</v>
      </c>
      <c r="I6" s="18">
        <v>1</v>
      </c>
      <c r="J6" s="18">
        <v>3</v>
      </c>
      <c r="K6" s="17" t="s">
        <v>37</v>
      </c>
      <c r="L6" s="18">
        <v>1</v>
      </c>
      <c r="M6" s="18">
        <v>1</v>
      </c>
      <c r="N6" s="18">
        <v>1</v>
      </c>
      <c r="O6" s="17" t="s">
        <v>37</v>
      </c>
      <c r="P6" s="18">
        <v>1</v>
      </c>
      <c r="Q6" s="17" t="s">
        <v>37</v>
      </c>
      <c r="R6" s="17" t="s">
        <v>37</v>
      </c>
      <c r="S6" s="17" t="s">
        <v>37</v>
      </c>
      <c r="T6" s="17" t="s">
        <v>37</v>
      </c>
      <c r="U6" s="17" t="s">
        <v>37</v>
      </c>
      <c r="V6" s="17" t="s">
        <v>37</v>
      </c>
      <c r="W6" s="17" t="s">
        <v>37</v>
      </c>
      <c r="X6" s="17" t="s">
        <v>37</v>
      </c>
      <c r="Y6" s="17" t="s">
        <v>37</v>
      </c>
      <c r="Z6" s="18">
        <v>2</v>
      </c>
      <c r="AA6" s="17" t="s">
        <v>37</v>
      </c>
      <c r="AB6" s="19">
        <f>G6+H6+I6+J6+L6+M6+N6+P6+Z6</f>
        <v>15</v>
      </c>
      <c r="AC6" s="19">
        <v>0</v>
      </c>
      <c r="AD6" s="20">
        <f t="shared" si="0"/>
        <v>0</v>
      </c>
    </row>
    <row r="7" spans="1:30" ht="171.75" customHeight="1" x14ac:dyDescent="0.15">
      <c r="A7" s="13">
        <v>3</v>
      </c>
      <c r="B7" s="14" t="s">
        <v>40</v>
      </c>
      <c r="C7" s="15">
        <v>3</v>
      </c>
      <c r="D7" s="21" t="s">
        <v>35</v>
      </c>
      <c r="E7" s="22" t="s">
        <v>41</v>
      </c>
      <c r="F7" s="22" t="s">
        <v>37</v>
      </c>
      <c r="G7" s="23">
        <v>2</v>
      </c>
      <c r="H7" s="23">
        <v>2</v>
      </c>
      <c r="I7" s="23">
        <v>1</v>
      </c>
      <c r="J7" s="23">
        <v>3</v>
      </c>
      <c r="K7" s="22" t="s">
        <v>37</v>
      </c>
      <c r="L7" s="23">
        <v>1</v>
      </c>
      <c r="M7" s="23">
        <v>2</v>
      </c>
      <c r="N7" s="23">
        <v>3</v>
      </c>
      <c r="O7" s="22" t="s">
        <v>37</v>
      </c>
      <c r="P7" s="23">
        <v>2</v>
      </c>
      <c r="Q7" s="22" t="s">
        <v>37</v>
      </c>
      <c r="R7" s="22" t="s">
        <v>37</v>
      </c>
      <c r="S7" s="22" t="s">
        <v>37</v>
      </c>
      <c r="T7" s="22" t="s">
        <v>37</v>
      </c>
      <c r="U7" s="22" t="s">
        <v>37</v>
      </c>
      <c r="V7" s="22" t="s">
        <v>37</v>
      </c>
      <c r="W7" s="22" t="s">
        <v>37</v>
      </c>
      <c r="X7" s="22" t="s">
        <v>37</v>
      </c>
      <c r="Y7" s="22" t="s">
        <v>37</v>
      </c>
      <c r="Z7" s="23">
        <v>2</v>
      </c>
      <c r="AA7" s="22" t="s">
        <v>37</v>
      </c>
      <c r="AB7" s="24">
        <f>P7+N7+M7+L7+J7+I7+H7+G7+Z7</f>
        <v>18</v>
      </c>
      <c r="AC7" s="24">
        <v>0</v>
      </c>
      <c r="AD7" s="20">
        <f t="shared" si="0"/>
        <v>0</v>
      </c>
    </row>
    <row r="8" spans="1:30" ht="180.5" customHeight="1" x14ac:dyDescent="0.15">
      <c r="A8" s="25" t="s">
        <v>42</v>
      </c>
      <c r="B8" s="14" t="s">
        <v>43</v>
      </c>
      <c r="C8" s="26" t="s">
        <v>42</v>
      </c>
      <c r="D8" s="16" t="s">
        <v>35</v>
      </c>
      <c r="E8" s="17" t="s">
        <v>44</v>
      </c>
      <c r="F8" s="17" t="s">
        <v>37</v>
      </c>
      <c r="G8" s="17" t="s">
        <v>37</v>
      </c>
      <c r="H8" s="18">
        <v>2</v>
      </c>
      <c r="I8" s="17" t="s">
        <v>37</v>
      </c>
      <c r="J8" s="18">
        <v>1</v>
      </c>
      <c r="K8" s="17" t="s">
        <v>37</v>
      </c>
      <c r="L8" s="17" t="s">
        <v>37</v>
      </c>
      <c r="M8" s="18">
        <v>1</v>
      </c>
      <c r="N8" s="18">
        <v>2</v>
      </c>
      <c r="O8" s="17" t="s">
        <v>37</v>
      </c>
      <c r="P8" s="17" t="s">
        <v>37</v>
      </c>
      <c r="Q8" s="17" t="s">
        <v>37</v>
      </c>
      <c r="R8" s="17" t="s">
        <v>37</v>
      </c>
      <c r="S8" s="17" t="s">
        <v>37</v>
      </c>
      <c r="T8" s="17" t="s">
        <v>37</v>
      </c>
      <c r="U8" s="17" t="s">
        <v>37</v>
      </c>
      <c r="V8" s="17" t="s">
        <v>37</v>
      </c>
      <c r="W8" s="17" t="s">
        <v>37</v>
      </c>
      <c r="X8" s="17" t="s">
        <v>37</v>
      </c>
      <c r="Y8" s="17" t="s">
        <v>37</v>
      </c>
      <c r="Z8" s="17" t="s">
        <v>37</v>
      </c>
      <c r="AA8" s="17" t="s">
        <v>37</v>
      </c>
      <c r="AB8" s="19">
        <f>N8+M8+J8+H8</f>
        <v>6</v>
      </c>
      <c r="AC8" s="19">
        <v>0</v>
      </c>
      <c r="AD8" s="20">
        <f t="shared" si="0"/>
        <v>0</v>
      </c>
    </row>
    <row r="9" spans="1:30" ht="177.25" customHeight="1" x14ac:dyDescent="0.15">
      <c r="A9" s="25" t="s">
        <v>45</v>
      </c>
      <c r="B9" s="14" t="s">
        <v>46</v>
      </c>
      <c r="C9" s="15">
        <v>5</v>
      </c>
      <c r="D9" s="21" t="s">
        <v>35</v>
      </c>
      <c r="E9" s="22" t="s">
        <v>47</v>
      </c>
      <c r="F9" s="22" t="s">
        <v>37</v>
      </c>
      <c r="G9" s="23">
        <v>1</v>
      </c>
      <c r="H9" s="23">
        <v>1</v>
      </c>
      <c r="I9" s="23">
        <v>1</v>
      </c>
      <c r="J9" s="23">
        <v>1</v>
      </c>
      <c r="K9" s="22" t="s">
        <v>37</v>
      </c>
      <c r="L9" s="23">
        <v>1</v>
      </c>
      <c r="M9" s="23">
        <v>1</v>
      </c>
      <c r="N9" s="23">
        <v>1</v>
      </c>
      <c r="O9" s="22" t="s">
        <v>37</v>
      </c>
      <c r="P9" s="23">
        <v>1</v>
      </c>
      <c r="Q9" s="22" t="s">
        <v>37</v>
      </c>
      <c r="R9" s="22" t="s">
        <v>37</v>
      </c>
      <c r="S9" s="22" t="s">
        <v>37</v>
      </c>
      <c r="T9" s="22" t="s">
        <v>37</v>
      </c>
      <c r="U9" s="22" t="s">
        <v>37</v>
      </c>
      <c r="V9" s="22" t="s">
        <v>37</v>
      </c>
      <c r="W9" s="22" t="s">
        <v>37</v>
      </c>
      <c r="X9" s="22" t="s">
        <v>37</v>
      </c>
      <c r="Y9" s="22" t="s">
        <v>37</v>
      </c>
      <c r="Z9" s="24">
        <v>1</v>
      </c>
      <c r="AA9" s="22" t="s">
        <v>37</v>
      </c>
      <c r="AB9" s="24">
        <f>P9+N9+M9+L9+J9+I9+H9+G9+Z9</f>
        <v>9</v>
      </c>
      <c r="AC9" s="24">
        <v>0</v>
      </c>
      <c r="AD9" s="20">
        <f t="shared" si="0"/>
        <v>0</v>
      </c>
    </row>
    <row r="10" spans="1:30" ht="177.25" customHeight="1" x14ac:dyDescent="0.15">
      <c r="A10" s="25" t="s">
        <v>48</v>
      </c>
      <c r="B10" s="14" t="s">
        <v>49</v>
      </c>
      <c r="C10" s="15">
        <v>6</v>
      </c>
      <c r="D10" s="16" t="s">
        <v>35</v>
      </c>
      <c r="E10" s="17" t="s">
        <v>50</v>
      </c>
      <c r="F10" s="17" t="s">
        <v>37</v>
      </c>
      <c r="G10" s="18">
        <v>1</v>
      </c>
      <c r="H10" s="18">
        <v>1</v>
      </c>
      <c r="I10" s="17" t="s">
        <v>37</v>
      </c>
      <c r="J10" s="18">
        <v>1</v>
      </c>
      <c r="K10" s="17" t="s">
        <v>37</v>
      </c>
      <c r="L10" s="17" t="s">
        <v>37</v>
      </c>
      <c r="M10" s="17" t="s">
        <v>37</v>
      </c>
      <c r="N10" s="17" t="s">
        <v>37</v>
      </c>
      <c r="O10" s="17" t="s">
        <v>37</v>
      </c>
      <c r="P10" s="18">
        <v>1</v>
      </c>
      <c r="Q10" s="17" t="s">
        <v>37</v>
      </c>
      <c r="R10" s="17" t="s">
        <v>37</v>
      </c>
      <c r="S10" s="17" t="s">
        <v>37</v>
      </c>
      <c r="T10" s="17" t="s">
        <v>37</v>
      </c>
      <c r="U10" s="17" t="s">
        <v>37</v>
      </c>
      <c r="V10" s="17" t="s">
        <v>37</v>
      </c>
      <c r="W10" s="17" t="s">
        <v>37</v>
      </c>
      <c r="X10" s="17" t="s">
        <v>37</v>
      </c>
      <c r="Y10" s="17" t="s">
        <v>37</v>
      </c>
      <c r="Z10" s="19">
        <v>1</v>
      </c>
      <c r="AA10" s="17" t="s">
        <v>37</v>
      </c>
      <c r="AB10" s="19">
        <f>P10+J10+H10+G10+Z10</f>
        <v>5</v>
      </c>
      <c r="AC10" s="19">
        <v>0</v>
      </c>
      <c r="AD10" s="20">
        <f t="shared" si="0"/>
        <v>0</v>
      </c>
    </row>
    <row r="11" spans="1:30" ht="176.75" customHeight="1" x14ac:dyDescent="0.15">
      <c r="A11" s="13">
        <v>7</v>
      </c>
      <c r="B11" s="27" t="s">
        <v>51</v>
      </c>
      <c r="C11" s="15">
        <v>7</v>
      </c>
      <c r="D11" s="21" t="s">
        <v>35</v>
      </c>
      <c r="E11" s="22" t="s">
        <v>52</v>
      </c>
      <c r="F11" s="22" t="s">
        <v>37</v>
      </c>
      <c r="G11" s="23">
        <v>1</v>
      </c>
      <c r="H11" s="23">
        <v>1</v>
      </c>
      <c r="I11" s="23">
        <v>1</v>
      </c>
      <c r="J11" s="23">
        <v>1</v>
      </c>
      <c r="K11" s="22" t="s">
        <v>37</v>
      </c>
      <c r="L11" s="23">
        <v>1</v>
      </c>
      <c r="M11" s="23">
        <v>1</v>
      </c>
      <c r="N11" s="23">
        <v>1</v>
      </c>
      <c r="O11" s="22" t="s">
        <v>37</v>
      </c>
      <c r="P11" s="23">
        <v>1</v>
      </c>
      <c r="Q11" s="22" t="s">
        <v>37</v>
      </c>
      <c r="R11" s="22" t="s">
        <v>37</v>
      </c>
      <c r="S11" s="22" t="s">
        <v>37</v>
      </c>
      <c r="T11" s="22" t="s">
        <v>37</v>
      </c>
      <c r="U11" s="22" t="s">
        <v>37</v>
      </c>
      <c r="V11" s="22" t="s">
        <v>37</v>
      </c>
      <c r="W11" s="22" t="s">
        <v>37</v>
      </c>
      <c r="X11" s="22" t="s">
        <v>37</v>
      </c>
      <c r="Y11" s="23">
        <v>3</v>
      </c>
      <c r="Z11" s="22" t="s">
        <v>37</v>
      </c>
      <c r="AA11" s="22" t="s">
        <v>37</v>
      </c>
      <c r="AB11" s="24">
        <f>G11+H11+J11+I11+L11+M11+N11+P11+Y11</f>
        <v>11</v>
      </c>
      <c r="AC11" s="24">
        <v>0</v>
      </c>
      <c r="AD11" s="20">
        <f t="shared" si="0"/>
        <v>0</v>
      </c>
    </row>
    <row r="12" spans="1:30" ht="168" customHeight="1" x14ac:dyDescent="0.15">
      <c r="A12" s="13">
        <v>8</v>
      </c>
      <c r="B12" s="27" t="s">
        <v>53</v>
      </c>
      <c r="C12" s="15">
        <v>8</v>
      </c>
      <c r="D12" s="16" t="s">
        <v>35</v>
      </c>
      <c r="E12" s="17" t="s">
        <v>54</v>
      </c>
      <c r="F12" s="17" t="s">
        <v>37</v>
      </c>
      <c r="G12" s="17" t="s">
        <v>37</v>
      </c>
      <c r="H12" s="17" t="s">
        <v>37</v>
      </c>
      <c r="I12" s="17" t="s">
        <v>37</v>
      </c>
      <c r="J12" s="17" t="s">
        <v>37</v>
      </c>
      <c r="K12" s="18">
        <v>1</v>
      </c>
      <c r="L12" s="17" t="s">
        <v>37</v>
      </c>
      <c r="M12" s="17" t="s">
        <v>37</v>
      </c>
      <c r="N12" s="17" t="s">
        <v>37</v>
      </c>
      <c r="O12" s="17" t="s">
        <v>37</v>
      </c>
      <c r="P12" s="17" t="s">
        <v>37</v>
      </c>
      <c r="Q12" s="17" t="s">
        <v>37</v>
      </c>
      <c r="R12" s="17" t="s">
        <v>37</v>
      </c>
      <c r="S12" s="17" t="s">
        <v>37</v>
      </c>
      <c r="T12" s="17" t="s">
        <v>37</v>
      </c>
      <c r="U12" s="17" t="s">
        <v>37</v>
      </c>
      <c r="V12" s="17" t="s">
        <v>37</v>
      </c>
      <c r="W12" s="17" t="s">
        <v>37</v>
      </c>
      <c r="X12" s="17" t="s">
        <v>37</v>
      </c>
      <c r="Y12" s="17" t="s">
        <v>37</v>
      </c>
      <c r="Z12" s="19">
        <v>1</v>
      </c>
      <c r="AA12" s="17" t="s">
        <v>37</v>
      </c>
      <c r="AB12" s="19">
        <f>Z12+K12</f>
        <v>2</v>
      </c>
      <c r="AC12" s="19">
        <v>0</v>
      </c>
      <c r="AD12" s="20">
        <f t="shared" si="0"/>
        <v>0</v>
      </c>
    </row>
    <row r="13" spans="1:30" ht="190.5" customHeight="1" x14ac:dyDescent="0.15">
      <c r="A13" s="13">
        <v>10</v>
      </c>
      <c r="B13" s="27" t="s">
        <v>55</v>
      </c>
      <c r="C13" s="15">
        <v>9</v>
      </c>
      <c r="D13" s="21" t="s">
        <v>35</v>
      </c>
      <c r="E13" s="22" t="s">
        <v>56</v>
      </c>
      <c r="F13" s="22" t="s">
        <v>37</v>
      </c>
      <c r="G13" s="23">
        <v>1</v>
      </c>
      <c r="H13" s="23">
        <v>1</v>
      </c>
      <c r="I13" s="22" t="s">
        <v>37</v>
      </c>
      <c r="J13" s="22" t="s">
        <v>37</v>
      </c>
      <c r="K13" s="22" t="s">
        <v>37</v>
      </c>
      <c r="L13" s="22" t="s">
        <v>37</v>
      </c>
      <c r="M13" s="22" t="s">
        <v>37</v>
      </c>
      <c r="N13" s="22" t="s">
        <v>37</v>
      </c>
      <c r="O13" s="22" t="s">
        <v>37</v>
      </c>
      <c r="P13" s="23">
        <v>1</v>
      </c>
      <c r="Q13" s="22" t="s">
        <v>37</v>
      </c>
      <c r="R13" s="22" t="s">
        <v>37</v>
      </c>
      <c r="S13" s="22" t="s">
        <v>37</v>
      </c>
      <c r="T13" s="22" t="s">
        <v>37</v>
      </c>
      <c r="U13" s="22" t="s">
        <v>37</v>
      </c>
      <c r="V13" s="22" t="s">
        <v>37</v>
      </c>
      <c r="W13" s="22" t="s">
        <v>37</v>
      </c>
      <c r="X13" s="22" t="s">
        <v>37</v>
      </c>
      <c r="Y13" s="22" t="s">
        <v>37</v>
      </c>
      <c r="Z13" s="22" t="s">
        <v>37</v>
      </c>
      <c r="AA13" s="22" t="s">
        <v>37</v>
      </c>
      <c r="AB13" s="24">
        <f>P13+H13+G13</f>
        <v>3</v>
      </c>
      <c r="AC13" s="24">
        <v>0</v>
      </c>
      <c r="AD13" s="20">
        <f t="shared" si="0"/>
        <v>0</v>
      </c>
    </row>
    <row r="14" spans="1:30" ht="152.25" customHeight="1" x14ac:dyDescent="0.15">
      <c r="A14" s="13">
        <v>11</v>
      </c>
      <c r="B14" s="14" t="s">
        <v>57</v>
      </c>
      <c r="C14" s="15">
        <v>10</v>
      </c>
      <c r="D14" s="16" t="s">
        <v>35</v>
      </c>
      <c r="E14" s="17" t="s">
        <v>58</v>
      </c>
      <c r="F14" s="17" t="s">
        <v>37</v>
      </c>
      <c r="G14" s="18">
        <v>4</v>
      </c>
      <c r="H14" s="18">
        <v>4</v>
      </c>
      <c r="I14" s="18">
        <v>2</v>
      </c>
      <c r="J14" s="18">
        <v>2</v>
      </c>
      <c r="K14" s="17" t="s">
        <v>37</v>
      </c>
      <c r="L14" s="18">
        <v>2</v>
      </c>
      <c r="M14" s="18">
        <v>2</v>
      </c>
      <c r="N14" s="18">
        <v>3</v>
      </c>
      <c r="O14" s="17" t="s">
        <v>37</v>
      </c>
      <c r="P14" s="18">
        <v>3</v>
      </c>
      <c r="Q14" s="17" t="s">
        <v>37</v>
      </c>
      <c r="R14" s="17" t="s">
        <v>37</v>
      </c>
      <c r="S14" s="17" t="s">
        <v>37</v>
      </c>
      <c r="T14" s="17" t="s">
        <v>37</v>
      </c>
      <c r="U14" s="17" t="s">
        <v>37</v>
      </c>
      <c r="V14" s="17" t="s">
        <v>37</v>
      </c>
      <c r="W14" s="17" t="s">
        <v>37</v>
      </c>
      <c r="X14" s="17" t="s">
        <v>37</v>
      </c>
      <c r="Y14" s="17" t="s">
        <v>37</v>
      </c>
      <c r="Z14" s="18">
        <v>2</v>
      </c>
      <c r="AA14" s="17" t="s">
        <v>37</v>
      </c>
      <c r="AB14" s="19">
        <f>SUM(P14,N14,M14,L14,J14,I14,H14,Z14,G14)</f>
        <v>24</v>
      </c>
      <c r="AC14" s="19">
        <v>0</v>
      </c>
      <c r="AD14" s="20">
        <f t="shared" si="0"/>
        <v>0</v>
      </c>
    </row>
    <row r="15" spans="1:30" ht="152.25" customHeight="1" x14ac:dyDescent="0.15">
      <c r="A15" s="28"/>
      <c r="B15" s="14" t="s">
        <v>59</v>
      </c>
      <c r="C15" s="15">
        <v>10.1</v>
      </c>
      <c r="D15" s="21" t="s">
        <v>35</v>
      </c>
      <c r="E15" s="22" t="s">
        <v>60</v>
      </c>
      <c r="F15" s="22" t="s">
        <v>37</v>
      </c>
      <c r="G15" s="22" t="s">
        <v>37</v>
      </c>
      <c r="H15" s="22" t="s">
        <v>37</v>
      </c>
      <c r="I15" s="22" t="s">
        <v>37</v>
      </c>
      <c r="J15" s="22" t="s">
        <v>37</v>
      </c>
      <c r="K15" s="23">
        <v>2</v>
      </c>
      <c r="L15" s="22" t="s">
        <v>37</v>
      </c>
      <c r="M15" s="22" t="s">
        <v>37</v>
      </c>
      <c r="N15" s="22" t="s">
        <v>37</v>
      </c>
      <c r="O15" s="22" t="s">
        <v>37</v>
      </c>
      <c r="P15" s="22" t="s">
        <v>37</v>
      </c>
      <c r="Q15" s="22" t="s">
        <v>37</v>
      </c>
      <c r="R15" s="22" t="s">
        <v>37</v>
      </c>
      <c r="S15" s="22" t="s">
        <v>37</v>
      </c>
      <c r="T15" s="22" t="s">
        <v>37</v>
      </c>
      <c r="U15" s="22" t="s">
        <v>37</v>
      </c>
      <c r="V15" s="22" t="s">
        <v>37</v>
      </c>
      <c r="W15" s="22" t="s">
        <v>37</v>
      </c>
      <c r="X15" s="22" t="s">
        <v>37</v>
      </c>
      <c r="Y15" s="23">
        <v>12</v>
      </c>
      <c r="Z15" s="22" t="s">
        <v>37</v>
      </c>
      <c r="AA15" s="22" t="s">
        <v>37</v>
      </c>
      <c r="AB15" s="24">
        <f>Y15+K15</f>
        <v>14</v>
      </c>
      <c r="AC15" s="24">
        <v>0</v>
      </c>
      <c r="AD15" s="20">
        <f t="shared" si="0"/>
        <v>0</v>
      </c>
    </row>
    <row r="16" spans="1:30" ht="53" customHeight="1" x14ac:dyDescent="0.15">
      <c r="A16" s="13">
        <v>12</v>
      </c>
      <c r="B16" s="14" t="s">
        <v>61</v>
      </c>
      <c r="C16" s="15">
        <v>11</v>
      </c>
      <c r="D16" s="16" t="s">
        <v>35</v>
      </c>
      <c r="E16" s="17" t="s">
        <v>62</v>
      </c>
      <c r="F16" s="17" t="s">
        <v>37</v>
      </c>
      <c r="G16" s="18">
        <v>4</v>
      </c>
      <c r="H16" s="18">
        <v>6</v>
      </c>
      <c r="I16" s="18">
        <v>2</v>
      </c>
      <c r="J16" s="18">
        <v>6</v>
      </c>
      <c r="K16" s="29"/>
      <c r="L16" s="18">
        <v>2</v>
      </c>
      <c r="M16" s="18">
        <v>3</v>
      </c>
      <c r="N16" s="18">
        <v>4</v>
      </c>
      <c r="O16" s="17" t="s">
        <v>37</v>
      </c>
      <c r="P16" s="18">
        <v>4</v>
      </c>
      <c r="Q16" s="17" t="s">
        <v>37</v>
      </c>
      <c r="R16" s="17" t="s">
        <v>37</v>
      </c>
      <c r="S16" s="17" t="s">
        <v>37</v>
      </c>
      <c r="T16" s="17" t="s">
        <v>37</v>
      </c>
      <c r="U16" s="17" t="s">
        <v>37</v>
      </c>
      <c r="V16" s="17" t="s">
        <v>37</v>
      </c>
      <c r="W16" s="17" t="s">
        <v>37</v>
      </c>
      <c r="X16" s="17" t="s">
        <v>37</v>
      </c>
      <c r="Y16" s="17" t="s">
        <v>37</v>
      </c>
      <c r="Z16" s="18">
        <v>4</v>
      </c>
      <c r="AA16" s="17" t="s">
        <v>37</v>
      </c>
      <c r="AB16" s="19">
        <f>Z16+P16+N16+M16+L16+J16+I16+H16+G16</f>
        <v>35</v>
      </c>
      <c r="AC16" s="19">
        <v>0</v>
      </c>
      <c r="AD16" s="20">
        <f t="shared" si="0"/>
        <v>0</v>
      </c>
    </row>
    <row r="17" spans="1:30" ht="50.5" customHeight="1" x14ac:dyDescent="0.15">
      <c r="A17" s="13">
        <v>13</v>
      </c>
      <c r="B17" s="14" t="s">
        <v>63</v>
      </c>
      <c r="C17" s="15">
        <v>11.1</v>
      </c>
      <c r="D17" s="21" t="s">
        <v>35</v>
      </c>
      <c r="E17" s="22" t="s">
        <v>64</v>
      </c>
      <c r="F17" s="22" t="s">
        <v>37</v>
      </c>
      <c r="G17" s="23">
        <v>4</v>
      </c>
      <c r="H17" s="23">
        <v>6</v>
      </c>
      <c r="I17" s="23">
        <v>2</v>
      </c>
      <c r="J17" s="23">
        <v>6</v>
      </c>
      <c r="K17" s="30"/>
      <c r="L17" s="23">
        <v>2</v>
      </c>
      <c r="M17" s="23">
        <v>3</v>
      </c>
      <c r="N17" s="23">
        <v>4</v>
      </c>
      <c r="O17" s="22" t="s">
        <v>37</v>
      </c>
      <c r="P17" s="23">
        <v>4</v>
      </c>
      <c r="Q17" s="22" t="s">
        <v>37</v>
      </c>
      <c r="R17" s="22" t="s">
        <v>37</v>
      </c>
      <c r="S17" s="22" t="s">
        <v>37</v>
      </c>
      <c r="T17" s="22" t="s">
        <v>37</v>
      </c>
      <c r="U17" s="22" t="s">
        <v>37</v>
      </c>
      <c r="V17" s="22" t="s">
        <v>37</v>
      </c>
      <c r="W17" s="22" t="s">
        <v>37</v>
      </c>
      <c r="X17" s="22" t="s">
        <v>37</v>
      </c>
      <c r="Y17" s="22" t="s">
        <v>37</v>
      </c>
      <c r="Z17" s="23">
        <v>4</v>
      </c>
      <c r="AA17" s="22" t="s">
        <v>37</v>
      </c>
      <c r="AB17" s="24">
        <v>35</v>
      </c>
      <c r="AC17" s="24">
        <v>0</v>
      </c>
      <c r="AD17" s="20">
        <f t="shared" si="0"/>
        <v>0</v>
      </c>
    </row>
    <row r="18" spans="1:30" ht="54.5" customHeight="1" x14ac:dyDescent="0.15">
      <c r="A18" s="13">
        <v>14</v>
      </c>
      <c r="B18" s="14" t="s">
        <v>65</v>
      </c>
      <c r="C18" s="15">
        <v>12</v>
      </c>
      <c r="D18" s="16" t="s">
        <v>66</v>
      </c>
      <c r="E18" s="17" t="s">
        <v>67</v>
      </c>
      <c r="F18" s="17" t="s">
        <v>37</v>
      </c>
      <c r="G18" s="18">
        <v>8</v>
      </c>
      <c r="H18" s="18">
        <v>12</v>
      </c>
      <c r="I18" s="18">
        <v>4</v>
      </c>
      <c r="J18" s="18">
        <v>12</v>
      </c>
      <c r="K18" s="29"/>
      <c r="L18" s="18">
        <v>4</v>
      </c>
      <c r="M18" s="18">
        <v>6</v>
      </c>
      <c r="N18" s="18">
        <v>8</v>
      </c>
      <c r="O18" s="17" t="s">
        <v>37</v>
      </c>
      <c r="P18" s="18">
        <v>8</v>
      </c>
      <c r="Q18" s="17" t="s">
        <v>37</v>
      </c>
      <c r="R18" s="17" t="s">
        <v>37</v>
      </c>
      <c r="S18" s="17" t="s">
        <v>37</v>
      </c>
      <c r="T18" s="17" t="s">
        <v>37</v>
      </c>
      <c r="U18" s="17" t="s">
        <v>37</v>
      </c>
      <c r="V18" s="17" t="s">
        <v>37</v>
      </c>
      <c r="W18" s="17" t="s">
        <v>37</v>
      </c>
      <c r="X18" s="17" t="s">
        <v>37</v>
      </c>
      <c r="Y18" s="17" t="s">
        <v>37</v>
      </c>
      <c r="Z18" s="18">
        <v>8</v>
      </c>
      <c r="AA18" s="17" t="s">
        <v>37</v>
      </c>
      <c r="AB18" s="19">
        <v>70</v>
      </c>
      <c r="AC18" s="19">
        <v>0</v>
      </c>
      <c r="AD18" s="20">
        <f t="shared" si="0"/>
        <v>0</v>
      </c>
    </row>
    <row r="19" spans="1:30" ht="54.5" customHeight="1" x14ac:dyDescent="0.15">
      <c r="A19" s="13">
        <v>15</v>
      </c>
      <c r="B19" s="14" t="s">
        <v>68</v>
      </c>
      <c r="C19" s="15">
        <v>13</v>
      </c>
      <c r="D19" s="21" t="s">
        <v>35</v>
      </c>
      <c r="E19" s="22" t="s">
        <v>69</v>
      </c>
      <c r="F19" s="22" t="s">
        <v>37</v>
      </c>
      <c r="G19" s="23">
        <v>4</v>
      </c>
      <c r="H19" s="23">
        <v>6</v>
      </c>
      <c r="I19" s="23">
        <v>2</v>
      </c>
      <c r="J19" s="23">
        <v>6</v>
      </c>
      <c r="K19" s="30"/>
      <c r="L19" s="23">
        <v>2</v>
      </c>
      <c r="M19" s="23">
        <v>3</v>
      </c>
      <c r="N19" s="23">
        <v>4</v>
      </c>
      <c r="O19" s="22" t="s">
        <v>37</v>
      </c>
      <c r="P19" s="23">
        <v>4</v>
      </c>
      <c r="Q19" s="23">
        <v>35</v>
      </c>
      <c r="R19" s="22" t="s">
        <v>37</v>
      </c>
      <c r="S19" s="22" t="s">
        <v>37</v>
      </c>
      <c r="T19" s="22" t="s">
        <v>37</v>
      </c>
      <c r="U19" s="22" t="s">
        <v>37</v>
      </c>
      <c r="V19" s="22" t="s">
        <v>37</v>
      </c>
      <c r="W19" s="22" t="s">
        <v>37</v>
      </c>
      <c r="X19" s="22" t="s">
        <v>37</v>
      </c>
      <c r="Y19" s="22" t="s">
        <v>37</v>
      </c>
      <c r="Z19" s="23">
        <v>4</v>
      </c>
      <c r="AA19" s="22" t="s">
        <v>37</v>
      </c>
      <c r="AB19" s="24">
        <v>70</v>
      </c>
      <c r="AC19" s="24">
        <v>0</v>
      </c>
      <c r="AD19" s="20">
        <f t="shared" si="0"/>
        <v>0</v>
      </c>
    </row>
    <row r="20" spans="1:30" ht="54.5" customHeight="1" x14ac:dyDescent="0.15">
      <c r="A20" s="13">
        <v>16</v>
      </c>
      <c r="B20" s="14" t="s">
        <v>70</v>
      </c>
      <c r="C20" s="15">
        <v>14</v>
      </c>
      <c r="D20" s="16" t="s">
        <v>35</v>
      </c>
      <c r="E20" s="17" t="s">
        <v>71</v>
      </c>
      <c r="F20" s="17" t="s">
        <v>37</v>
      </c>
      <c r="G20" s="17" t="s">
        <v>37</v>
      </c>
      <c r="H20" s="17" t="s">
        <v>37</v>
      </c>
      <c r="I20" s="17" t="s">
        <v>37</v>
      </c>
      <c r="J20" s="17" t="s">
        <v>37</v>
      </c>
      <c r="K20" s="17" t="s">
        <v>37</v>
      </c>
      <c r="L20" s="17" t="s">
        <v>37</v>
      </c>
      <c r="M20" s="17" t="s">
        <v>37</v>
      </c>
      <c r="N20" s="17" t="s">
        <v>37</v>
      </c>
      <c r="O20" s="17" t="s">
        <v>37</v>
      </c>
      <c r="P20" s="17" t="s">
        <v>37</v>
      </c>
      <c r="Q20" s="18">
        <v>35</v>
      </c>
      <c r="R20" s="17" t="s">
        <v>37</v>
      </c>
      <c r="S20" s="17" t="s">
        <v>37</v>
      </c>
      <c r="T20" s="17" t="s">
        <v>37</v>
      </c>
      <c r="U20" s="17" t="s">
        <v>37</v>
      </c>
      <c r="V20" s="17" t="s">
        <v>37</v>
      </c>
      <c r="W20" s="17" t="s">
        <v>37</v>
      </c>
      <c r="X20" s="17" t="s">
        <v>37</v>
      </c>
      <c r="Y20" s="17" t="s">
        <v>37</v>
      </c>
      <c r="Z20" s="17" t="s">
        <v>37</v>
      </c>
      <c r="AA20" s="17" t="s">
        <v>37</v>
      </c>
      <c r="AB20" s="19">
        <f>Q20</f>
        <v>35</v>
      </c>
      <c r="AC20" s="19">
        <v>0</v>
      </c>
      <c r="AD20" s="20">
        <f t="shared" si="0"/>
        <v>0</v>
      </c>
    </row>
    <row r="21" spans="1:30" ht="69.75" customHeight="1" x14ac:dyDescent="0.15">
      <c r="A21" s="13">
        <v>17</v>
      </c>
      <c r="B21" s="14" t="s">
        <v>72</v>
      </c>
      <c r="C21" s="15">
        <v>14.1</v>
      </c>
      <c r="D21" s="21" t="s">
        <v>35</v>
      </c>
      <c r="E21" s="22" t="s">
        <v>73</v>
      </c>
      <c r="F21" s="22" t="s">
        <v>37</v>
      </c>
      <c r="G21" s="22" t="s">
        <v>37</v>
      </c>
      <c r="H21" s="22" t="s">
        <v>37</v>
      </c>
      <c r="I21" s="22" t="s">
        <v>37</v>
      </c>
      <c r="J21" s="22" t="s">
        <v>37</v>
      </c>
      <c r="K21" s="22" t="s">
        <v>37</v>
      </c>
      <c r="L21" s="22" t="s">
        <v>37</v>
      </c>
      <c r="M21" s="22" t="s">
        <v>37</v>
      </c>
      <c r="N21" s="22" t="s">
        <v>37</v>
      </c>
      <c r="O21" s="22" t="s">
        <v>37</v>
      </c>
      <c r="P21" s="22" t="s">
        <v>37</v>
      </c>
      <c r="Q21" s="23">
        <v>70</v>
      </c>
      <c r="R21" s="22" t="s">
        <v>37</v>
      </c>
      <c r="S21" s="22" t="s">
        <v>37</v>
      </c>
      <c r="T21" s="22" t="s">
        <v>37</v>
      </c>
      <c r="U21" s="22" t="s">
        <v>37</v>
      </c>
      <c r="V21" s="22" t="s">
        <v>37</v>
      </c>
      <c r="W21" s="22" t="s">
        <v>37</v>
      </c>
      <c r="X21" s="22" t="s">
        <v>37</v>
      </c>
      <c r="Y21" s="22" t="s">
        <v>37</v>
      </c>
      <c r="Z21" s="22" t="s">
        <v>37</v>
      </c>
      <c r="AA21" s="22" t="s">
        <v>37</v>
      </c>
      <c r="AB21" s="24">
        <f>Q21</f>
        <v>70</v>
      </c>
      <c r="AC21" s="24">
        <v>0</v>
      </c>
      <c r="AD21" s="20">
        <f t="shared" si="0"/>
        <v>0</v>
      </c>
    </row>
    <row r="22" spans="1:30" ht="54.5" customHeight="1" x14ac:dyDescent="0.15">
      <c r="A22" s="13">
        <v>18</v>
      </c>
      <c r="B22" s="14" t="s">
        <v>74</v>
      </c>
      <c r="C22" s="15">
        <v>14.2</v>
      </c>
      <c r="D22" s="16" t="s">
        <v>35</v>
      </c>
      <c r="E22" s="17" t="s">
        <v>75</v>
      </c>
      <c r="F22" s="17" t="s">
        <v>37</v>
      </c>
      <c r="G22" s="17" t="s">
        <v>37</v>
      </c>
      <c r="H22" s="17" t="s">
        <v>37</v>
      </c>
      <c r="I22" s="17" t="s">
        <v>37</v>
      </c>
      <c r="J22" s="17" t="s">
        <v>37</v>
      </c>
      <c r="K22" s="17" t="s">
        <v>37</v>
      </c>
      <c r="L22" s="17" t="s">
        <v>37</v>
      </c>
      <c r="M22" s="17" t="s">
        <v>37</v>
      </c>
      <c r="N22" s="17" t="s">
        <v>37</v>
      </c>
      <c r="O22" s="17" t="s">
        <v>37</v>
      </c>
      <c r="P22" s="17" t="s">
        <v>37</v>
      </c>
      <c r="Q22" s="18">
        <v>70</v>
      </c>
      <c r="R22" s="17" t="s">
        <v>37</v>
      </c>
      <c r="S22" s="17" t="s">
        <v>37</v>
      </c>
      <c r="T22" s="17" t="s">
        <v>37</v>
      </c>
      <c r="U22" s="17" t="s">
        <v>37</v>
      </c>
      <c r="V22" s="17" t="s">
        <v>37</v>
      </c>
      <c r="W22" s="17" t="s">
        <v>37</v>
      </c>
      <c r="X22" s="17" t="s">
        <v>37</v>
      </c>
      <c r="Y22" s="17" t="s">
        <v>37</v>
      </c>
      <c r="Z22" s="17" t="s">
        <v>37</v>
      </c>
      <c r="AA22" s="17" t="s">
        <v>37</v>
      </c>
      <c r="AB22" s="19">
        <f>Q22</f>
        <v>70</v>
      </c>
      <c r="AC22" s="19">
        <v>0</v>
      </c>
      <c r="AD22" s="20">
        <f t="shared" si="0"/>
        <v>0</v>
      </c>
    </row>
    <row r="23" spans="1:30" ht="170.25" customHeight="1" x14ac:dyDescent="0.15">
      <c r="A23" s="13">
        <v>19</v>
      </c>
      <c r="B23" s="14" t="s">
        <v>76</v>
      </c>
      <c r="C23" s="15">
        <v>15</v>
      </c>
      <c r="D23" s="21" t="s">
        <v>35</v>
      </c>
      <c r="E23" s="22" t="s">
        <v>77</v>
      </c>
      <c r="F23" s="22" t="s">
        <v>37</v>
      </c>
      <c r="G23" s="23">
        <v>1</v>
      </c>
      <c r="H23" s="23">
        <v>1</v>
      </c>
      <c r="I23" s="23">
        <v>1</v>
      </c>
      <c r="J23" s="23">
        <v>1</v>
      </c>
      <c r="K23" s="30"/>
      <c r="L23" s="23">
        <v>1</v>
      </c>
      <c r="M23" s="23">
        <v>1</v>
      </c>
      <c r="N23" s="23">
        <v>1</v>
      </c>
      <c r="O23" s="22" t="s">
        <v>37</v>
      </c>
      <c r="P23" s="23">
        <v>1</v>
      </c>
      <c r="Q23" s="30"/>
      <c r="R23" s="30"/>
      <c r="S23" s="22" t="s">
        <v>37</v>
      </c>
      <c r="T23" s="22" t="s">
        <v>37</v>
      </c>
      <c r="U23" s="22" t="s">
        <v>37</v>
      </c>
      <c r="V23" s="22" t="s">
        <v>37</v>
      </c>
      <c r="W23" s="22" t="s">
        <v>37</v>
      </c>
      <c r="X23" s="22" t="s">
        <v>37</v>
      </c>
      <c r="Y23" s="22" t="s">
        <v>37</v>
      </c>
      <c r="Z23" s="23">
        <v>1</v>
      </c>
      <c r="AA23" s="22" t="s">
        <v>37</v>
      </c>
      <c r="AB23" s="24">
        <f>P23+N23+M23+L23+J23+I23+H23+G23+Z23</f>
        <v>9</v>
      </c>
      <c r="AC23" s="24">
        <v>0</v>
      </c>
      <c r="AD23" s="20">
        <f t="shared" si="0"/>
        <v>0</v>
      </c>
    </row>
    <row r="24" spans="1:30" ht="195.25" customHeight="1" x14ac:dyDescent="0.15">
      <c r="A24" s="13">
        <v>20</v>
      </c>
      <c r="B24" s="27" t="s">
        <v>78</v>
      </c>
      <c r="C24" s="15">
        <v>16</v>
      </c>
      <c r="D24" s="16" t="s">
        <v>35</v>
      </c>
      <c r="E24" s="17" t="s">
        <v>79</v>
      </c>
      <c r="F24" s="17" t="s">
        <v>37</v>
      </c>
      <c r="G24" s="17" t="s">
        <v>80</v>
      </c>
      <c r="H24" s="17" t="s">
        <v>80</v>
      </c>
      <c r="I24" s="17" t="s">
        <v>81</v>
      </c>
      <c r="J24" s="17" t="s">
        <v>82</v>
      </c>
      <c r="K24" s="29"/>
      <c r="L24" s="17" t="s">
        <v>83</v>
      </c>
      <c r="M24" s="31" t="s">
        <v>84</v>
      </c>
      <c r="N24" s="17" t="s">
        <v>85</v>
      </c>
      <c r="O24" s="17" t="s">
        <v>37</v>
      </c>
      <c r="P24" s="17" t="s">
        <v>86</v>
      </c>
      <c r="Q24" s="29"/>
      <c r="R24" s="29"/>
      <c r="S24" s="17" t="s">
        <v>37</v>
      </c>
      <c r="T24" s="17" t="s">
        <v>37</v>
      </c>
      <c r="U24" s="17" t="s">
        <v>37</v>
      </c>
      <c r="V24" s="17" t="s">
        <v>37</v>
      </c>
      <c r="W24" s="17" t="s">
        <v>37</v>
      </c>
      <c r="X24" s="17" t="s">
        <v>37</v>
      </c>
      <c r="Y24" s="17" t="s">
        <v>37</v>
      </c>
      <c r="Z24" s="17" t="s">
        <v>81</v>
      </c>
      <c r="AA24" s="17" t="s">
        <v>37</v>
      </c>
      <c r="AB24" s="19">
        <v>11</v>
      </c>
      <c r="AC24" s="19">
        <v>0</v>
      </c>
      <c r="AD24" s="20">
        <f t="shared" si="0"/>
        <v>0</v>
      </c>
    </row>
    <row r="25" spans="1:30" ht="172" customHeight="1" x14ac:dyDescent="0.15">
      <c r="A25" s="13">
        <v>21</v>
      </c>
      <c r="B25" s="14" t="s">
        <v>87</v>
      </c>
      <c r="C25" s="15">
        <v>18</v>
      </c>
      <c r="D25" s="21" t="s">
        <v>88</v>
      </c>
      <c r="E25" s="22" t="s">
        <v>89</v>
      </c>
      <c r="F25" s="22" t="s">
        <v>37</v>
      </c>
      <c r="G25" s="22" t="s">
        <v>90</v>
      </c>
      <c r="H25" s="22" t="s">
        <v>90</v>
      </c>
      <c r="I25" s="22" t="s">
        <v>91</v>
      </c>
      <c r="J25" s="22" t="s">
        <v>92</v>
      </c>
      <c r="K25" s="30"/>
      <c r="L25" s="22" t="s">
        <v>93</v>
      </c>
      <c r="M25" s="32" t="s">
        <v>37</v>
      </c>
      <c r="N25" s="22" t="s">
        <v>94</v>
      </c>
      <c r="O25" s="22" t="s">
        <v>37</v>
      </c>
      <c r="P25" s="22" t="s">
        <v>93</v>
      </c>
      <c r="Q25" s="30"/>
      <c r="R25" s="30"/>
      <c r="S25" s="22" t="s">
        <v>37</v>
      </c>
      <c r="T25" s="22" t="s">
        <v>37</v>
      </c>
      <c r="U25" s="22" t="s">
        <v>37</v>
      </c>
      <c r="V25" s="22" t="s">
        <v>37</v>
      </c>
      <c r="W25" s="22" t="s">
        <v>37</v>
      </c>
      <c r="X25" s="22" t="s">
        <v>37</v>
      </c>
      <c r="Y25" s="22" t="s">
        <v>37</v>
      </c>
      <c r="Z25" s="22" t="s">
        <v>91</v>
      </c>
      <c r="AA25" s="22" t="s">
        <v>37</v>
      </c>
      <c r="AB25" s="24">
        <v>14</v>
      </c>
      <c r="AC25" s="24">
        <v>0</v>
      </c>
      <c r="AD25" s="20">
        <f t="shared" si="0"/>
        <v>0</v>
      </c>
    </row>
    <row r="26" spans="1:30" ht="231.25" customHeight="1" x14ac:dyDescent="0.15">
      <c r="A26" s="13">
        <v>22</v>
      </c>
      <c r="B26" s="14" t="s">
        <v>95</v>
      </c>
      <c r="C26" s="15">
        <v>19</v>
      </c>
      <c r="D26" s="16" t="s">
        <v>96</v>
      </c>
      <c r="E26" s="33" t="s">
        <v>97</v>
      </c>
      <c r="F26" s="17" t="s">
        <v>37</v>
      </c>
      <c r="G26" s="17" t="s">
        <v>37</v>
      </c>
      <c r="H26" s="17" t="s">
        <v>37</v>
      </c>
      <c r="I26" s="17" t="s">
        <v>37</v>
      </c>
      <c r="J26" s="17" t="s">
        <v>37</v>
      </c>
      <c r="K26" s="29"/>
      <c r="L26" s="17" t="s">
        <v>37</v>
      </c>
      <c r="M26" s="17" t="s">
        <v>37</v>
      </c>
      <c r="N26" s="17" t="s">
        <v>37</v>
      </c>
      <c r="O26" s="17" t="s">
        <v>37</v>
      </c>
      <c r="P26" s="17" t="s">
        <v>37</v>
      </c>
      <c r="Q26" s="29"/>
      <c r="R26" s="29"/>
      <c r="S26" s="17" t="s">
        <v>37</v>
      </c>
      <c r="T26" s="17" t="s">
        <v>37</v>
      </c>
      <c r="U26" s="17" t="s">
        <v>37</v>
      </c>
      <c r="V26" s="17" t="s">
        <v>37</v>
      </c>
      <c r="W26" s="17" t="s">
        <v>98</v>
      </c>
      <c r="X26" s="17" t="s">
        <v>37</v>
      </c>
      <c r="Y26" s="17" t="s">
        <v>37</v>
      </c>
      <c r="Z26" s="17" t="s">
        <v>37</v>
      </c>
      <c r="AA26" s="17" t="s">
        <v>37</v>
      </c>
      <c r="AB26" s="19">
        <v>2</v>
      </c>
      <c r="AC26" s="19">
        <v>0</v>
      </c>
      <c r="AD26" s="20">
        <f t="shared" si="0"/>
        <v>0</v>
      </c>
    </row>
    <row r="27" spans="1:30" ht="324" customHeight="1" x14ac:dyDescent="0.15">
      <c r="A27" s="13">
        <v>23</v>
      </c>
      <c r="B27" s="14" t="s">
        <v>99</v>
      </c>
      <c r="C27" s="15">
        <v>26</v>
      </c>
      <c r="D27" s="21" t="s">
        <v>35</v>
      </c>
      <c r="E27" s="22" t="s">
        <v>100</v>
      </c>
      <c r="F27" s="22" t="s">
        <v>37</v>
      </c>
      <c r="G27" s="22" t="s">
        <v>37</v>
      </c>
      <c r="H27" s="22" t="s">
        <v>37</v>
      </c>
      <c r="I27" s="22" t="s">
        <v>37</v>
      </c>
      <c r="J27" s="22" t="s">
        <v>37</v>
      </c>
      <c r="K27" s="22" t="s">
        <v>37</v>
      </c>
      <c r="L27" s="22" t="s">
        <v>37</v>
      </c>
      <c r="M27" s="22" t="s">
        <v>37</v>
      </c>
      <c r="N27" s="22" t="s">
        <v>37</v>
      </c>
      <c r="O27" s="22" t="s">
        <v>37</v>
      </c>
      <c r="P27" s="22" t="s">
        <v>37</v>
      </c>
      <c r="Q27" s="22" t="s">
        <v>37</v>
      </c>
      <c r="R27" s="22" t="s">
        <v>37</v>
      </c>
      <c r="S27" s="22" t="s">
        <v>37</v>
      </c>
      <c r="T27" s="22" t="s">
        <v>37</v>
      </c>
      <c r="U27" s="22" t="s">
        <v>37</v>
      </c>
      <c r="V27" s="22" t="s">
        <v>37</v>
      </c>
      <c r="W27" s="22" t="s">
        <v>37</v>
      </c>
      <c r="X27" s="22" t="s">
        <v>37</v>
      </c>
      <c r="Y27" s="23">
        <v>1</v>
      </c>
      <c r="Z27" s="22" t="s">
        <v>37</v>
      </c>
      <c r="AA27" s="22" t="s">
        <v>37</v>
      </c>
      <c r="AB27" s="24">
        <f t="shared" ref="AB27:AB35" si="1">Y27</f>
        <v>1</v>
      </c>
      <c r="AC27" s="24">
        <v>0</v>
      </c>
      <c r="AD27" s="20">
        <f t="shared" si="0"/>
        <v>0</v>
      </c>
    </row>
    <row r="28" spans="1:30" ht="296.75" customHeight="1" x14ac:dyDescent="0.15">
      <c r="A28" s="13">
        <v>24</v>
      </c>
      <c r="B28" s="14" t="s">
        <v>101</v>
      </c>
      <c r="C28" s="15">
        <v>27</v>
      </c>
      <c r="D28" s="16" t="s">
        <v>35</v>
      </c>
      <c r="E28" s="17" t="s">
        <v>102</v>
      </c>
      <c r="F28" s="17" t="s">
        <v>37</v>
      </c>
      <c r="G28" s="17" t="s">
        <v>37</v>
      </c>
      <c r="H28" s="17" t="s">
        <v>37</v>
      </c>
      <c r="I28" s="17" t="s">
        <v>37</v>
      </c>
      <c r="J28" s="17" t="s">
        <v>37</v>
      </c>
      <c r="K28" s="17" t="s">
        <v>37</v>
      </c>
      <c r="L28" s="17" t="s">
        <v>37</v>
      </c>
      <c r="M28" s="17" t="s">
        <v>37</v>
      </c>
      <c r="N28" s="17" t="s">
        <v>37</v>
      </c>
      <c r="O28" s="17" t="s">
        <v>37</v>
      </c>
      <c r="P28" s="17" t="s">
        <v>37</v>
      </c>
      <c r="Q28" s="17" t="s">
        <v>37</v>
      </c>
      <c r="R28" s="17" t="s">
        <v>37</v>
      </c>
      <c r="S28" s="17" t="s">
        <v>37</v>
      </c>
      <c r="T28" s="17" t="s">
        <v>37</v>
      </c>
      <c r="U28" s="17" t="s">
        <v>37</v>
      </c>
      <c r="V28" s="17" t="s">
        <v>37</v>
      </c>
      <c r="W28" s="17" t="s">
        <v>37</v>
      </c>
      <c r="X28" s="17" t="s">
        <v>37</v>
      </c>
      <c r="Y28" s="18">
        <v>3</v>
      </c>
      <c r="Z28" s="17" t="s">
        <v>37</v>
      </c>
      <c r="AA28" s="17" t="s">
        <v>37</v>
      </c>
      <c r="AB28" s="19">
        <f t="shared" si="1"/>
        <v>3</v>
      </c>
      <c r="AC28" s="19">
        <v>0</v>
      </c>
      <c r="AD28" s="20">
        <f t="shared" si="0"/>
        <v>0</v>
      </c>
    </row>
    <row r="29" spans="1:30" ht="312.75" customHeight="1" x14ac:dyDescent="0.15">
      <c r="A29" s="13">
        <v>25</v>
      </c>
      <c r="B29" s="14" t="s">
        <v>103</v>
      </c>
      <c r="C29" s="15">
        <v>30</v>
      </c>
      <c r="D29" s="21" t="s">
        <v>35</v>
      </c>
      <c r="E29" s="22" t="s">
        <v>104</v>
      </c>
      <c r="F29" s="22" t="s">
        <v>37</v>
      </c>
      <c r="G29" s="22" t="s">
        <v>37</v>
      </c>
      <c r="H29" s="22" t="s">
        <v>37</v>
      </c>
      <c r="I29" s="22" t="s">
        <v>37</v>
      </c>
      <c r="J29" s="22" t="s">
        <v>37</v>
      </c>
      <c r="K29" s="22" t="s">
        <v>37</v>
      </c>
      <c r="L29" s="22" t="s">
        <v>37</v>
      </c>
      <c r="M29" s="22" t="s">
        <v>37</v>
      </c>
      <c r="N29" s="22" t="s">
        <v>37</v>
      </c>
      <c r="O29" s="22" t="s">
        <v>37</v>
      </c>
      <c r="P29" s="22" t="s">
        <v>37</v>
      </c>
      <c r="Q29" s="22" t="s">
        <v>37</v>
      </c>
      <c r="R29" s="22" t="s">
        <v>37</v>
      </c>
      <c r="S29" s="22" t="s">
        <v>37</v>
      </c>
      <c r="T29" s="22" t="s">
        <v>37</v>
      </c>
      <c r="U29" s="22" t="s">
        <v>37</v>
      </c>
      <c r="V29" s="22" t="s">
        <v>37</v>
      </c>
      <c r="W29" s="22" t="s">
        <v>37</v>
      </c>
      <c r="X29" s="22" t="s">
        <v>37</v>
      </c>
      <c r="Y29" s="23">
        <v>1</v>
      </c>
      <c r="Z29" s="22" t="s">
        <v>37</v>
      </c>
      <c r="AA29" s="22" t="s">
        <v>37</v>
      </c>
      <c r="AB29" s="24">
        <f t="shared" si="1"/>
        <v>1</v>
      </c>
      <c r="AC29" s="24">
        <v>0</v>
      </c>
      <c r="AD29" s="20">
        <f t="shared" si="0"/>
        <v>0</v>
      </c>
    </row>
    <row r="30" spans="1:30" ht="233.25" customHeight="1" x14ac:dyDescent="0.15">
      <c r="A30" s="13">
        <v>26</v>
      </c>
      <c r="B30" s="14" t="s">
        <v>105</v>
      </c>
      <c r="C30" s="15">
        <v>31</v>
      </c>
      <c r="D30" s="16" t="s">
        <v>35</v>
      </c>
      <c r="E30" s="17" t="s">
        <v>106</v>
      </c>
      <c r="F30" s="17" t="s">
        <v>37</v>
      </c>
      <c r="G30" s="17" t="s">
        <v>37</v>
      </c>
      <c r="H30" s="17" t="s">
        <v>37</v>
      </c>
      <c r="I30" s="17" t="s">
        <v>37</v>
      </c>
      <c r="J30" s="17" t="s">
        <v>37</v>
      </c>
      <c r="K30" s="17" t="s">
        <v>37</v>
      </c>
      <c r="L30" s="17" t="s">
        <v>37</v>
      </c>
      <c r="M30" s="17" t="s">
        <v>37</v>
      </c>
      <c r="N30" s="17" t="s">
        <v>37</v>
      </c>
      <c r="O30" s="17" t="s">
        <v>37</v>
      </c>
      <c r="P30" s="17" t="s">
        <v>37</v>
      </c>
      <c r="Q30" s="17" t="s">
        <v>37</v>
      </c>
      <c r="R30" s="17" t="s">
        <v>37</v>
      </c>
      <c r="S30" s="17" t="s">
        <v>37</v>
      </c>
      <c r="T30" s="17" t="s">
        <v>37</v>
      </c>
      <c r="U30" s="17" t="s">
        <v>37</v>
      </c>
      <c r="V30" s="17" t="s">
        <v>37</v>
      </c>
      <c r="W30" s="17" t="s">
        <v>37</v>
      </c>
      <c r="X30" s="17" t="s">
        <v>37</v>
      </c>
      <c r="Y30" s="18">
        <v>2</v>
      </c>
      <c r="Z30" s="17" t="s">
        <v>37</v>
      </c>
      <c r="AA30" s="17" t="s">
        <v>37</v>
      </c>
      <c r="AB30" s="19">
        <f t="shared" si="1"/>
        <v>2</v>
      </c>
      <c r="AC30" s="19">
        <v>0</v>
      </c>
      <c r="AD30" s="20">
        <f t="shared" si="0"/>
        <v>0</v>
      </c>
    </row>
    <row r="31" spans="1:30" ht="228" customHeight="1" x14ac:dyDescent="0.15">
      <c r="A31" s="13">
        <v>27</v>
      </c>
      <c r="B31" s="14" t="s">
        <v>107</v>
      </c>
      <c r="C31" s="15">
        <v>32</v>
      </c>
      <c r="D31" s="21" t="s">
        <v>35</v>
      </c>
      <c r="E31" s="22" t="s">
        <v>108</v>
      </c>
      <c r="F31" s="22" t="s">
        <v>37</v>
      </c>
      <c r="G31" s="22" t="s">
        <v>37</v>
      </c>
      <c r="H31" s="22" t="s">
        <v>37</v>
      </c>
      <c r="I31" s="22" t="s">
        <v>37</v>
      </c>
      <c r="J31" s="22" t="s">
        <v>37</v>
      </c>
      <c r="K31" s="22" t="s">
        <v>37</v>
      </c>
      <c r="L31" s="22" t="s">
        <v>37</v>
      </c>
      <c r="M31" s="22" t="s">
        <v>37</v>
      </c>
      <c r="N31" s="22" t="s">
        <v>37</v>
      </c>
      <c r="O31" s="22" t="s">
        <v>37</v>
      </c>
      <c r="P31" s="22" t="s">
        <v>37</v>
      </c>
      <c r="Q31" s="22" t="s">
        <v>37</v>
      </c>
      <c r="R31" s="22" t="s">
        <v>37</v>
      </c>
      <c r="S31" s="22" t="s">
        <v>37</v>
      </c>
      <c r="T31" s="22" t="s">
        <v>37</v>
      </c>
      <c r="U31" s="22" t="s">
        <v>37</v>
      </c>
      <c r="V31" s="22" t="s">
        <v>37</v>
      </c>
      <c r="W31" s="22" t="s">
        <v>37</v>
      </c>
      <c r="X31" s="22" t="s">
        <v>37</v>
      </c>
      <c r="Y31" s="23">
        <v>1</v>
      </c>
      <c r="Z31" s="22" t="s">
        <v>37</v>
      </c>
      <c r="AA31" s="22" t="s">
        <v>37</v>
      </c>
      <c r="AB31" s="24">
        <f t="shared" si="1"/>
        <v>1</v>
      </c>
      <c r="AC31" s="24">
        <v>0</v>
      </c>
      <c r="AD31" s="20">
        <f t="shared" si="0"/>
        <v>0</v>
      </c>
    </row>
    <row r="32" spans="1:30" ht="217.75" customHeight="1" x14ac:dyDescent="0.15">
      <c r="A32" s="13">
        <v>28</v>
      </c>
      <c r="B32" s="14" t="s">
        <v>109</v>
      </c>
      <c r="C32" s="15">
        <v>33</v>
      </c>
      <c r="D32" s="16" t="s">
        <v>35</v>
      </c>
      <c r="E32" s="17" t="s">
        <v>110</v>
      </c>
      <c r="F32" s="17" t="s">
        <v>37</v>
      </c>
      <c r="G32" s="17" t="s">
        <v>37</v>
      </c>
      <c r="H32" s="17" t="s">
        <v>37</v>
      </c>
      <c r="I32" s="17" t="s">
        <v>37</v>
      </c>
      <c r="J32" s="17" t="s">
        <v>37</v>
      </c>
      <c r="K32" s="17" t="s">
        <v>37</v>
      </c>
      <c r="L32" s="17" t="s">
        <v>37</v>
      </c>
      <c r="M32" s="17" t="s">
        <v>37</v>
      </c>
      <c r="N32" s="17" t="s">
        <v>37</v>
      </c>
      <c r="O32" s="17" t="s">
        <v>37</v>
      </c>
      <c r="P32" s="17" t="s">
        <v>37</v>
      </c>
      <c r="Q32" s="17" t="s">
        <v>37</v>
      </c>
      <c r="R32" s="17" t="s">
        <v>37</v>
      </c>
      <c r="S32" s="17" t="s">
        <v>37</v>
      </c>
      <c r="T32" s="17" t="s">
        <v>37</v>
      </c>
      <c r="U32" s="17" t="s">
        <v>37</v>
      </c>
      <c r="V32" s="17" t="s">
        <v>37</v>
      </c>
      <c r="W32" s="17" t="s">
        <v>37</v>
      </c>
      <c r="X32" s="17" t="s">
        <v>37</v>
      </c>
      <c r="Y32" s="18">
        <v>1</v>
      </c>
      <c r="Z32" s="17" t="s">
        <v>37</v>
      </c>
      <c r="AA32" s="17" t="s">
        <v>37</v>
      </c>
      <c r="AB32" s="19">
        <f t="shared" si="1"/>
        <v>1</v>
      </c>
      <c r="AC32" s="19">
        <v>0</v>
      </c>
      <c r="AD32" s="20">
        <f t="shared" si="0"/>
        <v>0</v>
      </c>
    </row>
    <row r="33" spans="1:30" ht="148.75" customHeight="1" x14ac:dyDescent="0.15">
      <c r="A33" s="13">
        <v>29</v>
      </c>
      <c r="B33" s="14" t="s">
        <v>111</v>
      </c>
      <c r="C33" s="26" t="s">
        <v>37</v>
      </c>
      <c r="D33" s="21" t="s">
        <v>35</v>
      </c>
      <c r="E33" s="22" t="s">
        <v>112</v>
      </c>
      <c r="F33" s="22" t="s">
        <v>37</v>
      </c>
      <c r="G33" s="22" t="s">
        <v>37</v>
      </c>
      <c r="H33" s="22" t="s">
        <v>37</v>
      </c>
      <c r="I33" s="22" t="s">
        <v>37</v>
      </c>
      <c r="J33" s="22" t="s">
        <v>37</v>
      </c>
      <c r="K33" s="22" t="s">
        <v>37</v>
      </c>
      <c r="L33" s="22" t="s">
        <v>37</v>
      </c>
      <c r="M33" s="22" t="s">
        <v>37</v>
      </c>
      <c r="N33" s="22" t="s">
        <v>37</v>
      </c>
      <c r="O33" s="22" t="s">
        <v>37</v>
      </c>
      <c r="P33" s="22" t="s">
        <v>37</v>
      </c>
      <c r="Q33" s="22" t="s">
        <v>37</v>
      </c>
      <c r="R33" s="22" t="s">
        <v>37</v>
      </c>
      <c r="S33" s="22" t="s">
        <v>37</v>
      </c>
      <c r="T33" s="22" t="s">
        <v>37</v>
      </c>
      <c r="U33" s="22" t="s">
        <v>37</v>
      </c>
      <c r="V33" s="22" t="s">
        <v>37</v>
      </c>
      <c r="W33" s="22" t="s">
        <v>37</v>
      </c>
      <c r="X33" s="22" t="s">
        <v>37</v>
      </c>
      <c r="Y33" s="23">
        <v>1</v>
      </c>
      <c r="Z33" s="22" t="s">
        <v>37</v>
      </c>
      <c r="AA33" s="22" t="s">
        <v>37</v>
      </c>
      <c r="AB33" s="24">
        <f t="shared" si="1"/>
        <v>1</v>
      </c>
      <c r="AC33" s="24">
        <v>0</v>
      </c>
      <c r="AD33" s="20">
        <f t="shared" si="0"/>
        <v>0</v>
      </c>
    </row>
    <row r="34" spans="1:30" ht="136" customHeight="1" x14ac:dyDescent="0.15">
      <c r="A34" s="13">
        <v>30</v>
      </c>
      <c r="B34" s="14" t="s">
        <v>113</v>
      </c>
      <c r="C34" s="26" t="s">
        <v>37</v>
      </c>
      <c r="D34" s="16" t="s">
        <v>35</v>
      </c>
      <c r="E34" s="17" t="s">
        <v>114</v>
      </c>
      <c r="F34" s="17" t="s">
        <v>37</v>
      </c>
      <c r="G34" s="17" t="s">
        <v>37</v>
      </c>
      <c r="H34" s="17" t="s">
        <v>37</v>
      </c>
      <c r="I34" s="17" t="s">
        <v>37</v>
      </c>
      <c r="J34" s="17" t="s">
        <v>37</v>
      </c>
      <c r="K34" s="17" t="s">
        <v>37</v>
      </c>
      <c r="L34" s="17" t="s">
        <v>37</v>
      </c>
      <c r="M34" s="17" t="s">
        <v>37</v>
      </c>
      <c r="N34" s="17" t="s">
        <v>37</v>
      </c>
      <c r="O34" s="17" t="s">
        <v>37</v>
      </c>
      <c r="P34" s="17" t="s">
        <v>37</v>
      </c>
      <c r="Q34" s="17" t="s">
        <v>37</v>
      </c>
      <c r="R34" s="17" t="s">
        <v>37</v>
      </c>
      <c r="S34" s="17" t="s">
        <v>37</v>
      </c>
      <c r="T34" s="17" t="s">
        <v>37</v>
      </c>
      <c r="U34" s="17" t="s">
        <v>37</v>
      </c>
      <c r="V34" s="17" t="s">
        <v>37</v>
      </c>
      <c r="W34" s="17" t="s">
        <v>37</v>
      </c>
      <c r="X34" s="17" t="s">
        <v>37</v>
      </c>
      <c r="Y34" s="18">
        <v>1</v>
      </c>
      <c r="Z34" s="17" t="s">
        <v>37</v>
      </c>
      <c r="AA34" s="17" t="s">
        <v>37</v>
      </c>
      <c r="AB34" s="19">
        <f t="shared" si="1"/>
        <v>1</v>
      </c>
      <c r="AC34" s="19">
        <v>0</v>
      </c>
      <c r="AD34" s="20">
        <f t="shared" si="0"/>
        <v>0</v>
      </c>
    </row>
    <row r="35" spans="1:30" ht="116.75" customHeight="1" x14ac:dyDescent="0.15">
      <c r="A35" s="13">
        <v>31</v>
      </c>
      <c r="B35" s="14" t="s">
        <v>115</v>
      </c>
      <c r="C35" s="26" t="s">
        <v>37</v>
      </c>
      <c r="D35" s="21" t="s">
        <v>35</v>
      </c>
      <c r="E35" s="22" t="s">
        <v>116</v>
      </c>
      <c r="F35" s="22" t="s">
        <v>37</v>
      </c>
      <c r="G35" s="22" t="s">
        <v>37</v>
      </c>
      <c r="H35" s="22" t="s">
        <v>37</v>
      </c>
      <c r="I35" s="22" t="s">
        <v>37</v>
      </c>
      <c r="J35" s="22" t="s">
        <v>37</v>
      </c>
      <c r="K35" s="22" t="s">
        <v>37</v>
      </c>
      <c r="L35" s="22" t="s">
        <v>37</v>
      </c>
      <c r="M35" s="22" t="s">
        <v>37</v>
      </c>
      <c r="N35" s="22" t="s">
        <v>37</v>
      </c>
      <c r="O35" s="22" t="s">
        <v>37</v>
      </c>
      <c r="P35" s="22" t="s">
        <v>37</v>
      </c>
      <c r="Q35" s="22" t="s">
        <v>37</v>
      </c>
      <c r="R35" s="22" t="s">
        <v>37</v>
      </c>
      <c r="S35" s="22" t="s">
        <v>37</v>
      </c>
      <c r="T35" s="22" t="s">
        <v>37</v>
      </c>
      <c r="U35" s="22" t="s">
        <v>37</v>
      </c>
      <c r="V35" s="22" t="s">
        <v>37</v>
      </c>
      <c r="W35" s="22" t="s">
        <v>37</v>
      </c>
      <c r="X35" s="22" t="s">
        <v>37</v>
      </c>
      <c r="Y35" s="23">
        <v>1</v>
      </c>
      <c r="Z35" s="22" t="s">
        <v>37</v>
      </c>
      <c r="AA35" s="22" t="s">
        <v>37</v>
      </c>
      <c r="AB35" s="24">
        <f t="shared" si="1"/>
        <v>1</v>
      </c>
      <c r="AC35" s="24">
        <v>0</v>
      </c>
      <c r="AD35" s="20">
        <f t="shared" si="0"/>
        <v>0</v>
      </c>
    </row>
    <row r="36" spans="1:30" ht="217.75" customHeight="1" x14ac:dyDescent="0.15">
      <c r="A36" s="13">
        <v>32</v>
      </c>
      <c r="B36" s="14" t="s">
        <v>117</v>
      </c>
      <c r="C36" s="15">
        <v>34</v>
      </c>
      <c r="D36" s="16" t="s">
        <v>35</v>
      </c>
      <c r="E36" s="17" t="s">
        <v>118</v>
      </c>
      <c r="F36" s="29"/>
      <c r="G36" s="29"/>
      <c r="H36" s="29"/>
      <c r="I36" s="29"/>
      <c r="J36" s="29"/>
      <c r="K36" s="29"/>
      <c r="L36" s="29"/>
      <c r="M36" s="29"/>
      <c r="N36" s="29"/>
      <c r="O36" s="29"/>
      <c r="P36" s="29"/>
      <c r="Q36" s="29"/>
      <c r="R36" s="29"/>
      <c r="S36" s="18">
        <v>3</v>
      </c>
      <c r="T36" s="17" t="s">
        <v>37</v>
      </c>
      <c r="U36" s="17" t="s">
        <v>37</v>
      </c>
      <c r="V36" s="17" t="s">
        <v>37</v>
      </c>
      <c r="W36" s="17" t="s">
        <v>37</v>
      </c>
      <c r="X36" s="17" t="s">
        <v>37</v>
      </c>
      <c r="Y36" s="17" t="s">
        <v>37</v>
      </c>
      <c r="Z36" s="17" t="s">
        <v>37</v>
      </c>
      <c r="AA36" s="17" t="s">
        <v>37</v>
      </c>
      <c r="AB36" s="19">
        <f>S36</f>
        <v>3</v>
      </c>
      <c r="AC36" s="19">
        <v>0</v>
      </c>
      <c r="AD36" s="20">
        <f t="shared" si="0"/>
        <v>0</v>
      </c>
    </row>
    <row r="37" spans="1:30" ht="141.5" customHeight="1" x14ac:dyDescent="0.15">
      <c r="A37" s="13">
        <v>33</v>
      </c>
      <c r="B37" s="27" t="s">
        <v>119</v>
      </c>
      <c r="C37" s="15">
        <v>34.1</v>
      </c>
      <c r="D37" s="21" t="s">
        <v>35</v>
      </c>
      <c r="E37" s="22" t="s">
        <v>120</v>
      </c>
      <c r="F37" s="22" t="s">
        <v>37</v>
      </c>
      <c r="G37" s="23">
        <v>1</v>
      </c>
      <c r="H37" s="22" t="s">
        <v>37</v>
      </c>
      <c r="I37" s="22" t="s">
        <v>37</v>
      </c>
      <c r="J37" s="22" t="s">
        <v>37</v>
      </c>
      <c r="K37" s="30"/>
      <c r="L37" s="22" t="s">
        <v>37</v>
      </c>
      <c r="M37" s="22" t="s">
        <v>37</v>
      </c>
      <c r="N37" s="22" t="s">
        <v>37</v>
      </c>
      <c r="O37" s="22" t="s">
        <v>37</v>
      </c>
      <c r="P37" s="22" t="s">
        <v>37</v>
      </c>
      <c r="Q37" s="22" t="s">
        <v>37</v>
      </c>
      <c r="R37" s="22" t="s">
        <v>37</v>
      </c>
      <c r="S37" s="22" t="s">
        <v>37</v>
      </c>
      <c r="T37" s="22" t="s">
        <v>37</v>
      </c>
      <c r="U37" s="22" t="s">
        <v>37</v>
      </c>
      <c r="V37" s="22" t="s">
        <v>37</v>
      </c>
      <c r="W37" s="22" t="s">
        <v>37</v>
      </c>
      <c r="X37" s="22" t="s">
        <v>37</v>
      </c>
      <c r="Y37" s="22" t="s">
        <v>37</v>
      </c>
      <c r="Z37" s="22" t="s">
        <v>37</v>
      </c>
      <c r="AA37" s="30"/>
      <c r="AB37" s="24">
        <v>1</v>
      </c>
      <c r="AC37" s="24">
        <v>0</v>
      </c>
      <c r="AD37" s="20">
        <f t="shared" ref="AD37:AD68" si="2">PRODUCT(AB37,AC37)</f>
        <v>0</v>
      </c>
    </row>
    <row r="38" spans="1:30" ht="183" customHeight="1" x14ac:dyDescent="0.15">
      <c r="A38" s="13">
        <v>34</v>
      </c>
      <c r="B38" s="14" t="s">
        <v>121</v>
      </c>
      <c r="C38" s="15">
        <v>35</v>
      </c>
      <c r="D38" s="16" t="s">
        <v>35</v>
      </c>
      <c r="E38" s="17" t="s">
        <v>122</v>
      </c>
      <c r="F38" s="17" t="s">
        <v>37</v>
      </c>
      <c r="G38" s="18">
        <v>1</v>
      </c>
      <c r="H38" s="17" t="s">
        <v>37</v>
      </c>
      <c r="I38" s="17" t="s">
        <v>37</v>
      </c>
      <c r="J38" s="17" t="s">
        <v>37</v>
      </c>
      <c r="K38" s="29"/>
      <c r="L38" s="17" t="s">
        <v>37</v>
      </c>
      <c r="M38" s="17" t="s">
        <v>37</v>
      </c>
      <c r="N38" s="17" t="s">
        <v>37</v>
      </c>
      <c r="O38" s="17" t="s">
        <v>37</v>
      </c>
      <c r="P38" s="17" t="s">
        <v>37</v>
      </c>
      <c r="Q38" s="29"/>
      <c r="R38" s="29"/>
      <c r="S38" s="18">
        <v>3</v>
      </c>
      <c r="T38" s="17" t="s">
        <v>37</v>
      </c>
      <c r="U38" s="17" t="s">
        <v>37</v>
      </c>
      <c r="V38" s="18">
        <v>1</v>
      </c>
      <c r="W38" s="17" t="s">
        <v>37</v>
      </c>
      <c r="X38" s="17" t="s">
        <v>37</v>
      </c>
      <c r="Y38" s="17" t="s">
        <v>37</v>
      </c>
      <c r="Z38" s="17" t="s">
        <v>37</v>
      </c>
      <c r="AA38" s="17" t="s">
        <v>37</v>
      </c>
      <c r="AB38" s="19">
        <f>S38+V38+G38</f>
        <v>5</v>
      </c>
      <c r="AC38" s="19">
        <v>0</v>
      </c>
      <c r="AD38" s="20">
        <f t="shared" si="2"/>
        <v>0</v>
      </c>
    </row>
    <row r="39" spans="1:30" ht="167.75" customHeight="1" x14ac:dyDescent="0.15">
      <c r="A39" s="13">
        <v>35</v>
      </c>
      <c r="B39" s="14" t="s">
        <v>123</v>
      </c>
      <c r="C39" s="15">
        <v>38</v>
      </c>
      <c r="D39" s="21" t="s">
        <v>35</v>
      </c>
      <c r="E39" s="22" t="s">
        <v>124</v>
      </c>
      <c r="F39" s="22" t="s">
        <v>37</v>
      </c>
      <c r="G39" s="22" t="s">
        <v>37</v>
      </c>
      <c r="H39" s="22" t="s">
        <v>37</v>
      </c>
      <c r="I39" s="22" t="s">
        <v>37</v>
      </c>
      <c r="J39" s="22" t="s">
        <v>37</v>
      </c>
      <c r="K39" s="22" t="s">
        <v>37</v>
      </c>
      <c r="L39" s="22" t="s">
        <v>37</v>
      </c>
      <c r="M39" s="22" t="s">
        <v>37</v>
      </c>
      <c r="N39" s="22" t="s">
        <v>37</v>
      </c>
      <c r="O39" s="22" t="s">
        <v>37</v>
      </c>
      <c r="P39" s="22" t="s">
        <v>37</v>
      </c>
      <c r="Q39" s="22" t="s">
        <v>37</v>
      </c>
      <c r="R39" s="22" t="s">
        <v>37</v>
      </c>
      <c r="S39" s="23">
        <v>1</v>
      </c>
      <c r="T39" s="22" t="s">
        <v>37</v>
      </c>
      <c r="U39" s="22" t="s">
        <v>37</v>
      </c>
      <c r="V39" s="22" t="s">
        <v>37</v>
      </c>
      <c r="W39" s="22" t="s">
        <v>37</v>
      </c>
      <c r="X39" s="22" t="s">
        <v>37</v>
      </c>
      <c r="Y39" s="22" t="s">
        <v>37</v>
      </c>
      <c r="Z39" s="22" t="s">
        <v>37</v>
      </c>
      <c r="AA39" s="22" t="s">
        <v>37</v>
      </c>
      <c r="AB39" s="24">
        <f>S39</f>
        <v>1</v>
      </c>
      <c r="AC39" s="24">
        <v>0</v>
      </c>
      <c r="AD39" s="20">
        <f t="shared" si="2"/>
        <v>0</v>
      </c>
    </row>
    <row r="40" spans="1:30" ht="183.75" customHeight="1" x14ac:dyDescent="0.15">
      <c r="A40" s="13">
        <v>36</v>
      </c>
      <c r="B40" s="14" t="s">
        <v>125</v>
      </c>
      <c r="C40" s="15">
        <v>38.1</v>
      </c>
      <c r="D40" s="16" t="s">
        <v>35</v>
      </c>
      <c r="E40" s="17" t="s">
        <v>126</v>
      </c>
      <c r="F40" s="17" t="s">
        <v>37</v>
      </c>
      <c r="G40" s="17" t="s">
        <v>37</v>
      </c>
      <c r="H40" s="17" t="s">
        <v>37</v>
      </c>
      <c r="I40" s="17" t="s">
        <v>37</v>
      </c>
      <c r="J40" s="17" t="s">
        <v>37</v>
      </c>
      <c r="K40" s="17" t="s">
        <v>37</v>
      </c>
      <c r="L40" s="17" t="s">
        <v>37</v>
      </c>
      <c r="M40" s="17" t="s">
        <v>37</v>
      </c>
      <c r="N40" s="17" t="s">
        <v>37</v>
      </c>
      <c r="O40" s="17" t="s">
        <v>37</v>
      </c>
      <c r="P40" s="17" t="s">
        <v>37</v>
      </c>
      <c r="Q40" s="17" t="s">
        <v>37</v>
      </c>
      <c r="R40" s="17" t="s">
        <v>37</v>
      </c>
      <c r="S40" s="18">
        <v>1</v>
      </c>
      <c r="T40" s="17" t="s">
        <v>37</v>
      </c>
      <c r="U40" s="17" t="s">
        <v>37</v>
      </c>
      <c r="V40" s="17" t="s">
        <v>37</v>
      </c>
      <c r="W40" s="17" t="s">
        <v>37</v>
      </c>
      <c r="X40" s="17" t="s">
        <v>37</v>
      </c>
      <c r="Y40" s="17" t="s">
        <v>37</v>
      </c>
      <c r="Z40" s="17" t="s">
        <v>37</v>
      </c>
      <c r="AA40" s="17" t="s">
        <v>37</v>
      </c>
      <c r="AB40" s="19">
        <f>S40</f>
        <v>1</v>
      </c>
      <c r="AC40" s="19">
        <v>0</v>
      </c>
      <c r="AD40" s="20">
        <f t="shared" si="2"/>
        <v>0</v>
      </c>
    </row>
    <row r="41" spans="1:30" ht="203.25" customHeight="1" x14ac:dyDescent="0.15">
      <c r="A41" s="13">
        <v>37</v>
      </c>
      <c r="B41" s="14" t="s">
        <v>127</v>
      </c>
      <c r="C41" s="15">
        <v>38.200000000000003</v>
      </c>
      <c r="D41" s="21" t="s">
        <v>35</v>
      </c>
      <c r="E41" s="22" t="s">
        <v>128</v>
      </c>
      <c r="F41" s="22" t="s">
        <v>37</v>
      </c>
      <c r="G41" s="22" t="s">
        <v>37</v>
      </c>
      <c r="H41" s="22" t="s">
        <v>37</v>
      </c>
      <c r="I41" s="22" t="s">
        <v>37</v>
      </c>
      <c r="J41" s="22" t="s">
        <v>37</v>
      </c>
      <c r="K41" s="22" t="s">
        <v>37</v>
      </c>
      <c r="L41" s="22" t="s">
        <v>37</v>
      </c>
      <c r="M41" s="22" t="s">
        <v>37</v>
      </c>
      <c r="N41" s="22" t="s">
        <v>37</v>
      </c>
      <c r="O41" s="22" t="s">
        <v>37</v>
      </c>
      <c r="P41" s="22" t="s">
        <v>37</v>
      </c>
      <c r="Q41" s="22" t="s">
        <v>37</v>
      </c>
      <c r="R41" s="22" t="s">
        <v>37</v>
      </c>
      <c r="S41" s="23">
        <v>1</v>
      </c>
      <c r="T41" s="22" t="s">
        <v>37</v>
      </c>
      <c r="U41" s="22" t="s">
        <v>37</v>
      </c>
      <c r="V41" s="22" t="s">
        <v>37</v>
      </c>
      <c r="W41" s="22" t="s">
        <v>37</v>
      </c>
      <c r="X41" s="22" t="s">
        <v>37</v>
      </c>
      <c r="Y41" s="22" t="s">
        <v>37</v>
      </c>
      <c r="Z41" s="22" t="s">
        <v>37</v>
      </c>
      <c r="AA41" s="22" t="s">
        <v>37</v>
      </c>
      <c r="AB41" s="24">
        <f>S41</f>
        <v>1</v>
      </c>
      <c r="AC41" s="24">
        <v>0</v>
      </c>
      <c r="AD41" s="20">
        <f t="shared" si="2"/>
        <v>0</v>
      </c>
    </row>
    <row r="42" spans="1:30" ht="317.25" customHeight="1" x14ac:dyDescent="0.15">
      <c r="A42" s="13">
        <v>38</v>
      </c>
      <c r="B42" s="14" t="s">
        <v>129</v>
      </c>
      <c r="C42" s="15">
        <v>40</v>
      </c>
      <c r="D42" s="16" t="s">
        <v>35</v>
      </c>
      <c r="E42" s="17" t="s">
        <v>130</v>
      </c>
      <c r="F42" s="17" t="s">
        <v>37</v>
      </c>
      <c r="G42" s="17" t="s">
        <v>37</v>
      </c>
      <c r="H42" s="17" t="s">
        <v>37</v>
      </c>
      <c r="I42" s="17" t="s">
        <v>37</v>
      </c>
      <c r="J42" s="17" t="s">
        <v>37</v>
      </c>
      <c r="K42" s="17" t="s">
        <v>37</v>
      </c>
      <c r="L42" s="17" t="s">
        <v>37</v>
      </c>
      <c r="M42" s="17" t="s">
        <v>37</v>
      </c>
      <c r="N42" s="17" t="s">
        <v>37</v>
      </c>
      <c r="O42" s="17" t="s">
        <v>37</v>
      </c>
      <c r="P42" s="17" t="s">
        <v>37</v>
      </c>
      <c r="Q42" s="17" t="s">
        <v>37</v>
      </c>
      <c r="R42" s="17" t="s">
        <v>37</v>
      </c>
      <c r="S42" s="18">
        <v>3</v>
      </c>
      <c r="T42" s="17" t="s">
        <v>37</v>
      </c>
      <c r="U42" s="17" t="s">
        <v>37</v>
      </c>
      <c r="V42" s="17" t="s">
        <v>37</v>
      </c>
      <c r="W42" s="17" t="s">
        <v>37</v>
      </c>
      <c r="X42" s="17" t="s">
        <v>37</v>
      </c>
      <c r="Y42" s="17" t="s">
        <v>37</v>
      </c>
      <c r="Z42" s="17" t="s">
        <v>37</v>
      </c>
      <c r="AA42" s="17" t="s">
        <v>37</v>
      </c>
      <c r="AB42" s="19">
        <f>S42</f>
        <v>3</v>
      </c>
      <c r="AC42" s="19">
        <v>0</v>
      </c>
      <c r="AD42" s="20">
        <f t="shared" si="2"/>
        <v>0</v>
      </c>
    </row>
    <row r="43" spans="1:30" ht="234.25" customHeight="1" x14ac:dyDescent="0.15">
      <c r="A43" s="13">
        <v>39</v>
      </c>
      <c r="B43" s="14" t="s">
        <v>131</v>
      </c>
      <c r="C43" s="15">
        <v>41</v>
      </c>
      <c r="D43" s="21" t="s">
        <v>35</v>
      </c>
      <c r="E43" s="22" t="s">
        <v>132</v>
      </c>
      <c r="F43" s="22" t="s">
        <v>37</v>
      </c>
      <c r="G43" s="22" t="s">
        <v>37</v>
      </c>
      <c r="H43" s="22" t="s">
        <v>37</v>
      </c>
      <c r="I43" s="22" t="s">
        <v>37</v>
      </c>
      <c r="J43" s="22" t="s">
        <v>37</v>
      </c>
      <c r="K43" s="22" t="s">
        <v>37</v>
      </c>
      <c r="L43" s="22" t="s">
        <v>37</v>
      </c>
      <c r="M43" s="22" t="s">
        <v>37</v>
      </c>
      <c r="N43" s="22" t="s">
        <v>37</v>
      </c>
      <c r="O43" s="22" t="s">
        <v>37</v>
      </c>
      <c r="P43" s="22" t="s">
        <v>37</v>
      </c>
      <c r="Q43" s="22" t="s">
        <v>37</v>
      </c>
      <c r="R43" s="22" t="s">
        <v>37</v>
      </c>
      <c r="S43" s="23">
        <v>3</v>
      </c>
      <c r="T43" s="22" t="s">
        <v>37</v>
      </c>
      <c r="U43" s="22" t="s">
        <v>37</v>
      </c>
      <c r="V43" s="22" t="s">
        <v>37</v>
      </c>
      <c r="W43" s="22" t="s">
        <v>37</v>
      </c>
      <c r="X43" s="22" t="s">
        <v>37</v>
      </c>
      <c r="Y43" s="22" t="s">
        <v>37</v>
      </c>
      <c r="Z43" s="22" t="s">
        <v>37</v>
      </c>
      <c r="AA43" s="22" t="s">
        <v>37</v>
      </c>
      <c r="AB43" s="24">
        <f>S43</f>
        <v>3</v>
      </c>
      <c r="AC43" s="24">
        <v>0</v>
      </c>
      <c r="AD43" s="20">
        <f t="shared" si="2"/>
        <v>0</v>
      </c>
    </row>
    <row r="44" spans="1:30" ht="187" customHeight="1" x14ac:dyDescent="0.15">
      <c r="A44" s="13">
        <v>40</v>
      </c>
      <c r="B44" s="27" t="s">
        <v>133</v>
      </c>
      <c r="C44" s="26" t="s">
        <v>134</v>
      </c>
      <c r="D44" s="16" t="s">
        <v>35</v>
      </c>
      <c r="E44" s="17" t="s">
        <v>135</v>
      </c>
      <c r="F44" s="17" t="s">
        <v>37</v>
      </c>
      <c r="G44" s="17" t="s">
        <v>37</v>
      </c>
      <c r="H44" s="17" t="s">
        <v>37</v>
      </c>
      <c r="I44" s="17" t="s">
        <v>37</v>
      </c>
      <c r="J44" s="17" t="s">
        <v>37</v>
      </c>
      <c r="K44" s="29"/>
      <c r="L44" s="17" t="s">
        <v>37</v>
      </c>
      <c r="M44" s="17" t="s">
        <v>37</v>
      </c>
      <c r="N44" s="17" t="s">
        <v>37</v>
      </c>
      <c r="O44" s="17" t="s">
        <v>37</v>
      </c>
      <c r="P44" s="17" t="s">
        <v>37</v>
      </c>
      <c r="Q44" s="17" t="s">
        <v>37</v>
      </c>
      <c r="R44" s="29"/>
      <c r="S44" s="17" t="s">
        <v>37</v>
      </c>
      <c r="T44" s="17" t="s">
        <v>37</v>
      </c>
      <c r="U44" s="17" t="s">
        <v>37</v>
      </c>
      <c r="V44" s="19">
        <v>1</v>
      </c>
      <c r="W44" s="17" t="s">
        <v>37</v>
      </c>
      <c r="X44" s="17" t="s">
        <v>37</v>
      </c>
      <c r="Y44" s="17" t="s">
        <v>37</v>
      </c>
      <c r="Z44" s="17" t="s">
        <v>37</v>
      </c>
      <c r="AA44" s="17" t="s">
        <v>37</v>
      </c>
      <c r="AB44" s="19">
        <v>1</v>
      </c>
      <c r="AC44" s="19">
        <v>0</v>
      </c>
      <c r="AD44" s="20">
        <f t="shared" si="2"/>
        <v>0</v>
      </c>
    </row>
    <row r="45" spans="1:30" ht="139.25" customHeight="1" x14ac:dyDescent="0.15">
      <c r="A45" s="13">
        <v>41</v>
      </c>
      <c r="B45" s="14" t="s">
        <v>136</v>
      </c>
      <c r="C45" s="15">
        <v>43</v>
      </c>
      <c r="D45" s="21" t="s">
        <v>35</v>
      </c>
      <c r="E45" s="22" t="s">
        <v>137</v>
      </c>
      <c r="F45" s="22" t="s">
        <v>37</v>
      </c>
      <c r="G45" s="22" t="s">
        <v>37</v>
      </c>
      <c r="H45" s="22" t="s">
        <v>37</v>
      </c>
      <c r="I45" s="22" t="s">
        <v>37</v>
      </c>
      <c r="J45" s="22" t="s">
        <v>37</v>
      </c>
      <c r="K45" s="23">
        <v>1</v>
      </c>
      <c r="L45" s="22" t="s">
        <v>37</v>
      </c>
      <c r="M45" s="22" t="s">
        <v>37</v>
      </c>
      <c r="N45" s="22" t="s">
        <v>37</v>
      </c>
      <c r="O45" s="22" t="s">
        <v>37</v>
      </c>
      <c r="P45" s="22" t="s">
        <v>37</v>
      </c>
      <c r="Q45" s="23">
        <v>1</v>
      </c>
      <c r="R45" s="22" t="s">
        <v>37</v>
      </c>
      <c r="S45" s="23">
        <v>1</v>
      </c>
      <c r="T45" s="22" t="s">
        <v>37</v>
      </c>
      <c r="U45" s="23">
        <v>5</v>
      </c>
      <c r="V45" s="23">
        <v>1</v>
      </c>
      <c r="W45" s="22" t="s">
        <v>37</v>
      </c>
      <c r="X45" s="22" t="s">
        <v>37</v>
      </c>
      <c r="Y45" s="23">
        <v>2</v>
      </c>
      <c r="Z45" s="22" t="s">
        <v>37</v>
      </c>
      <c r="AA45" s="22" t="s">
        <v>37</v>
      </c>
      <c r="AB45" s="24">
        <f>V45+U45+Y45+S45+Q45+K45</f>
        <v>11</v>
      </c>
      <c r="AC45" s="24">
        <v>0</v>
      </c>
      <c r="AD45" s="20">
        <f t="shared" si="2"/>
        <v>0</v>
      </c>
    </row>
    <row r="46" spans="1:30" ht="171.75" customHeight="1" x14ac:dyDescent="0.15">
      <c r="A46" s="13">
        <v>42</v>
      </c>
      <c r="B46" s="27" t="s">
        <v>138</v>
      </c>
      <c r="C46" s="26" t="s">
        <v>139</v>
      </c>
      <c r="D46" s="16" t="s">
        <v>35</v>
      </c>
      <c r="E46" s="17" t="s">
        <v>140</v>
      </c>
      <c r="F46" s="18">
        <v>2</v>
      </c>
      <c r="G46" s="17" t="s">
        <v>37</v>
      </c>
      <c r="H46" s="17" t="s">
        <v>37</v>
      </c>
      <c r="I46" s="17" t="s">
        <v>37</v>
      </c>
      <c r="J46" s="17" t="s">
        <v>37</v>
      </c>
      <c r="K46" s="29"/>
      <c r="L46" s="17" t="s">
        <v>37</v>
      </c>
      <c r="M46" s="17" t="s">
        <v>37</v>
      </c>
      <c r="N46" s="17" t="s">
        <v>37</v>
      </c>
      <c r="O46" s="17" t="s">
        <v>37</v>
      </c>
      <c r="P46" s="17" t="s">
        <v>37</v>
      </c>
      <c r="Q46" s="17" t="s">
        <v>37</v>
      </c>
      <c r="R46" s="17" t="s">
        <v>37</v>
      </c>
      <c r="S46" s="17" t="s">
        <v>37</v>
      </c>
      <c r="T46" s="17" t="s">
        <v>37</v>
      </c>
      <c r="U46" s="17" t="s">
        <v>37</v>
      </c>
      <c r="V46" s="17" t="s">
        <v>37</v>
      </c>
      <c r="W46" s="17" t="s">
        <v>37</v>
      </c>
      <c r="X46" s="17" t="s">
        <v>37</v>
      </c>
      <c r="Y46" s="17" t="s">
        <v>37</v>
      </c>
      <c r="Z46" s="17" t="s">
        <v>37</v>
      </c>
      <c r="AA46" s="17" t="s">
        <v>37</v>
      </c>
      <c r="AB46" s="19">
        <v>2</v>
      </c>
      <c r="AC46" s="19">
        <v>0</v>
      </c>
      <c r="AD46" s="20">
        <f t="shared" si="2"/>
        <v>0</v>
      </c>
    </row>
    <row r="47" spans="1:30" ht="183.25" customHeight="1" x14ac:dyDescent="0.15">
      <c r="A47" s="13">
        <v>43</v>
      </c>
      <c r="B47" s="27" t="s">
        <v>141</v>
      </c>
      <c r="C47" s="26" t="s">
        <v>142</v>
      </c>
      <c r="D47" s="21" t="s">
        <v>35</v>
      </c>
      <c r="E47" s="22" t="s">
        <v>143</v>
      </c>
      <c r="F47" s="23">
        <v>3</v>
      </c>
      <c r="G47" s="22" t="s">
        <v>37</v>
      </c>
      <c r="H47" s="22" t="s">
        <v>37</v>
      </c>
      <c r="I47" s="22" t="s">
        <v>37</v>
      </c>
      <c r="J47" s="22" t="s">
        <v>37</v>
      </c>
      <c r="K47" s="30"/>
      <c r="L47" s="22" t="s">
        <v>37</v>
      </c>
      <c r="M47" s="22" t="s">
        <v>37</v>
      </c>
      <c r="N47" s="22" t="s">
        <v>37</v>
      </c>
      <c r="O47" s="22" t="s">
        <v>37</v>
      </c>
      <c r="P47" s="22" t="s">
        <v>37</v>
      </c>
      <c r="Q47" s="22" t="s">
        <v>37</v>
      </c>
      <c r="R47" s="22" t="s">
        <v>37</v>
      </c>
      <c r="S47" s="22" t="s">
        <v>37</v>
      </c>
      <c r="T47" s="22" t="s">
        <v>37</v>
      </c>
      <c r="U47" s="22" t="s">
        <v>37</v>
      </c>
      <c r="V47" s="22" t="s">
        <v>37</v>
      </c>
      <c r="W47" s="22" t="s">
        <v>37</v>
      </c>
      <c r="X47" s="22" t="s">
        <v>37</v>
      </c>
      <c r="Y47" s="30"/>
      <c r="Z47" s="22" t="s">
        <v>37</v>
      </c>
      <c r="AA47" s="22" t="s">
        <v>37</v>
      </c>
      <c r="AB47" s="24">
        <v>3</v>
      </c>
      <c r="AC47" s="24">
        <v>0</v>
      </c>
      <c r="AD47" s="20">
        <f t="shared" si="2"/>
        <v>0</v>
      </c>
    </row>
    <row r="48" spans="1:30" ht="163.5" customHeight="1" x14ac:dyDescent="0.15">
      <c r="A48" s="13">
        <v>44</v>
      </c>
      <c r="B48" s="14" t="s">
        <v>144</v>
      </c>
      <c r="C48" s="26" t="s">
        <v>145</v>
      </c>
      <c r="D48" s="16" t="s">
        <v>35</v>
      </c>
      <c r="E48" s="17" t="s">
        <v>146</v>
      </c>
      <c r="F48" s="18">
        <v>1</v>
      </c>
      <c r="G48" s="17" t="s">
        <v>37</v>
      </c>
      <c r="H48" s="17" t="s">
        <v>37</v>
      </c>
      <c r="I48" s="17" t="s">
        <v>37</v>
      </c>
      <c r="J48" s="17" t="s">
        <v>37</v>
      </c>
      <c r="K48" s="17" t="s">
        <v>37</v>
      </c>
      <c r="L48" s="17" t="s">
        <v>37</v>
      </c>
      <c r="M48" s="17" t="s">
        <v>37</v>
      </c>
      <c r="N48" s="17" t="s">
        <v>37</v>
      </c>
      <c r="O48" s="17" t="s">
        <v>37</v>
      </c>
      <c r="P48" s="17" t="s">
        <v>37</v>
      </c>
      <c r="Q48" s="17" t="s">
        <v>37</v>
      </c>
      <c r="R48" s="17" t="s">
        <v>37</v>
      </c>
      <c r="S48" s="17" t="s">
        <v>37</v>
      </c>
      <c r="T48" s="17" t="s">
        <v>37</v>
      </c>
      <c r="U48" s="17" t="s">
        <v>37</v>
      </c>
      <c r="V48" s="17" t="s">
        <v>37</v>
      </c>
      <c r="W48" s="17" t="s">
        <v>37</v>
      </c>
      <c r="X48" s="17" t="s">
        <v>37</v>
      </c>
      <c r="Y48" s="29"/>
      <c r="Z48" s="17" t="s">
        <v>37</v>
      </c>
      <c r="AA48" s="17" t="s">
        <v>37</v>
      </c>
      <c r="AB48" s="19">
        <v>1</v>
      </c>
      <c r="AC48" s="19">
        <v>0</v>
      </c>
      <c r="AD48" s="20">
        <f t="shared" si="2"/>
        <v>0</v>
      </c>
    </row>
    <row r="49" spans="1:30" ht="198.75" customHeight="1" x14ac:dyDescent="0.15">
      <c r="A49" s="13">
        <v>45</v>
      </c>
      <c r="B49" s="14" t="s">
        <v>147</v>
      </c>
      <c r="C49" s="15">
        <v>51</v>
      </c>
      <c r="D49" s="21" t="s">
        <v>35</v>
      </c>
      <c r="E49" s="22" t="s">
        <v>148</v>
      </c>
      <c r="F49" s="22" t="s">
        <v>37</v>
      </c>
      <c r="G49" s="22" t="s">
        <v>37</v>
      </c>
      <c r="H49" s="22" t="s">
        <v>37</v>
      </c>
      <c r="I49" s="22" t="s">
        <v>37</v>
      </c>
      <c r="J49" s="22" t="s">
        <v>37</v>
      </c>
      <c r="K49" s="23">
        <v>1</v>
      </c>
      <c r="L49" s="22" t="s">
        <v>37</v>
      </c>
      <c r="M49" s="22" t="s">
        <v>37</v>
      </c>
      <c r="N49" s="22" t="s">
        <v>37</v>
      </c>
      <c r="O49" s="22" t="s">
        <v>37</v>
      </c>
      <c r="P49" s="22" t="s">
        <v>37</v>
      </c>
      <c r="Q49" s="23">
        <v>1</v>
      </c>
      <c r="R49" s="22" t="s">
        <v>37</v>
      </c>
      <c r="S49" s="22" t="s">
        <v>37</v>
      </c>
      <c r="T49" s="22" t="s">
        <v>37</v>
      </c>
      <c r="U49" s="22" t="s">
        <v>37</v>
      </c>
      <c r="V49" s="22" t="s">
        <v>37</v>
      </c>
      <c r="W49" s="22" t="s">
        <v>37</v>
      </c>
      <c r="X49" s="22" t="s">
        <v>37</v>
      </c>
      <c r="Y49" s="22" t="s">
        <v>37</v>
      </c>
      <c r="Z49" s="22" t="s">
        <v>37</v>
      </c>
      <c r="AA49" s="22" t="s">
        <v>37</v>
      </c>
      <c r="AB49" s="24">
        <f>K49+Q49</f>
        <v>2</v>
      </c>
      <c r="AC49" s="24">
        <v>0</v>
      </c>
      <c r="AD49" s="20">
        <f t="shared" si="2"/>
        <v>0</v>
      </c>
    </row>
    <row r="50" spans="1:30" ht="228.5" customHeight="1" x14ac:dyDescent="0.15">
      <c r="A50" s="13">
        <v>46</v>
      </c>
      <c r="B50" s="14" t="s">
        <v>149</v>
      </c>
      <c r="C50" s="15">
        <v>52</v>
      </c>
      <c r="D50" s="16" t="s">
        <v>35</v>
      </c>
      <c r="E50" s="17" t="s">
        <v>150</v>
      </c>
      <c r="F50" s="17" t="s">
        <v>37</v>
      </c>
      <c r="G50" s="17" t="s">
        <v>37</v>
      </c>
      <c r="H50" s="17" t="s">
        <v>37</v>
      </c>
      <c r="I50" s="17" t="s">
        <v>37</v>
      </c>
      <c r="J50" s="17" t="s">
        <v>37</v>
      </c>
      <c r="K50" s="18">
        <v>2</v>
      </c>
      <c r="L50" s="17" t="s">
        <v>37</v>
      </c>
      <c r="M50" s="17" t="s">
        <v>37</v>
      </c>
      <c r="N50" s="17" t="s">
        <v>37</v>
      </c>
      <c r="O50" s="17" t="s">
        <v>37</v>
      </c>
      <c r="P50" s="17" t="s">
        <v>37</v>
      </c>
      <c r="Q50" s="17" t="s">
        <v>37</v>
      </c>
      <c r="R50" s="17" t="s">
        <v>37</v>
      </c>
      <c r="S50" s="17" t="s">
        <v>37</v>
      </c>
      <c r="T50" s="17" t="s">
        <v>37</v>
      </c>
      <c r="U50" s="17" t="s">
        <v>37</v>
      </c>
      <c r="V50" s="17" t="s">
        <v>37</v>
      </c>
      <c r="W50" s="17" t="s">
        <v>37</v>
      </c>
      <c r="X50" s="17" t="s">
        <v>37</v>
      </c>
      <c r="Y50" s="17" t="s">
        <v>37</v>
      </c>
      <c r="Z50" s="17" t="s">
        <v>37</v>
      </c>
      <c r="AA50" s="17" t="s">
        <v>37</v>
      </c>
      <c r="AB50" s="19">
        <f>K50</f>
        <v>2</v>
      </c>
      <c r="AC50" s="19">
        <v>0</v>
      </c>
      <c r="AD50" s="20">
        <f t="shared" si="2"/>
        <v>0</v>
      </c>
    </row>
    <row r="51" spans="1:30" ht="199.5" customHeight="1" x14ac:dyDescent="0.15">
      <c r="A51" s="13">
        <v>47</v>
      </c>
      <c r="B51" s="14" t="s">
        <v>151</v>
      </c>
      <c r="C51" s="15">
        <v>53</v>
      </c>
      <c r="D51" s="21" t="s">
        <v>35</v>
      </c>
      <c r="E51" s="22" t="s">
        <v>152</v>
      </c>
      <c r="F51" s="22" t="s">
        <v>37</v>
      </c>
      <c r="G51" s="22" t="s">
        <v>37</v>
      </c>
      <c r="H51" s="22" t="s">
        <v>37</v>
      </c>
      <c r="I51" s="22" t="s">
        <v>37</v>
      </c>
      <c r="J51" s="22" t="s">
        <v>37</v>
      </c>
      <c r="K51" s="22" t="s">
        <v>37</v>
      </c>
      <c r="L51" s="22" t="s">
        <v>37</v>
      </c>
      <c r="M51" s="22" t="s">
        <v>37</v>
      </c>
      <c r="N51" s="22" t="s">
        <v>37</v>
      </c>
      <c r="O51" s="22" t="s">
        <v>37</v>
      </c>
      <c r="P51" s="22" t="s">
        <v>37</v>
      </c>
      <c r="Q51" s="22" t="s">
        <v>37</v>
      </c>
      <c r="R51" s="23">
        <v>1</v>
      </c>
      <c r="S51" s="22" t="s">
        <v>37</v>
      </c>
      <c r="T51" s="22" t="s">
        <v>37</v>
      </c>
      <c r="U51" s="22" t="s">
        <v>37</v>
      </c>
      <c r="V51" s="22" t="s">
        <v>37</v>
      </c>
      <c r="W51" s="22" t="s">
        <v>37</v>
      </c>
      <c r="X51" s="22" t="s">
        <v>37</v>
      </c>
      <c r="Y51" s="22" t="s">
        <v>37</v>
      </c>
      <c r="Z51" s="22" t="s">
        <v>37</v>
      </c>
      <c r="AA51" s="22" t="s">
        <v>37</v>
      </c>
      <c r="AB51" s="24">
        <f>R51</f>
        <v>1</v>
      </c>
      <c r="AC51" s="24">
        <v>0</v>
      </c>
      <c r="AD51" s="20">
        <f t="shared" si="2"/>
        <v>0</v>
      </c>
    </row>
    <row r="52" spans="1:30" ht="142.75" customHeight="1" x14ac:dyDescent="0.15">
      <c r="A52" s="13">
        <v>48</v>
      </c>
      <c r="B52" s="14" t="s">
        <v>153</v>
      </c>
      <c r="C52" s="15">
        <v>54</v>
      </c>
      <c r="D52" s="16" t="s">
        <v>35</v>
      </c>
      <c r="E52" s="17" t="s">
        <v>154</v>
      </c>
      <c r="F52" s="17" t="s">
        <v>37</v>
      </c>
      <c r="G52" s="17" t="s">
        <v>37</v>
      </c>
      <c r="H52" s="17" t="s">
        <v>37</v>
      </c>
      <c r="I52" s="17" t="s">
        <v>37</v>
      </c>
      <c r="J52" s="17" t="s">
        <v>37</v>
      </c>
      <c r="K52" s="18">
        <v>1</v>
      </c>
      <c r="L52" s="17" t="s">
        <v>37</v>
      </c>
      <c r="M52" s="17" t="s">
        <v>37</v>
      </c>
      <c r="N52" s="17" t="s">
        <v>37</v>
      </c>
      <c r="O52" s="17" t="s">
        <v>37</v>
      </c>
      <c r="P52" s="17" t="s">
        <v>37</v>
      </c>
      <c r="Q52" s="17" t="s">
        <v>37</v>
      </c>
      <c r="R52" s="17" t="s">
        <v>37</v>
      </c>
      <c r="S52" s="17" t="s">
        <v>37</v>
      </c>
      <c r="T52" s="17" t="s">
        <v>37</v>
      </c>
      <c r="U52" s="17" t="s">
        <v>37</v>
      </c>
      <c r="V52" s="17" t="s">
        <v>37</v>
      </c>
      <c r="W52" s="17" t="s">
        <v>37</v>
      </c>
      <c r="X52" s="17" t="s">
        <v>37</v>
      </c>
      <c r="Y52" s="17" t="s">
        <v>37</v>
      </c>
      <c r="Z52" s="17" t="s">
        <v>37</v>
      </c>
      <c r="AA52" s="17" t="s">
        <v>37</v>
      </c>
      <c r="AB52" s="19">
        <f>K52</f>
        <v>1</v>
      </c>
      <c r="AC52" s="19">
        <v>0</v>
      </c>
      <c r="AD52" s="20">
        <f t="shared" si="2"/>
        <v>0</v>
      </c>
    </row>
    <row r="53" spans="1:30" ht="169.25" customHeight="1" x14ac:dyDescent="0.15">
      <c r="A53" s="13">
        <v>49</v>
      </c>
      <c r="B53" s="14" t="s">
        <v>155</v>
      </c>
      <c r="C53" s="15">
        <v>55</v>
      </c>
      <c r="D53" s="21" t="s">
        <v>35</v>
      </c>
      <c r="E53" s="22" t="s">
        <v>156</v>
      </c>
      <c r="F53" s="22" t="s">
        <v>37</v>
      </c>
      <c r="G53" s="22" t="s">
        <v>37</v>
      </c>
      <c r="H53" s="22" t="s">
        <v>37</v>
      </c>
      <c r="I53" s="22" t="s">
        <v>37</v>
      </c>
      <c r="J53" s="22" t="s">
        <v>37</v>
      </c>
      <c r="K53" s="22" t="s">
        <v>37</v>
      </c>
      <c r="L53" s="22" t="s">
        <v>37</v>
      </c>
      <c r="M53" s="22" t="s">
        <v>37</v>
      </c>
      <c r="N53" s="22" t="s">
        <v>37</v>
      </c>
      <c r="O53" s="22" t="s">
        <v>37</v>
      </c>
      <c r="P53" s="22" t="s">
        <v>37</v>
      </c>
      <c r="Q53" s="22" t="s">
        <v>37</v>
      </c>
      <c r="R53" s="22" t="s">
        <v>37</v>
      </c>
      <c r="S53" s="23">
        <v>2</v>
      </c>
      <c r="T53" s="22" t="s">
        <v>37</v>
      </c>
      <c r="U53" s="22" t="s">
        <v>37</v>
      </c>
      <c r="V53" s="22" t="s">
        <v>37</v>
      </c>
      <c r="W53" s="22" t="s">
        <v>37</v>
      </c>
      <c r="X53" s="22" t="s">
        <v>37</v>
      </c>
      <c r="Y53" s="22" t="s">
        <v>37</v>
      </c>
      <c r="Z53" s="22" t="s">
        <v>37</v>
      </c>
      <c r="AA53" s="22" t="s">
        <v>37</v>
      </c>
      <c r="AB53" s="24">
        <f>S53</f>
        <v>2</v>
      </c>
      <c r="AC53" s="24">
        <v>0</v>
      </c>
      <c r="AD53" s="20">
        <f t="shared" si="2"/>
        <v>0</v>
      </c>
    </row>
    <row r="54" spans="1:30" ht="144.5" customHeight="1" x14ac:dyDescent="0.15">
      <c r="A54" s="13">
        <v>50</v>
      </c>
      <c r="B54" s="14" t="s">
        <v>157</v>
      </c>
      <c r="C54" s="15">
        <v>56</v>
      </c>
      <c r="D54" s="16" t="s">
        <v>35</v>
      </c>
      <c r="E54" s="17" t="s">
        <v>158</v>
      </c>
      <c r="F54" s="17" t="s">
        <v>37</v>
      </c>
      <c r="G54" s="18">
        <v>1</v>
      </c>
      <c r="H54" s="18">
        <v>1</v>
      </c>
      <c r="I54" s="18">
        <v>1</v>
      </c>
      <c r="J54" s="18">
        <v>1</v>
      </c>
      <c r="K54" s="18">
        <v>1</v>
      </c>
      <c r="L54" s="18">
        <v>1</v>
      </c>
      <c r="M54" s="18">
        <v>1</v>
      </c>
      <c r="N54" s="18">
        <v>1</v>
      </c>
      <c r="O54" s="17" t="s">
        <v>37</v>
      </c>
      <c r="P54" s="18">
        <v>1</v>
      </c>
      <c r="Q54" s="18">
        <v>1</v>
      </c>
      <c r="R54" s="17" t="s">
        <v>37</v>
      </c>
      <c r="S54" s="18">
        <v>1</v>
      </c>
      <c r="T54" s="17" t="s">
        <v>37</v>
      </c>
      <c r="U54" s="18">
        <v>1</v>
      </c>
      <c r="V54" s="18">
        <v>1</v>
      </c>
      <c r="W54" s="18">
        <v>0</v>
      </c>
      <c r="X54" s="17" t="s">
        <v>37</v>
      </c>
      <c r="Y54" s="17" t="s">
        <v>37</v>
      </c>
      <c r="Z54" s="18">
        <v>1</v>
      </c>
      <c r="AA54" s="17" t="s">
        <v>37</v>
      </c>
      <c r="AB54" s="19">
        <f>V54+Z54+W54+U54+P54+N54+M54+L54+J54+I54+H54+G54+K54+Q54+S54</f>
        <v>14</v>
      </c>
      <c r="AC54" s="19">
        <v>0</v>
      </c>
      <c r="AD54" s="20">
        <f t="shared" si="2"/>
        <v>0</v>
      </c>
    </row>
    <row r="55" spans="1:30" ht="205.5" customHeight="1" x14ac:dyDescent="0.15">
      <c r="A55" s="13">
        <v>51</v>
      </c>
      <c r="B55" s="14" t="s">
        <v>159</v>
      </c>
      <c r="C55" s="26" t="s">
        <v>160</v>
      </c>
      <c r="D55" s="21" t="s">
        <v>35</v>
      </c>
      <c r="E55" s="22" t="s">
        <v>161</v>
      </c>
      <c r="F55" s="23">
        <v>1</v>
      </c>
      <c r="G55" s="22" t="s">
        <v>37</v>
      </c>
      <c r="H55" s="22" t="s">
        <v>37</v>
      </c>
      <c r="I55" s="22" t="s">
        <v>37</v>
      </c>
      <c r="J55" s="22" t="s">
        <v>37</v>
      </c>
      <c r="K55" s="30"/>
      <c r="L55" s="22" t="s">
        <v>37</v>
      </c>
      <c r="M55" s="22" t="s">
        <v>37</v>
      </c>
      <c r="N55" s="22" t="s">
        <v>37</v>
      </c>
      <c r="O55" s="22" t="s">
        <v>37</v>
      </c>
      <c r="P55" s="22" t="s">
        <v>37</v>
      </c>
      <c r="Q55" s="22" t="s">
        <v>37</v>
      </c>
      <c r="R55" s="22" t="s">
        <v>37</v>
      </c>
      <c r="S55" s="22" t="s">
        <v>37</v>
      </c>
      <c r="T55" s="22" t="s">
        <v>37</v>
      </c>
      <c r="U55" s="23">
        <v>1</v>
      </c>
      <c r="V55" s="22" t="s">
        <v>37</v>
      </c>
      <c r="W55" s="22" t="s">
        <v>37</v>
      </c>
      <c r="X55" s="23">
        <v>0</v>
      </c>
      <c r="Y55" s="23">
        <v>1</v>
      </c>
      <c r="Z55" s="22" t="s">
        <v>37</v>
      </c>
      <c r="AA55" s="22" t="s">
        <v>37</v>
      </c>
      <c r="AB55" s="24">
        <f>X55+U55+F55+Y55</f>
        <v>3</v>
      </c>
      <c r="AC55" s="24">
        <v>0</v>
      </c>
      <c r="AD55" s="20">
        <f t="shared" si="2"/>
        <v>0</v>
      </c>
    </row>
    <row r="56" spans="1:30" ht="154" customHeight="1" x14ac:dyDescent="0.15">
      <c r="A56" s="13">
        <v>52</v>
      </c>
      <c r="B56" s="14" t="s">
        <v>162</v>
      </c>
      <c r="C56" s="15">
        <v>62</v>
      </c>
      <c r="D56" s="16" t="s">
        <v>35</v>
      </c>
      <c r="E56" s="17" t="s">
        <v>163</v>
      </c>
      <c r="F56" s="17" t="s">
        <v>37</v>
      </c>
      <c r="G56" s="17" t="s">
        <v>37</v>
      </c>
      <c r="H56" s="17" t="s">
        <v>37</v>
      </c>
      <c r="I56" s="17" t="s">
        <v>37</v>
      </c>
      <c r="J56" s="17" t="s">
        <v>37</v>
      </c>
      <c r="K56" s="17" t="s">
        <v>37</v>
      </c>
      <c r="L56" s="17" t="s">
        <v>37</v>
      </c>
      <c r="M56" s="17" t="s">
        <v>37</v>
      </c>
      <c r="N56" s="17" t="s">
        <v>37</v>
      </c>
      <c r="O56" s="17" t="s">
        <v>37</v>
      </c>
      <c r="P56" s="17" t="s">
        <v>37</v>
      </c>
      <c r="Q56" s="18">
        <v>4</v>
      </c>
      <c r="R56" s="17" t="s">
        <v>37</v>
      </c>
      <c r="S56" s="17" t="s">
        <v>37</v>
      </c>
      <c r="T56" s="17" t="s">
        <v>37</v>
      </c>
      <c r="U56" s="17" t="s">
        <v>37</v>
      </c>
      <c r="V56" s="17" t="s">
        <v>37</v>
      </c>
      <c r="W56" s="17" t="s">
        <v>37</v>
      </c>
      <c r="X56" s="17" t="s">
        <v>37</v>
      </c>
      <c r="Y56" s="17" t="s">
        <v>37</v>
      </c>
      <c r="Z56" s="17" t="s">
        <v>37</v>
      </c>
      <c r="AA56" s="17" t="s">
        <v>37</v>
      </c>
      <c r="AB56" s="19">
        <f>Q56</f>
        <v>4</v>
      </c>
      <c r="AC56" s="19">
        <v>0</v>
      </c>
      <c r="AD56" s="20">
        <f t="shared" si="2"/>
        <v>0</v>
      </c>
    </row>
    <row r="57" spans="1:30" ht="219.5" customHeight="1" x14ac:dyDescent="0.15">
      <c r="A57" s="34">
        <v>53</v>
      </c>
      <c r="B57" s="14" t="s">
        <v>164</v>
      </c>
      <c r="C57" s="15">
        <v>65</v>
      </c>
      <c r="D57" s="21" t="s">
        <v>35</v>
      </c>
      <c r="E57" s="22" t="s">
        <v>165</v>
      </c>
      <c r="F57" s="22" t="s">
        <v>37</v>
      </c>
      <c r="G57" s="22" t="s">
        <v>37</v>
      </c>
      <c r="H57" s="22" t="s">
        <v>37</v>
      </c>
      <c r="I57" s="22" t="s">
        <v>37</v>
      </c>
      <c r="J57" s="22" t="s">
        <v>37</v>
      </c>
      <c r="K57" s="22" t="s">
        <v>37</v>
      </c>
      <c r="L57" s="22" t="s">
        <v>37</v>
      </c>
      <c r="M57" s="22" t="s">
        <v>37</v>
      </c>
      <c r="N57" s="22" t="s">
        <v>37</v>
      </c>
      <c r="O57" s="22" t="s">
        <v>37</v>
      </c>
      <c r="P57" s="22" t="s">
        <v>37</v>
      </c>
      <c r="Q57" s="22" t="s">
        <v>37</v>
      </c>
      <c r="R57" s="22" t="s">
        <v>37</v>
      </c>
      <c r="S57" s="22" t="s">
        <v>37</v>
      </c>
      <c r="T57" s="22" t="s">
        <v>37</v>
      </c>
      <c r="U57" s="22" t="s">
        <v>37</v>
      </c>
      <c r="V57" s="22" t="s">
        <v>37</v>
      </c>
      <c r="W57" s="22" t="s">
        <v>37</v>
      </c>
      <c r="X57" s="22" t="s">
        <v>37</v>
      </c>
      <c r="Y57" s="22" t="s">
        <v>37</v>
      </c>
      <c r="Z57" s="22" t="s">
        <v>37</v>
      </c>
      <c r="AA57" s="23">
        <v>3</v>
      </c>
      <c r="AB57" s="24">
        <f>AA57</f>
        <v>3</v>
      </c>
      <c r="AC57" s="24">
        <v>0</v>
      </c>
      <c r="AD57" s="20">
        <f t="shared" si="2"/>
        <v>0</v>
      </c>
    </row>
    <row r="58" spans="1:30" ht="211.5" customHeight="1" x14ac:dyDescent="0.15">
      <c r="A58" s="13">
        <v>54</v>
      </c>
      <c r="B58" s="14" t="s">
        <v>166</v>
      </c>
      <c r="C58" s="15">
        <v>66</v>
      </c>
      <c r="D58" s="16" t="s">
        <v>35</v>
      </c>
      <c r="E58" s="17" t="s">
        <v>167</v>
      </c>
      <c r="F58" s="17" t="s">
        <v>37</v>
      </c>
      <c r="G58" s="17" t="s">
        <v>37</v>
      </c>
      <c r="H58" s="17" t="s">
        <v>37</v>
      </c>
      <c r="I58" s="17" t="s">
        <v>37</v>
      </c>
      <c r="J58" s="17" t="s">
        <v>37</v>
      </c>
      <c r="K58" s="17" t="s">
        <v>37</v>
      </c>
      <c r="L58" s="17" t="s">
        <v>37</v>
      </c>
      <c r="M58" s="17" t="s">
        <v>37</v>
      </c>
      <c r="N58" s="17" t="s">
        <v>37</v>
      </c>
      <c r="O58" s="17" t="s">
        <v>37</v>
      </c>
      <c r="P58" s="17" t="s">
        <v>37</v>
      </c>
      <c r="Q58" s="17" t="s">
        <v>37</v>
      </c>
      <c r="R58" s="17" t="s">
        <v>37</v>
      </c>
      <c r="S58" s="17" t="s">
        <v>37</v>
      </c>
      <c r="T58" s="17" t="s">
        <v>37</v>
      </c>
      <c r="U58" s="17" t="s">
        <v>37</v>
      </c>
      <c r="V58" s="17" t="s">
        <v>37</v>
      </c>
      <c r="W58" s="17" t="s">
        <v>37</v>
      </c>
      <c r="X58" s="17" t="s">
        <v>37</v>
      </c>
      <c r="Y58" s="17" t="s">
        <v>37</v>
      </c>
      <c r="Z58" s="17" t="s">
        <v>37</v>
      </c>
      <c r="AA58" s="18">
        <v>1</v>
      </c>
      <c r="AB58" s="19">
        <f>AA58</f>
        <v>1</v>
      </c>
      <c r="AC58" s="19">
        <v>0</v>
      </c>
      <c r="AD58" s="20">
        <f t="shared" si="2"/>
        <v>0</v>
      </c>
    </row>
    <row r="59" spans="1:30" ht="409.6" customHeight="1" x14ac:dyDescent="0.15">
      <c r="A59" s="13">
        <v>55</v>
      </c>
      <c r="B59" s="14" t="s">
        <v>168</v>
      </c>
      <c r="C59" s="15">
        <v>72</v>
      </c>
      <c r="D59" s="21" t="s">
        <v>35</v>
      </c>
      <c r="E59" s="22" t="s">
        <v>169</v>
      </c>
      <c r="F59" s="22" t="s">
        <v>37</v>
      </c>
      <c r="G59" s="22" t="s">
        <v>37</v>
      </c>
      <c r="H59" s="22" t="s">
        <v>37</v>
      </c>
      <c r="I59" s="22" t="s">
        <v>37</v>
      </c>
      <c r="J59" s="22" t="s">
        <v>37</v>
      </c>
      <c r="K59" s="22" t="s">
        <v>37</v>
      </c>
      <c r="L59" s="22" t="s">
        <v>37</v>
      </c>
      <c r="M59" s="22" t="s">
        <v>37</v>
      </c>
      <c r="N59" s="22" t="s">
        <v>37</v>
      </c>
      <c r="O59" s="22" t="s">
        <v>37</v>
      </c>
      <c r="P59" s="22" t="s">
        <v>37</v>
      </c>
      <c r="Q59" s="22" t="s">
        <v>37</v>
      </c>
      <c r="R59" s="22" t="s">
        <v>37</v>
      </c>
      <c r="S59" s="22" t="s">
        <v>37</v>
      </c>
      <c r="T59" s="22" t="s">
        <v>37</v>
      </c>
      <c r="U59" s="22" t="s">
        <v>37</v>
      </c>
      <c r="V59" s="22" t="s">
        <v>37</v>
      </c>
      <c r="W59" s="23">
        <v>1</v>
      </c>
      <c r="X59" s="22" t="s">
        <v>37</v>
      </c>
      <c r="Y59" s="22" t="s">
        <v>37</v>
      </c>
      <c r="Z59" s="22" t="s">
        <v>37</v>
      </c>
      <c r="AA59" s="22" t="s">
        <v>37</v>
      </c>
      <c r="AB59" s="24">
        <f>W59</f>
        <v>1</v>
      </c>
      <c r="AC59" s="24">
        <v>0</v>
      </c>
      <c r="AD59" s="20">
        <f t="shared" si="2"/>
        <v>0</v>
      </c>
    </row>
    <row r="60" spans="1:30" ht="70" customHeight="1" x14ac:dyDescent="0.15">
      <c r="A60" s="13">
        <v>56</v>
      </c>
      <c r="B60" s="14" t="s">
        <v>170</v>
      </c>
      <c r="C60" s="15">
        <v>75</v>
      </c>
      <c r="D60" s="16" t="s">
        <v>35</v>
      </c>
      <c r="E60" s="17" t="s">
        <v>171</v>
      </c>
      <c r="F60" s="17" t="s">
        <v>37</v>
      </c>
      <c r="G60" s="17" t="s">
        <v>37</v>
      </c>
      <c r="H60" s="17" t="s">
        <v>37</v>
      </c>
      <c r="I60" s="17" t="s">
        <v>37</v>
      </c>
      <c r="J60" s="17" t="s">
        <v>37</v>
      </c>
      <c r="K60" s="17" t="s">
        <v>37</v>
      </c>
      <c r="L60" s="17" t="s">
        <v>37</v>
      </c>
      <c r="M60" s="17" t="s">
        <v>37</v>
      </c>
      <c r="N60" s="17" t="s">
        <v>37</v>
      </c>
      <c r="O60" s="17" t="s">
        <v>37</v>
      </c>
      <c r="P60" s="17" t="s">
        <v>37</v>
      </c>
      <c r="Q60" s="17" t="s">
        <v>37</v>
      </c>
      <c r="R60" s="17" t="s">
        <v>37</v>
      </c>
      <c r="S60" s="17" t="s">
        <v>37</v>
      </c>
      <c r="T60" s="18">
        <v>2</v>
      </c>
      <c r="U60" s="17" t="s">
        <v>37</v>
      </c>
      <c r="V60" s="17" t="s">
        <v>37</v>
      </c>
      <c r="W60" s="17" t="s">
        <v>37</v>
      </c>
      <c r="X60" s="17" t="s">
        <v>37</v>
      </c>
      <c r="Y60" s="17" t="s">
        <v>37</v>
      </c>
      <c r="Z60" s="17" t="s">
        <v>37</v>
      </c>
      <c r="AA60" s="17" t="s">
        <v>37</v>
      </c>
      <c r="AB60" s="19">
        <f>T60</f>
        <v>2</v>
      </c>
      <c r="AC60" s="19">
        <v>0</v>
      </c>
      <c r="AD60" s="20">
        <f t="shared" si="2"/>
        <v>0</v>
      </c>
    </row>
    <row r="61" spans="1:30" ht="121.25" customHeight="1" x14ac:dyDescent="0.15">
      <c r="A61" s="13">
        <v>57</v>
      </c>
      <c r="B61" s="14" t="s">
        <v>172</v>
      </c>
      <c r="C61" s="15">
        <v>76</v>
      </c>
      <c r="D61" s="21" t="s">
        <v>35</v>
      </c>
      <c r="E61" s="22" t="s">
        <v>173</v>
      </c>
      <c r="F61" s="22" t="s">
        <v>37</v>
      </c>
      <c r="G61" s="22" t="s">
        <v>37</v>
      </c>
      <c r="H61" s="22" t="s">
        <v>37</v>
      </c>
      <c r="I61" s="23">
        <v>1</v>
      </c>
      <c r="J61" s="23">
        <v>1</v>
      </c>
      <c r="K61" s="22" t="s">
        <v>37</v>
      </c>
      <c r="L61" s="23">
        <v>1</v>
      </c>
      <c r="M61" s="23">
        <v>1</v>
      </c>
      <c r="N61" s="23">
        <v>1</v>
      </c>
      <c r="O61" s="22" t="s">
        <v>37</v>
      </c>
      <c r="P61" s="22" t="s">
        <v>37</v>
      </c>
      <c r="Q61" s="22" t="s">
        <v>37</v>
      </c>
      <c r="R61" s="22" t="s">
        <v>37</v>
      </c>
      <c r="S61" s="22" t="s">
        <v>37</v>
      </c>
      <c r="T61" s="22" t="s">
        <v>37</v>
      </c>
      <c r="U61" s="22" t="s">
        <v>37</v>
      </c>
      <c r="V61" s="22" t="s">
        <v>37</v>
      </c>
      <c r="W61" s="22" t="s">
        <v>37</v>
      </c>
      <c r="X61" s="22" t="s">
        <v>37</v>
      </c>
      <c r="Y61" s="22" t="s">
        <v>37</v>
      </c>
      <c r="Z61" s="23">
        <v>1</v>
      </c>
      <c r="AA61" s="22" t="s">
        <v>37</v>
      </c>
      <c r="AB61" s="24">
        <f>Z61+N61+M61+L61+J61+I61</f>
        <v>6</v>
      </c>
      <c r="AC61" s="24">
        <v>0</v>
      </c>
      <c r="AD61" s="20">
        <f t="shared" si="2"/>
        <v>0</v>
      </c>
    </row>
    <row r="62" spans="1:30" ht="84.5" customHeight="1" x14ac:dyDescent="0.15">
      <c r="A62" s="13">
        <v>58</v>
      </c>
      <c r="B62" s="14" t="s">
        <v>174</v>
      </c>
      <c r="C62" s="15">
        <v>77</v>
      </c>
      <c r="D62" s="16" t="s">
        <v>35</v>
      </c>
      <c r="E62" s="17" t="s">
        <v>175</v>
      </c>
      <c r="F62" s="17" t="s">
        <v>37</v>
      </c>
      <c r="G62" s="18">
        <v>1</v>
      </c>
      <c r="H62" s="17" t="s">
        <v>37</v>
      </c>
      <c r="I62" s="18">
        <v>1</v>
      </c>
      <c r="J62" s="17" t="s">
        <v>37</v>
      </c>
      <c r="K62" s="17" t="s">
        <v>37</v>
      </c>
      <c r="L62" s="18">
        <v>1</v>
      </c>
      <c r="M62" s="18">
        <v>1</v>
      </c>
      <c r="N62" s="17" t="s">
        <v>37</v>
      </c>
      <c r="O62" s="17" t="s">
        <v>37</v>
      </c>
      <c r="P62" s="18">
        <v>1</v>
      </c>
      <c r="Q62" s="17" t="s">
        <v>37</v>
      </c>
      <c r="R62" s="17" t="s">
        <v>37</v>
      </c>
      <c r="S62" s="17" t="s">
        <v>37</v>
      </c>
      <c r="T62" s="17" t="s">
        <v>37</v>
      </c>
      <c r="U62" s="17" t="s">
        <v>37</v>
      </c>
      <c r="V62" s="17" t="s">
        <v>37</v>
      </c>
      <c r="W62" s="17" t="s">
        <v>37</v>
      </c>
      <c r="X62" s="17" t="s">
        <v>37</v>
      </c>
      <c r="Y62" s="17" t="s">
        <v>37</v>
      </c>
      <c r="Z62" s="17" t="s">
        <v>37</v>
      </c>
      <c r="AA62" s="17" t="s">
        <v>37</v>
      </c>
      <c r="AB62" s="19">
        <f>P62+M62+L62+I62+G62</f>
        <v>5</v>
      </c>
      <c r="AC62" s="19">
        <v>0</v>
      </c>
      <c r="AD62" s="20">
        <f t="shared" si="2"/>
        <v>0</v>
      </c>
    </row>
    <row r="63" spans="1:30" ht="73.75" customHeight="1" x14ac:dyDescent="0.15">
      <c r="A63" s="34">
        <v>59</v>
      </c>
      <c r="B63" s="14" t="s">
        <v>176</v>
      </c>
      <c r="C63" s="15">
        <v>78</v>
      </c>
      <c r="D63" s="21" t="s">
        <v>35</v>
      </c>
      <c r="E63" s="22" t="s">
        <v>177</v>
      </c>
      <c r="F63" s="22" t="s">
        <v>37</v>
      </c>
      <c r="G63" s="22" t="s">
        <v>37</v>
      </c>
      <c r="H63" s="23">
        <v>1</v>
      </c>
      <c r="I63" s="22" t="s">
        <v>37</v>
      </c>
      <c r="J63" s="23">
        <v>1</v>
      </c>
      <c r="K63" s="22" t="s">
        <v>37</v>
      </c>
      <c r="L63" s="22" t="s">
        <v>37</v>
      </c>
      <c r="M63" s="22" t="s">
        <v>37</v>
      </c>
      <c r="N63" s="22" t="s">
        <v>37</v>
      </c>
      <c r="O63" s="22" t="s">
        <v>37</v>
      </c>
      <c r="P63" s="22" t="s">
        <v>37</v>
      </c>
      <c r="Q63" s="22" t="s">
        <v>37</v>
      </c>
      <c r="R63" s="22" t="s">
        <v>37</v>
      </c>
      <c r="S63" s="22" t="s">
        <v>37</v>
      </c>
      <c r="T63" s="22" t="s">
        <v>37</v>
      </c>
      <c r="U63" s="22" t="s">
        <v>37</v>
      </c>
      <c r="V63" s="22" t="s">
        <v>37</v>
      </c>
      <c r="W63" s="22" t="s">
        <v>37</v>
      </c>
      <c r="X63" s="22" t="s">
        <v>37</v>
      </c>
      <c r="Y63" s="22" t="s">
        <v>37</v>
      </c>
      <c r="Z63" s="23">
        <v>1</v>
      </c>
      <c r="AA63" s="22" t="s">
        <v>37</v>
      </c>
      <c r="AB63" s="24">
        <f>Z63+J63+H63</f>
        <v>3</v>
      </c>
      <c r="AC63" s="24">
        <v>0</v>
      </c>
      <c r="AD63" s="20">
        <f t="shared" si="2"/>
        <v>0</v>
      </c>
    </row>
    <row r="64" spans="1:30" ht="68" customHeight="1" x14ac:dyDescent="0.15">
      <c r="A64" s="28"/>
      <c r="B64" s="14" t="s">
        <v>178</v>
      </c>
      <c r="C64" s="15">
        <v>79</v>
      </c>
      <c r="D64" s="16" t="s">
        <v>35</v>
      </c>
      <c r="E64" s="17" t="s">
        <v>179</v>
      </c>
      <c r="F64" s="17" t="s">
        <v>37</v>
      </c>
      <c r="G64" s="17" t="s">
        <v>37</v>
      </c>
      <c r="H64" s="17" t="s">
        <v>37</v>
      </c>
      <c r="I64" s="17" t="s">
        <v>37</v>
      </c>
      <c r="J64" s="17" t="s">
        <v>37</v>
      </c>
      <c r="K64" s="18">
        <v>1</v>
      </c>
      <c r="L64" s="17" t="s">
        <v>37</v>
      </c>
      <c r="M64" s="17" t="s">
        <v>37</v>
      </c>
      <c r="N64" s="18">
        <v>1</v>
      </c>
      <c r="O64" s="17" t="s">
        <v>37</v>
      </c>
      <c r="P64" s="17" t="s">
        <v>37</v>
      </c>
      <c r="Q64" s="17" t="s">
        <v>37</v>
      </c>
      <c r="R64" s="17" t="s">
        <v>37</v>
      </c>
      <c r="S64" s="17" t="s">
        <v>37</v>
      </c>
      <c r="T64" s="17" t="s">
        <v>37</v>
      </c>
      <c r="U64" s="17" t="s">
        <v>37</v>
      </c>
      <c r="V64" s="17" t="s">
        <v>37</v>
      </c>
      <c r="W64" s="17" t="s">
        <v>37</v>
      </c>
      <c r="X64" s="17" t="s">
        <v>37</v>
      </c>
      <c r="Y64" s="17" t="s">
        <v>37</v>
      </c>
      <c r="Z64" s="17" t="s">
        <v>37</v>
      </c>
      <c r="AA64" s="17" t="s">
        <v>37</v>
      </c>
      <c r="AB64" s="19">
        <f>N64+K64</f>
        <v>2</v>
      </c>
      <c r="AC64" s="19">
        <v>0</v>
      </c>
      <c r="AD64" s="20">
        <f t="shared" si="2"/>
        <v>0</v>
      </c>
    </row>
    <row r="65" spans="1:30" ht="208.75" customHeight="1" x14ac:dyDescent="0.15">
      <c r="A65" s="13">
        <v>60</v>
      </c>
      <c r="B65" s="14" t="s">
        <v>180</v>
      </c>
      <c r="C65" s="15">
        <v>80</v>
      </c>
      <c r="D65" s="21" t="s">
        <v>35</v>
      </c>
      <c r="E65" s="22" t="s">
        <v>181</v>
      </c>
      <c r="F65" s="23">
        <v>1</v>
      </c>
      <c r="G65" s="22" t="s">
        <v>37</v>
      </c>
      <c r="H65" s="22" t="s">
        <v>37</v>
      </c>
      <c r="I65" s="22" t="s">
        <v>37</v>
      </c>
      <c r="J65" s="22" t="s">
        <v>37</v>
      </c>
      <c r="K65" s="22" t="s">
        <v>37</v>
      </c>
      <c r="L65" s="22" t="s">
        <v>37</v>
      </c>
      <c r="M65" s="22" t="s">
        <v>37</v>
      </c>
      <c r="N65" s="22" t="s">
        <v>37</v>
      </c>
      <c r="O65" s="22" t="s">
        <v>37</v>
      </c>
      <c r="P65" s="22" t="s">
        <v>37</v>
      </c>
      <c r="Q65" s="22" t="s">
        <v>37</v>
      </c>
      <c r="R65" s="22" t="s">
        <v>37</v>
      </c>
      <c r="S65" s="22" t="s">
        <v>37</v>
      </c>
      <c r="T65" s="22" t="s">
        <v>37</v>
      </c>
      <c r="U65" s="22" t="s">
        <v>37</v>
      </c>
      <c r="V65" s="22" t="s">
        <v>37</v>
      </c>
      <c r="W65" s="22" t="s">
        <v>37</v>
      </c>
      <c r="X65" s="22" t="s">
        <v>37</v>
      </c>
      <c r="Y65" s="22" t="s">
        <v>37</v>
      </c>
      <c r="Z65" s="22" t="s">
        <v>37</v>
      </c>
      <c r="AA65" s="22" t="s">
        <v>37</v>
      </c>
      <c r="AB65" s="24">
        <v>1</v>
      </c>
      <c r="AC65" s="24">
        <v>0</v>
      </c>
      <c r="AD65" s="20">
        <f t="shared" si="2"/>
        <v>0</v>
      </c>
    </row>
    <row r="66" spans="1:30" ht="158" customHeight="1" x14ac:dyDescent="0.15">
      <c r="A66" s="13">
        <v>61</v>
      </c>
      <c r="B66" s="14" t="s">
        <v>182</v>
      </c>
      <c r="C66" s="15">
        <v>81</v>
      </c>
      <c r="D66" s="16" t="s">
        <v>35</v>
      </c>
      <c r="E66" s="17" t="s">
        <v>183</v>
      </c>
      <c r="F66" s="17" t="s">
        <v>37</v>
      </c>
      <c r="G66" s="17" t="s">
        <v>37</v>
      </c>
      <c r="H66" s="17" t="s">
        <v>37</v>
      </c>
      <c r="I66" s="17" t="s">
        <v>37</v>
      </c>
      <c r="J66" s="17" t="s">
        <v>37</v>
      </c>
      <c r="K66" s="17" t="s">
        <v>37</v>
      </c>
      <c r="L66" s="17" t="s">
        <v>37</v>
      </c>
      <c r="M66" s="18">
        <v>2</v>
      </c>
      <c r="N66" s="17" t="s">
        <v>37</v>
      </c>
      <c r="O66" s="17" t="s">
        <v>37</v>
      </c>
      <c r="P66" s="17" t="s">
        <v>37</v>
      </c>
      <c r="Q66" s="17" t="s">
        <v>37</v>
      </c>
      <c r="R66" s="17" t="s">
        <v>37</v>
      </c>
      <c r="S66" s="17" t="s">
        <v>37</v>
      </c>
      <c r="T66" s="17" t="s">
        <v>37</v>
      </c>
      <c r="U66" s="17" t="s">
        <v>37</v>
      </c>
      <c r="V66" s="17" t="s">
        <v>37</v>
      </c>
      <c r="W66" s="17" t="s">
        <v>37</v>
      </c>
      <c r="X66" s="17" t="s">
        <v>37</v>
      </c>
      <c r="Y66" s="17" t="s">
        <v>37</v>
      </c>
      <c r="Z66" s="17" t="s">
        <v>37</v>
      </c>
      <c r="AA66" s="17" t="s">
        <v>37</v>
      </c>
      <c r="AB66" s="19">
        <v>2</v>
      </c>
      <c r="AC66" s="19">
        <v>0</v>
      </c>
      <c r="AD66" s="20">
        <f t="shared" si="2"/>
        <v>0</v>
      </c>
    </row>
    <row r="67" spans="1:30" ht="99.75" customHeight="1" x14ac:dyDescent="0.15">
      <c r="A67" s="13">
        <v>62</v>
      </c>
      <c r="B67" s="35"/>
      <c r="C67" s="36"/>
      <c r="D67" s="51" t="s">
        <v>184</v>
      </c>
      <c r="E67" s="52"/>
      <c r="F67" s="52"/>
      <c r="G67" s="52"/>
      <c r="H67" s="52"/>
      <c r="I67" s="52"/>
      <c r="J67" s="52"/>
      <c r="K67" s="52"/>
      <c r="L67" s="52"/>
      <c r="M67" s="52"/>
      <c r="N67" s="52"/>
      <c r="O67" s="52"/>
      <c r="P67" s="52"/>
      <c r="Q67" s="52"/>
      <c r="R67" s="52"/>
      <c r="S67" s="52"/>
      <c r="T67" s="52"/>
      <c r="U67" s="52"/>
      <c r="V67" s="52"/>
      <c r="W67" s="52"/>
      <c r="X67" s="52"/>
      <c r="Y67" s="52"/>
      <c r="Z67" s="52"/>
      <c r="AA67" s="52"/>
      <c r="AB67" s="52"/>
      <c r="AC67" s="37"/>
      <c r="AD67" s="38"/>
    </row>
    <row r="68" spans="1:30" ht="239" customHeight="1" x14ac:dyDescent="0.15">
      <c r="A68" s="28"/>
      <c r="B68" s="14" t="s">
        <v>185</v>
      </c>
      <c r="C68" s="26" t="s">
        <v>186</v>
      </c>
      <c r="D68" s="16" t="s">
        <v>35</v>
      </c>
      <c r="E68" s="17" t="s">
        <v>187</v>
      </c>
      <c r="F68" s="17" t="s">
        <v>37</v>
      </c>
      <c r="G68" s="17" t="s">
        <v>37</v>
      </c>
      <c r="H68" s="17" t="s">
        <v>37</v>
      </c>
      <c r="I68" s="17" t="s">
        <v>37</v>
      </c>
      <c r="J68" s="17" t="s">
        <v>37</v>
      </c>
      <c r="K68" s="17" t="s">
        <v>37</v>
      </c>
      <c r="L68" s="17" t="s">
        <v>37</v>
      </c>
      <c r="M68" s="17" t="s">
        <v>37</v>
      </c>
      <c r="N68" s="17" t="s">
        <v>37</v>
      </c>
      <c r="O68" s="17" t="s">
        <v>37</v>
      </c>
      <c r="P68" s="17" t="s">
        <v>37</v>
      </c>
      <c r="Q68" s="17" t="s">
        <v>37</v>
      </c>
      <c r="R68" s="17" t="s">
        <v>37</v>
      </c>
      <c r="S68" s="17" t="s">
        <v>37</v>
      </c>
      <c r="T68" s="17" t="s">
        <v>37</v>
      </c>
      <c r="U68" s="18">
        <v>3</v>
      </c>
      <c r="V68" s="17" t="s">
        <v>37</v>
      </c>
      <c r="W68" s="17" t="s">
        <v>37</v>
      </c>
      <c r="X68" s="17" t="s">
        <v>37</v>
      </c>
      <c r="Y68" s="17" t="s">
        <v>37</v>
      </c>
      <c r="Z68" s="17" t="s">
        <v>37</v>
      </c>
      <c r="AA68" s="17" t="s">
        <v>37</v>
      </c>
      <c r="AB68" s="19">
        <f>U68</f>
        <v>3</v>
      </c>
      <c r="AC68" s="19">
        <v>0</v>
      </c>
      <c r="AD68" s="20">
        <f>PRODUCT(AB68,AC68)</f>
        <v>0</v>
      </c>
    </row>
    <row r="69" spans="1:30" ht="225.25" customHeight="1" x14ac:dyDescent="0.15">
      <c r="A69" s="13">
        <v>63</v>
      </c>
      <c r="B69" s="14" t="s">
        <v>188</v>
      </c>
      <c r="C69" s="26" t="s">
        <v>189</v>
      </c>
      <c r="D69" s="21" t="s">
        <v>35</v>
      </c>
      <c r="E69" s="22" t="s">
        <v>190</v>
      </c>
      <c r="F69" s="22" t="s">
        <v>37</v>
      </c>
      <c r="G69" s="22" t="s">
        <v>37</v>
      </c>
      <c r="H69" s="22" t="s">
        <v>37</v>
      </c>
      <c r="I69" s="22" t="s">
        <v>37</v>
      </c>
      <c r="J69" s="22" t="s">
        <v>37</v>
      </c>
      <c r="K69" s="22" t="s">
        <v>37</v>
      </c>
      <c r="L69" s="22" t="s">
        <v>37</v>
      </c>
      <c r="M69" s="22" t="s">
        <v>37</v>
      </c>
      <c r="N69" s="22" t="s">
        <v>37</v>
      </c>
      <c r="O69" s="22" t="s">
        <v>37</v>
      </c>
      <c r="P69" s="22" t="s">
        <v>37</v>
      </c>
      <c r="Q69" s="22" t="s">
        <v>37</v>
      </c>
      <c r="R69" s="22" t="s">
        <v>37</v>
      </c>
      <c r="S69" s="22" t="s">
        <v>37</v>
      </c>
      <c r="T69" s="22" t="s">
        <v>37</v>
      </c>
      <c r="U69" s="22" t="s">
        <v>37</v>
      </c>
      <c r="V69" s="23">
        <v>1</v>
      </c>
      <c r="W69" s="22" t="s">
        <v>37</v>
      </c>
      <c r="X69" s="22" t="s">
        <v>37</v>
      </c>
      <c r="Y69" s="22" t="s">
        <v>37</v>
      </c>
      <c r="Z69" s="22" t="s">
        <v>37</v>
      </c>
      <c r="AA69" s="22" t="s">
        <v>37</v>
      </c>
      <c r="AB69" s="24">
        <f>V69</f>
        <v>1</v>
      </c>
      <c r="AC69" s="24">
        <v>0</v>
      </c>
      <c r="AD69" s="20">
        <f>PRODUCT(AB69,AC69)</f>
        <v>0</v>
      </c>
    </row>
    <row r="70" spans="1:30" ht="179.75" customHeight="1" x14ac:dyDescent="0.15">
      <c r="A70" s="13">
        <v>64</v>
      </c>
      <c r="B70" s="14" t="s">
        <v>191</v>
      </c>
      <c r="C70" s="26" t="s">
        <v>37</v>
      </c>
      <c r="D70" s="16" t="s">
        <v>35</v>
      </c>
      <c r="E70" s="39"/>
      <c r="F70" s="39"/>
      <c r="G70" s="39"/>
      <c r="H70" s="39"/>
      <c r="I70" s="39"/>
      <c r="J70" s="17" t="s">
        <v>37</v>
      </c>
      <c r="K70" s="29"/>
      <c r="L70" s="17" t="s">
        <v>37</v>
      </c>
      <c r="M70" s="17" t="s">
        <v>37</v>
      </c>
      <c r="N70" s="17" t="s">
        <v>37</v>
      </c>
      <c r="O70" s="17" t="s">
        <v>37</v>
      </c>
      <c r="P70" s="17" t="s">
        <v>37</v>
      </c>
      <c r="Q70" s="29"/>
      <c r="R70" s="29"/>
      <c r="S70" s="29"/>
      <c r="T70" s="17" t="s">
        <v>37</v>
      </c>
      <c r="U70" s="18">
        <v>6</v>
      </c>
      <c r="V70" s="17" t="s">
        <v>37</v>
      </c>
      <c r="W70" s="17" t="s">
        <v>37</v>
      </c>
      <c r="X70" s="17" t="s">
        <v>37</v>
      </c>
      <c r="Y70" s="29"/>
      <c r="Z70" s="17" t="s">
        <v>37</v>
      </c>
      <c r="AA70" s="29"/>
      <c r="AB70" s="19">
        <f>U70</f>
        <v>6</v>
      </c>
      <c r="AC70" s="19">
        <v>0</v>
      </c>
      <c r="AD70" s="20">
        <f>PRODUCT(AB70,AC70)</f>
        <v>0</v>
      </c>
    </row>
    <row r="71" spans="1:30" ht="95" customHeight="1" x14ac:dyDescent="0.15">
      <c r="A71" s="13">
        <v>65</v>
      </c>
      <c r="B71" s="35"/>
      <c r="C71" s="36"/>
      <c r="D71" s="53" t="s">
        <v>192</v>
      </c>
      <c r="E71" s="52"/>
      <c r="F71" s="52"/>
      <c r="G71" s="52"/>
      <c r="H71" s="52"/>
      <c r="I71" s="52"/>
      <c r="J71" s="52"/>
      <c r="K71" s="52"/>
      <c r="L71" s="52"/>
      <c r="M71" s="52"/>
      <c r="N71" s="52"/>
      <c r="O71" s="52"/>
      <c r="P71" s="52"/>
      <c r="Q71" s="52"/>
      <c r="R71" s="52"/>
      <c r="S71" s="52"/>
      <c r="T71" s="52"/>
      <c r="U71" s="52"/>
      <c r="V71" s="52"/>
      <c r="W71" s="52"/>
      <c r="X71" s="52"/>
      <c r="Y71" s="52"/>
      <c r="Z71" s="52"/>
      <c r="AA71" s="52"/>
      <c r="AB71" s="40"/>
      <c r="AC71" s="40"/>
      <c r="AD71" s="41"/>
    </row>
    <row r="72" spans="1:30" ht="103" customHeight="1" x14ac:dyDescent="0.15">
      <c r="A72" s="13">
        <v>66</v>
      </c>
      <c r="B72" s="14" t="s">
        <v>193</v>
      </c>
      <c r="C72" s="26" t="s">
        <v>194</v>
      </c>
      <c r="D72" s="16" t="s">
        <v>35</v>
      </c>
      <c r="E72" s="17" t="s">
        <v>195</v>
      </c>
      <c r="F72" s="17" t="s">
        <v>37</v>
      </c>
      <c r="G72" s="17" t="s">
        <v>37</v>
      </c>
      <c r="H72" s="17" t="s">
        <v>37</v>
      </c>
      <c r="I72" s="17" t="s">
        <v>37</v>
      </c>
      <c r="J72" s="17" t="s">
        <v>37</v>
      </c>
      <c r="K72" s="17" t="s">
        <v>37</v>
      </c>
      <c r="L72" s="17" t="s">
        <v>37</v>
      </c>
      <c r="M72" s="17" t="s">
        <v>37</v>
      </c>
      <c r="N72" s="17" t="s">
        <v>37</v>
      </c>
      <c r="O72" s="17" t="s">
        <v>37</v>
      </c>
      <c r="P72" s="17" t="s">
        <v>37</v>
      </c>
      <c r="Q72" s="17" t="s">
        <v>37</v>
      </c>
      <c r="R72" s="17" t="s">
        <v>37</v>
      </c>
      <c r="S72" s="17" t="s">
        <v>37</v>
      </c>
      <c r="T72" s="17" t="s">
        <v>37</v>
      </c>
      <c r="U72" s="17" t="s">
        <v>37</v>
      </c>
      <c r="V72" s="18">
        <v>1</v>
      </c>
      <c r="W72" s="17" t="s">
        <v>37</v>
      </c>
      <c r="X72" s="17" t="s">
        <v>37</v>
      </c>
      <c r="Y72" s="17" t="s">
        <v>37</v>
      </c>
      <c r="Z72" s="17" t="s">
        <v>37</v>
      </c>
      <c r="AA72" s="17" t="s">
        <v>37</v>
      </c>
      <c r="AB72" s="19">
        <f>SUM(V72)</f>
        <v>1</v>
      </c>
      <c r="AC72" s="19">
        <v>0</v>
      </c>
      <c r="AD72" s="20">
        <f>PRODUCT(AB72,AC72)</f>
        <v>0</v>
      </c>
    </row>
    <row r="73" spans="1:30" ht="202" customHeight="1" x14ac:dyDescent="0.15">
      <c r="A73" s="13">
        <v>67</v>
      </c>
      <c r="B73" s="14" t="s">
        <v>196</v>
      </c>
      <c r="C73" s="26" t="s">
        <v>197</v>
      </c>
      <c r="D73" s="21" t="s">
        <v>35</v>
      </c>
      <c r="E73" s="22" t="s">
        <v>198</v>
      </c>
      <c r="F73" s="22" t="s">
        <v>37</v>
      </c>
      <c r="G73" s="22" t="s">
        <v>37</v>
      </c>
      <c r="H73" s="22" t="s">
        <v>37</v>
      </c>
      <c r="I73" s="22" t="s">
        <v>37</v>
      </c>
      <c r="J73" s="22" t="s">
        <v>37</v>
      </c>
      <c r="K73" s="22" t="s">
        <v>37</v>
      </c>
      <c r="L73" s="22" t="s">
        <v>37</v>
      </c>
      <c r="M73" s="22" t="s">
        <v>37</v>
      </c>
      <c r="N73" s="22" t="s">
        <v>37</v>
      </c>
      <c r="O73" s="22" t="s">
        <v>37</v>
      </c>
      <c r="P73" s="22" t="s">
        <v>37</v>
      </c>
      <c r="Q73" s="22" t="s">
        <v>37</v>
      </c>
      <c r="R73" s="22" t="s">
        <v>37</v>
      </c>
      <c r="S73" s="22" t="s">
        <v>37</v>
      </c>
      <c r="T73" s="22" t="s">
        <v>37</v>
      </c>
      <c r="U73" s="22" t="s">
        <v>37</v>
      </c>
      <c r="V73" s="22" t="s">
        <v>37</v>
      </c>
      <c r="W73" s="22" t="s">
        <v>37</v>
      </c>
      <c r="X73" s="22" t="s">
        <v>37</v>
      </c>
      <c r="Y73" s="23">
        <v>1</v>
      </c>
      <c r="Z73" s="22" t="s">
        <v>37</v>
      </c>
      <c r="AA73" s="22" t="s">
        <v>37</v>
      </c>
      <c r="AB73" s="24">
        <f>Y73</f>
        <v>1</v>
      </c>
      <c r="AC73" s="24">
        <v>0</v>
      </c>
      <c r="AD73" s="20">
        <f>PRODUCT(AC73,AB73)</f>
        <v>0</v>
      </c>
    </row>
    <row r="74" spans="1:30" ht="213.25" customHeight="1" x14ac:dyDescent="0.15">
      <c r="A74" s="13">
        <v>68</v>
      </c>
      <c r="B74" s="14" t="s">
        <v>199</v>
      </c>
      <c r="C74" s="26" t="s">
        <v>200</v>
      </c>
      <c r="D74" s="16" t="s">
        <v>35</v>
      </c>
      <c r="E74" s="17" t="s">
        <v>201</v>
      </c>
      <c r="F74" s="17" t="s">
        <v>37</v>
      </c>
      <c r="G74" s="17" t="s">
        <v>37</v>
      </c>
      <c r="H74" s="17" t="s">
        <v>37</v>
      </c>
      <c r="I74" s="17" t="s">
        <v>37</v>
      </c>
      <c r="J74" s="17" t="s">
        <v>37</v>
      </c>
      <c r="K74" s="17" t="s">
        <v>37</v>
      </c>
      <c r="L74" s="17" t="s">
        <v>37</v>
      </c>
      <c r="M74" s="17" t="s">
        <v>37</v>
      </c>
      <c r="N74" s="17" t="s">
        <v>37</v>
      </c>
      <c r="O74" s="17" t="s">
        <v>37</v>
      </c>
      <c r="P74" s="17" t="s">
        <v>37</v>
      </c>
      <c r="Q74" s="17" t="s">
        <v>37</v>
      </c>
      <c r="R74" s="17" t="s">
        <v>37</v>
      </c>
      <c r="S74" s="17" t="s">
        <v>37</v>
      </c>
      <c r="T74" s="17" t="s">
        <v>37</v>
      </c>
      <c r="U74" s="17" t="s">
        <v>37</v>
      </c>
      <c r="V74" s="17" t="s">
        <v>37</v>
      </c>
      <c r="W74" s="17" t="s">
        <v>37</v>
      </c>
      <c r="X74" s="17" t="s">
        <v>37</v>
      </c>
      <c r="Y74" s="18">
        <v>2</v>
      </c>
      <c r="Z74" s="17" t="s">
        <v>37</v>
      </c>
      <c r="AA74" s="17" t="s">
        <v>37</v>
      </c>
      <c r="AB74" s="19">
        <f>Y74</f>
        <v>2</v>
      </c>
      <c r="AC74" s="19">
        <v>0</v>
      </c>
      <c r="AD74" s="20">
        <f t="shared" ref="AD74:AD83" si="3">PRODUCT(AB74,AC74)</f>
        <v>0</v>
      </c>
    </row>
    <row r="75" spans="1:30" ht="233.25" customHeight="1" x14ac:dyDescent="0.15">
      <c r="A75" s="13">
        <v>69</v>
      </c>
      <c r="B75" s="14" t="s">
        <v>202</v>
      </c>
      <c r="C75" s="26" t="s">
        <v>203</v>
      </c>
      <c r="D75" s="21" t="s">
        <v>35</v>
      </c>
      <c r="E75" s="22" t="s">
        <v>204</v>
      </c>
      <c r="F75" s="22" t="s">
        <v>37</v>
      </c>
      <c r="G75" s="22" t="s">
        <v>37</v>
      </c>
      <c r="H75" s="22" t="s">
        <v>37</v>
      </c>
      <c r="I75" s="22" t="s">
        <v>37</v>
      </c>
      <c r="J75" s="22" t="s">
        <v>37</v>
      </c>
      <c r="K75" s="22" t="s">
        <v>37</v>
      </c>
      <c r="L75" s="22" t="s">
        <v>37</v>
      </c>
      <c r="M75" s="22" t="s">
        <v>37</v>
      </c>
      <c r="N75" s="22" t="s">
        <v>37</v>
      </c>
      <c r="O75" s="22" t="s">
        <v>37</v>
      </c>
      <c r="P75" s="22" t="s">
        <v>37</v>
      </c>
      <c r="Q75" s="22" t="s">
        <v>37</v>
      </c>
      <c r="R75" s="22" t="s">
        <v>37</v>
      </c>
      <c r="S75" s="22" t="s">
        <v>37</v>
      </c>
      <c r="T75" s="22" t="s">
        <v>37</v>
      </c>
      <c r="U75" s="22" t="s">
        <v>37</v>
      </c>
      <c r="V75" s="22" t="s">
        <v>37</v>
      </c>
      <c r="W75" s="22" t="s">
        <v>37</v>
      </c>
      <c r="X75" s="22" t="s">
        <v>37</v>
      </c>
      <c r="Y75" s="23">
        <v>2</v>
      </c>
      <c r="Z75" s="22" t="s">
        <v>37</v>
      </c>
      <c r="AA75" s="22" t="s">
        <v>37</v>
      </c>
      <c r="AB75" s="24">
        <f>Y75</f>
        <v>2</v>
      </c>
      <c r="AC75" s="24">
        <v>0</v>
      </c>
      <c r="AD75" s="20">
        <f t="shared" si="3"/>
        <v>0</v>
      </c>
    </row>
    <row r="76" spans="1:30" ht="213.25" customHeight="1" x14ac:dyDescent="0.15">
      <c r="A76" s="13">
        <v>70</v>
      </c>
      <c r="B76" s="14" t="s">
        <v>205</v>
      </c>
      <c r="C76" s="26" t="s">
        <v>206</v>
      </c>
      <c r="D76" s="16" t="s">
        <v>35</v>
      </c>
      <c r="E76" s="17" t="s">
        <v>207</v>
      </c>
      <c r="F76" s="17" t="s">
        <v>37</v>
      </c>
      <c r="G76" s="17" t="s">
        <v>37</v>
      </c>
      <c r="H76" s="17" t="s">
        <v>37</v>
      </c>
      <c r="I76" s="17" t="s">
        <v>37</v>
      </c>
      <c r="J76" s="17" t="s">
        <v>37</v>
      </c>
      <c r="K76" s="17" t="s">
        <v>37</v>
      </c>
      <c r="L76" s="17" t="s">
        <v>37</v>
      </c>
      <c r="M76" s="17" t="s">
        <v>37</v>
      </c>
      <c r="N76" s="17" t="s">
        <v>37</v>
      </c>
      <c r="O76" s="17" t="s">
        <v>37</v>
      </c>
      <c r="P76" s="17" t="s">
        <v>37</v>
      </c>
      <c r="Q76" s="17" t="s">
        <v>37</v>
      </c>
      <c r="R76" s="17" t="s">
        <v>37</v>
      </c>
      <c r="S76" s="17" t="s">
        <v>37</v>
      </c>
      <c r="T76" s="17" t="s">
        <v>37</v>
      </c>
      <c r="U76" s="17" t="s">
        <v>37</v>
      </c>
      <c r="V76" s="17" t="s">
        <v>37</v>
      </c>
      <c r="W76" s="17" t="s">
        <v>37</v>
      </c>
      <c r="X76" s="17" t="s">
        <v>37</v>
      </c>
      <c r="Y76" s="18">
        <v>1</v>
      </c>
      <c r="Z76" s="17" t="s">
        <v>37</v>
      </c>
      <c r="AA76" s="17" t="s">
        <v>37</v>
      </c>
      <c r="AB76" s="19">
        <f>Y76</f>
        <v>1</v>
      </c>
      <c r="AC76" s="19">
        <v>0</v>
      </c>
      <c r="AD76" s="20">
        <f t="shared" si="3"/>
        <v>0</v>
      </c>
    </row>
    <row r="77" spans="1:30" ht="213.25" customHeight="1" x14ac:dyDescent="0.15">
      <c r="A77" s="13">
        <v>71</v>
      </c>
      <c r="B77" s="14" t="s">
        <v>208</v>
      </c>
      <c r="C77" s="26" t="s">
        <v>209</v>
      </c>
      <c r="D77" s="21" t="s">
        <v>35</v>
      </c>
      <c r="E77" s="22" t="s">
        <v>210</v>
      </c>
      <c r="F77" s="22" t="s">
        <v>37</v>
      </c>
      <c r="G77" s="22" t="s">
        <v>37</v>
      </c>
      <c r="H77" s="22" t="s">
        <v>37</v>
      </c>
      <c r="I77" s="22" t="s">
        <v>37</v>
      </c>
      <c r="J77" s="22" t="s">
        <v>37</v>
      </c>
      <c r="K77" s="22" t="s">
        <v>37</v>
      </c>
      <c r="L77" s="22" t="s">
        <v>37</v>
      </c>
      <c r="M77" s="22" t="s">
        <v>37</v>
      </c>
      <c r="N77" s="22" t="s">
        <v>37</v>
      </c>
      <c r="O77" s="22" t="s">
        <v>37</v>
      </c>
      <c r="P77" s="22" t="s">
        <v>37</v>
      </c>
      <c r="Q77" s="22" t="s">
        <v>37</v>
      </c>
      <c r="R77" s="22" t="s">
        <v>37</v>
      </c>
      <c r="S77" s="22" t="s">
        <v>37</v>
      </c>
      <c r="T77" s="22" t="s">
        <v>37</v>
      </c>
      <c r="U77" s="22" t="s">
        <v>37</v>
      </c>
      <c r="V77" s="22" t="s">
        <v>37</v>
      </c>
      <c r="W77" s="22" t="s">
        <v>37</v>
      </c>
      <c r="X77" s="22" t="s">
        <v>37</v>
      </c>
      <c r="Y77" s="23">
        <v>1</v>
      </c>
      <c r="Z77" s="22" t="s">
        <v>37</v>
      </c>
      <c r="AA77" s="22" t="s">
        <v>37</v>
      </c>
      <c r="AB77" s="24">
        <f>Y77</f>
        <v>1</v>
      </c>
      <c r="AC77" s="24">
        <v>0</v>
      </c>
      <c r="AD77" s="20">
        <f t="shared" si="3"/>
        <v>0</v>
      </c>
    </row>
    <row r="78" spans="1:30" ht="148.5" customHeight="1" x14ac:dyDescent="0.15">
      <c r="A78" s="13">
        <v>72</v>
      </c>
      <c r="B78" s="14" t="s">
        <v>211</v>
      </c>
      <c r="C78" s="26" t="s">
        <v>212</v>
      </c>
      <c r="D78" s="16" t="s">
        <v>35</v>
      </c>
      <c r="E78" s="17" t="s">
        <v>213</v>
      </c>
      <c r="F78" s="17" t="s">
        <v>37</v>
      </c>
      <c r="G78" s="17" t="s">
        <v>37</v>
      </c>
      <c r="H78" s="17" t="s">
        <v>37</v>
      </c>
      <c r="I78" s="17" t="s">
        <v>37</v>
      </c>
      <c r="J78" s="17" t="s">
        <v>37</v>
      </c>
      <c r="K78" s="17" t="s">
        <v>37</v>
      </c>
      <c r="L78" s="17" t="s">
        <v>37</v>
      </c>
      <c r="M78" s="17" t="s">
        <v>37</v>
      </c>
      <c r="N78" s="17" t="s">
        <v>37</v>
      </c>
      <c r="O78" s="17" t="s">
        <v>37</v>
      </c>
      <c r="P78" s="17" t="s">
        <v>37</v>
      </c>
      <c r="Q78" s="18">
        <v>1</v>
      </c>
      <c r="R78" s="17" t="s">
        <v>37</v>
      </c>
      <c r="S78" s="17" t="s">
        <v>37</v>
      </c>
      <c r="T78" s="17" t="s">
        <v>37</v>
      </c>
      <c r="U78" s="17" t="s">
        <v>37</v>
      </c>
      <c r="V78" s="17" t="s">
        <v>37</v>
      </c>
      <c r="W78" s="17" t="s">
        <v>37</v>
      </c>
      <c r="X78" s="17" t="s">
        <v>37</v>
      </c>
      <c r="Y78" s="17" t="s">
        <v>37</v>
      </c>
      <c r="Z78" s="17" t="s">
        <v>37</v>
      </c>
      <c r="AA78" s="17" t="s">
        <v>37</v>
      </c>
      <c r="AB78" s="19">
        <f>Q78</f>
        <v>1</v>
      </c>
      <c r="AC78" s="19">
        <v>0</v>
      </c>
      <c r="AD78" s="20">
        <f t="shared" si="3"/>
        <v>0</v>
      </c>
    </row>
    <row r="79" spans="1:30" ht="168.5" customHeight="1" x14ac:dyDescent="0.15">
      <c r="A79" s="13">
        <v>73</v>
      </c>
      <c r="B79" s="14" t="s">
        <v>214</v>
      </c>
      <c r="C79" s="26" t="s">
        <v>215</v>
      </c>
      <c r="D79" s="21" t="s">
        <v>35</v>
      </c>
      <c r="E79" s="22" t="s">
        <v>216</v>
      </c>
      <c r="F79" s="22" t="s">
        <v>37</v>
      </c>
      <c r="G79" s="22" t="s">
        <v>37</v>
      </c>
      <c r="H79" s="22" t="s">
        <v>37</v>
      </c>
      <c r="I79" s="22" t="s">
        <v>37</v>
      </c>
      <c r="J79" s="22" t="s">
        <v>37</v>
      </c>
      <c r="K79" s="22" t="s">
        <v>37</v>
      </c>
      <c r="L79" s="22" t="s">
        <v>37</v>
      </c>
      <c r="M79" s="22" t="s">
        <v>37</v>
      </c>
      <c r="N79" s="22" t="s">
        <v>37</v>
      </c>
      <c r="O79" s="22" t="s">
        <v>37</v>
      </c>
      <c r="P79" s="22" t="s">
        <v>37</v>
      </c>
      <c r="Q79" s="23">
        <v>1</v>
      </c>
      <c r="R79" s="22" t="s">
        <v>37</v>
      </c>
      <c r="S79" s="22" t="s">
        <v>37</v>
      </c>
      <c r="T79" s="22" t="s">
        <v>37</v>
      </c>
      <c r="U79" s="22" t="s">
        <v>37</v>
      </c>
      <c r="V79" s="22" t="s">
        <v>37</v>
      </c>
      <c r="W79" s="22" t="s">
        <v>37</v>
      </c>
      <c r="X79" s="22" t="s">
        <v>37</v>
      </c>
      <c r="Y79" s="22" t="s">
        <v>37</v>
      </c>
      <c r="Z79" s="22" t="s">
        <v>37</v>
      </c>
      <c r="AA79" s="22" t="s">
        <v>37</v>
      </c>
      <c r="AB79" s="24">
        <f>Q79</f>
        <v>1</v>
      </c>
      <c r="AC79" s="24">
        <v>0</v>
      </c>
      <c r="AD79" s="20">
        <f t="shared" si="3"/>
        <v>0</v>
      </c>
    </row>
    <row r="80" spans="1:30" ht="213.25" customHeight="1" x14ac:dyDescent="0.15">
      <c r="A80" s="13">
        <v>74</v>
      </c>
      <c r="B80" s="14" t="s">
        <v>217</v>
      </c>
      <c r="C80" s="26" t="s">
        <v>218</v>
      </c>
      <c r="D80" s="16" t="s">
        <v>35</v>
      </c>
      <c r="E80" s="17" t="s">
        <v>219</v>
      </c>
      <c r="F80" s="17" t="s">
        <v>37</v>
      </c>
      <c r="G80" s="17" t="s">
        <v>37</v>
      </c>
      <c r="H80" s="17" t="s">
        <v>37</v>
      </c>
      <c r="I80" s="17" t="s">
        <v>37</v>
      </c>
      <c r="J80" s="17" t="s">
        <v>37</v>
      </c>
      <c r="K80" s="17" t="s">
        <v>37</v>
      </c>
      <c r="L80" s="17" t="s">
        <v>37</v>
      </c>
      <c r="M80" s="17" t="s">
        <v>37</v>
      </c>
      <c r="N80" s="17" t="s">
        <v>37</v>
      </c>
      <c r="O80" s="17" t="s">
        <v>37</v>
      </c>
      <c r="P80" s="17" t="s">
        <v>37</v>
      </c>
      <c r="Q80" s="17" t="s">
        <v>37</v>
      </c>
      <c r="R80" s="17" t="s">
        <v>37</v>
      </c>
      <c r="S80" s="17" t="s">
        <v>37</v>
      </c>
      <c r="T80" s="17" t="s">
        <v>37</v>
      </c>
      <c r="U80" s="17" t="s">
        <v>37</v>
      </c>
      <c r="V80" s="17" t="s">
        <v>37</v>
      </c>
      <c r="W80" s="17" t="s">
        <v>37</v>
      </c>
      <c r="X80" s="17" t="s">
        <v>37</v>
      </c>
      <c r="Y80" s="18">
        <v>1</v>
      </c>
      <c r="Z80" s="17" t="s">
        <v>37</v>
      </c>
      <c r="AA80" s="17" t="s">
        <v>37</v>
      </c>
      <c r="AB80" s="19">
        <f>Y80</f>
        <v>1</v>
      </c>
      <c r="AC80" s="19">
        <v>0</v>
      </c>
      <c r="AD80" s="20">
        <f t="shared" si="3"/>
        <v>0</v>
      </c>
    </row>
    <row r="81" spans="1:30" ht="213.25" customHeight="1" x14ac:dyDescent="0.15">
      <c r="A81" s="28"/>
      <c r="B81" s="14" t="s">
        <v>220</v>
      </c>
      <c r="C81" s="26" t="s">
        <v>221</v>
      </c>
      <c r="D81" s="21" t="s">
        <v>35</v>
      </c>
      <c r="E81" s="22" t="s">
        <v>222</v>
      </c>
      <c r="F81" s="22" t="s">
        <v>37</v>
      </c>
      <c r="G81" s="22" t="s">
        <v>37</v>
      </c>
      <c r="H81" s="22" t="s">
        <v>37</v>
      </c>
      <c r="I81" s="22" t="s">
        <v>37</v>
      </c>
      <c r="J81" s="22" t="s">
        <v>37</v>
      </c>
      <c r="K81" s="22" t="s">
        <v>37</v>
      </c>
      <c r="L81" s="22" t="s">
        <v>37</v>
      </c>
      <c r="M81" s="22" t="s">
        <v>37</v>
      </c>
      <c r="N81" s="22" t="s">
        <v>37</v>
      </c>
      <c r="O81" s="22" t="s">
        <v>37</v>
      </c>
      <c r="P81" s="22" t="s">
        <v>37</v>
      </c>
      <c r="Q81" s="22" t="s">
        <v>37</v>
      </c>
      <c r="R81" s="22" t="s">
        <v>37</v>
      </c>
      <c r="S81" s="22" t="s">
        <v>37</v>
      </c>
      <c r="T81" s="22" t="s">
        <v>37</v>
      </c>
      <c r="U81" s="22" t="s">
        <v>37</v>
      </c>
      <c r="V81" s="22" t="s">
        <v>37</v>
      </c>
      <c r="W81" s="22" t="s">
        <v>37</v>
      </c>
      <c r="X81" s="22" t="s">
        <v>37</v>
      </c>
      <c r="Y81" s="23">
        <v>2</v>
      </c>
      <c r="Z81" s="22" t="s">
        <v>37</v>
      </c>
      <c r="AA81" s="22" t="s">
        <v>37</v>
      </c>
      <c r="AB81" s="24">
        <f>Y81</f>
        <v>2</v>
      </c>
      <c r="AC81" s="24">
        <v>0</v>
      </c>
      <c r="AD81" s="20">
        <f t="shared" si="3"/>
        <v>0</v>
      </c>
    </row>
    <row r="82" spans="1:30" ht="213.25" customHeight="1" x14ac:dyDescent="0.15">
      <c r="A82" s="13">
        <v>75</v>
      </c>
      <c r="B82" s="14" t="s">
        <v>223</v>
      </c>
      <c r="C82" s="15">
        <v>71.099999999999994</v>
      </c>
      <c r="D82" s="16" t="s">
        <v>35</v>
      </c>
      <c r="E82" s="17" t="s">
        <v>224</v>
      </c>
      <c r="F82" s="17" t="s">
        <v>37</v>
      </c>
      <c r="G82" s="17" t="s">
        <v>37</v>
      </c>
      <c r="H82" s="17" t="s">
        <v>37</v>
      </c>
      <c r="I82" s="17" t="s">
        <v>37</v>
      </c>
      <c r="J82" s="17" t="s">
        <v>37</v>
      </c>
      <c r="K82" s="17" t="s">
        <v>37</v>
      </c>
      <c r="L82" s="17" t="s">
        <v>37</v>
      </c>
      <c r="M82" s="17" t="s">
        <v>37</v>
      </c>
      <c r="N82" s="17" t="s">
        <v>37</v>
      </c>
      <c r="O82" s="17" t="s">
        <v>37</v>
      </c>
      <c r="P82" s="17" t="s">
        <v>37</v>
      </c>
      <c r="Q82" s="17" t="s">
        <v>37</v>
      </c>
      <c r="R82" s="17" t="s">
        <v>37</v>
      </c>
      <c r="S82" s="17" t="s">
        <v>37</v>
      </c>
      <c r="T82" s="17" t="s">
        <v>37</v>
      </c>
      <c r="U82" s="17" t="s">
        <v>37</v>
      </c>
      <c r="V82" s="17" t="s">
        <v>37</v>
      </c>
      <c r="W82" s="17" t="s">
        <v>37</v>
      </c>
      <c r="X82" s="17" t="s">
        <v>37</v>
      </c>
      <c r="Y82" s="18">
        <v>2</v>
      </c>
      <c r="Z82" s="17" t="s">
        <v>37</v>
      </c>
      <c r="AA82" s="17" t="s">
        <v>37</v>
      </c>
      <c r="AB82" s="19">
        <f>Y82</f>
        <v>2</v>
      </c>
      <c r="AC82" s="19">
        <v>0</v>
      </c>
      <c r="AD82" s="20">
        <f t="shared" si="3"/>
        <v>0</v>
      </c>
    </row>
    <row r="83" spans="1:30" ht="213.25" customHeight="1" x14ac:dyDescent="0.15">
      <c r="A83" s="13">
        <v>76</v>
      </c>
      <c r="B83" s="14" t="s">
        <v>225</v>
      </c>
      <c r="C83" s="15">
        <v>71.2</v>
      </c>
      <c r="D83" s="21" t="s">
        <v>35</v>
      </c>
      <c r="E83" s="22" t="s">
        <v>226</v>
      </c>
      <c r="F83" s="22" t="s">
        <v>37</v>
      </c>
      <c r="G83" s="22" t="s">
        <v>37</v>
      </c>
      <c r="H83" s="22" t="s">
        <v>37</v>
      </c>
      <c r="I83" s="22" t="s">
        <v>37</v>
      </c>
      <c r="J83" s="22" t="s">
        <v>37</v>
      </c>
      <c r="K83" s="22" t="s">
        <v>37</v>
      </c>
      <c r="L83" s="22" t="s">
        <v>37</v>
      </c>
      <c r="M83" s="22" t="s">
        <v>37</v>
      </c>
      <c r="N83" s="22" t="s">
        <v>37</v>
      </c>
      <c r="O83" s="22" t="s">
        <v>37</v>
      </c>
      <c r="P83" s="22" t="s">
        <v>37</v>
      </c>
      <c r="Q83" s="22" t="s">
        <v>37</v>
      </c>
      <c r="R83" s="22" t="s">
        <v>37</v>
      </c>
      <c r="S83" s="22" t="s">
        <v>37</v>
      </c>
      <c r="T83" s="22" t="s">
        <v>37</v>
      </c>
      <c r="U83" s="22" t="s">
        <v>37</v>
      </c>
      <c r="V83" s="22" t="s">
        <v>37</v>
      </c>
      <c r="W83" s="22" t="s">
        <v>37</v>
      </c>
      <c r="X83" s="22" t="s">
        <v>37</v>
      </c>
      <c r="Y83" s="23">
        <v>2</v>
      </c>
      <c r="Z83" s="22" t="s">
        <v>37</v>
      </c>
      <c r="AA83" s="22" t="s">
        <v>37</v>
      </c>
      <c r="AB83" s="24">
        <f>Y83</f>
        <v>2</v>
      </c>
      <c r="AC83" s="24">
        <v>0</v>
      </c>
      <c r="AD83" s="20">
        <f t="shared" si="3"/>
        <v>0</v>
      </c>
    </row>
    <row r="84" spans="1:30" ht="82" customHeight="1" x14ac:dyDescent="0.15">
      <c r="A84" s="13">
        <v>77</v>
      </c>
      <c r="B84" s="35"/>
      <c r="C84" s="42"/>
      <c r="D84" s="55" t="s">
        <v>227</v>
      </c>
      <c r="E84" s="56"/>
      <c r="F84" s="56"/>
      <c r="G84" s="56"/>
      <c r="H84" s="56"/>
      <c r="I84" s="56"/>
      <c r="J84" s="56"/>
      <c r="K84" s="56"/>
      <c r="L84" s="56"/>
      <c r="M84" s="56"/>
      <c r="N84" s="56"/>
      <c r="O84" s="56"/>
      <c r="P84" s="56"/>
      <c r="Q84" s="56"/>
      <c r="R84" s="56"/>
      <c r="S84" s="56"/>
      <c r="T84" s="56"/>
      <c r="U84" s="56"/>
      <c r="V84" s="56"/>
      <c r="W84" s="56"/>
      <c r="X84" s="56"/>
      <c r="Y84" s="56"/>
      <c r="Z84" s="56"/>
      <c r="AA84" s="56"/>
      <c r="AB84" s="56"/>
      <c r="AC84" s="43"/>
      <c r="AD84" s="44"/>
    </row>
    <row r="85" spans="1:30" ht="213.25" customHeight="1" x14ac:dyDescent="0.15">
      <c r="A85" s="13">
        <v>78</v>
      </c>
      <c r="B85" s="45" t="s">
        <v>228</v>
      </c>
      <c r="C85" s="26" t="s">
        <v>229</v>
      </c>
      <c r="D85" s="21" t="s">
        <v>35</v>
      </c>
      <c r="E85" s="22" t="s">
        <v>230</v>
      </c>
      <c r="F85" s="22" t="s">
        <v>37</v>
      </c>
      <c r="G85" s="22" t="s">
        <v>37</v>
      </c>
      <c r="H85" s="22" t="s">
        <v>37</v>
      </c>
      <c r="I85" s="22" t="s">
        <v>37</v>
      </c>
      <c r="J85" s="22" t="s">
        <v>37</v>
      </c>
      <c r="K85" s="22" t="s">
        <v>37</v>
      </c>
      <c r="L85" s="22" t="s">
        <v>37</v>
      </c>
      <c r="M85" s="22" t="s">
        <v>37</v>
      </c>
      <c r="N85" s="22" t="s">
        <v>37</v>
      </c>
      <c r="O85" s="22" t="s">
        <v>37</v>
      </c>
      <c r="P85" s="22" t="s">
        <v>37</v>
      </c>
      <c r="Q85" s="22" t="s">
        <v>37</v>
      </c>
      <c r="R85" s="22" t="s">
        <v>37</v>
      </c>
      <c r="S85" s="22" t="s">
        <v>37</v>
      </c>
      <c r="T85" s="22" t="s">
        <v>37</v>
      </c>
      <c r="U85" s="23">
        <v>1</v>
      </c>
      <c r="V85" s="22" t="s">
        <v>37</v>
      </c>
      <c r="W85" s="22" t="s">
        <v>37</v>
      </c>
      <c r="X85" s="22" t="s">
        <v>37</v>
      </c>
      <c r="Y85" s="22" t="s">
        <v>37</v>
      </c>
      <c r="Z85" s="22" t="s">
        <v>37</v>
      </c>
      <c r="AA85" s="22" t="s">
        <v>37</v>
      </c>
      <c r="AB85" s="24">
        <v>1</v>
      </c>
      <c r="AC85" s="24">
        <v>0</v>
      </c>
      <c r="AD85" s="20">
        <f t="shared" ref="AD85:AD92" si="4">PRODUCT(AB85,AC85)</f>
        <v>0</v>
      </c>
    </row>
    <row r="86" spans="1:30" ht="213.25" customHeight="1" x14ac:dyDescent="0.15">
      <c r="A86" s="13">
        <v>79</v>
      </c>
      <c r="B86" s="45" t="s">
        <v>231</v>
      </c>
      <c r="C86" s="26" t="s">
        <v>232</v>
      </c>
      <c r="D86" s="16" t="s">
        <v>35</v>
      </c>
      <c r="E86" s="17" t="s">
        <v>233</v>
      </c>
      <c r="F86" s="17" t="s">
        <v>37</v>
      </c>
      <c r="G86" s="17" t="s">
        <v>37</v>
      </c>
      <c r="H86" s="17" t="s">
        <v>37</v>
      </c>
      <c r="I86" s="17" t="s">
        <v>37</v>
      </c>
      <c r="J86" s="17" t="s">
        <v>37</v>
      </c>
      <c r="K86" s="17" t="s">
        <v>37</v>
      </c>
      <c r="L86" s="17" t="s">
        <v>37</v>
      </c>
      <c r="M86" s="17" t="s">
        <v>37</v>
      </c>
      <c r="N86" s="17" t="s">
        <v>37</v>
      </c>
      <c r="O86" s="17" t="s">
        <v>37</v>
      </c>
      <c r="P86" s="17" t="s">
        <v>37</v>
      </c>
      <c r="Q86" s="17" t="s">
        <v>37</v>
      </c>
      <c r="R86" s="17" t="s">
        <v>37</v>
      </c>
      <c r="S86" s="17" t="s">
        <v>37</v>
      </c>
      <c r="T86" s="17" t="s">
        <v>37</v>
      </c>
      <c r="U86" s="29"/>
      <c r="V86" s="18">
        <v>1</v>
      </c>
      <c r="W86" s="17" t="s">
        <v>37</v>
      </c>
      <c r="X86" s="17" t="s">
        <v>37</v>
      </c>
      <c r="Y86" s="17" t="s">
        <v>37</v>
      </c>
      <c r="Z86" s="17" t="s">
        <v>37</v>
      </c>
      <c r="AA86" s="17" t="s">
        <v>37</v>
      </c>
      <c r="AB86" s="19">
        <v>1</v>
      </c>
      <c r="AC86" s="19">
        <v>0</v>
      </c>
      <c r="AD86" s="20">
        <f t="shared" si="4"/>
        <v>0</v>
      </c>
    </row>
    <row r="87" spans="1:30" ht="213.25" customHeight="1" x14ac:dyDescent="0.15">
      <c r="A87" s="13">
        <v>80</v>
      </c>
      <c r="B87" s="14" t="s">
        <v>234</v>
      </c>
      <c r="C87" s="26" t="s">
        <v>235</v>
      </c>
      <c r="D87" s="21" t="s">
        <v>35</v>
      </c>
      <c r="E87" s="22" t="s">
        <v>236</v>
      </c>
      <c r="F87" s="22" t="s">
        <v>37</v>
      </c>
      <c r="G87" s="22" t="s">
        <v>37</v>
      </c>
      <c r="H87" s="22" t="s">
        <v>37</v>
      </c>
      <c r="I87" s="22" t="s">
        <v>37</v>
      </c>
      <c r="J87" s="22" t="s">
        <v>37</v>
      </c>
      <c r="K87" s="22" t="s">
        <v>37</v>
      </c>
      <c r="L87" s="22" t="s">
        <v>37</v>
      </c>
      <c r="M87" s="22" t="s">
        <v>37</v>
      </c>
      <c r="N87" s="22" t="s">
        <v>37</v>
      </c>
      <c r="O87" s="22" t="s">
        <v>37</v>
      </c>
      <c r="P87" s="22" t="s">
        <v>37</v>
      </c>
      <c r="Q87" s="22" t="s">
        <v>37</v>
      </c>
      <c r="R87" s="22" t="s">
        <v>37</v>
      </c>
      <c r="S87" s="22" t="s">
        <v>37</v>
      </c>
      <c r="T87" s="22" t="s">
        <v>37</v>
      </c>
      <c r="U87" s="23">
        <v>1</v>
      </c>
      <c r="V87" s="22" t="s">
        <v>37</v>
      </c>
      <c r="W87" s="22" t="s">
        <v>37</v>
      </c>
      <c r="X87" s="22" t="s">
        <v>37</v>
      </c>
      <c r="Y87" s="22" t="s">
        <v>37</v>
      </c>
      <c r="Z87" s="22" t="s">
        <v>37</v>
      </c>
      <c r="AA87" s="22" t="s">
        <v>37</v>
      </c>
      <c r="AB87" s="24">
        <v>1</v>
      </c>
      <c r="AC87" s="24">
        <v>0</v>
      </c>
      <c r="AD87" s="20">
        <f t="shared" si="4"/>
        <v>0</v>
      </c>
    </row>
    <row r="88" spans="1:30" ht="213.25" customHeight="1" x14ac:dyDescent="0.15">
      <c r="A88" s="13">
        <v>81</v>
      </c>
      <c r="B88" s="45" t="s">
        <v>237</v>
      </c>
      <c r="C88" s="26" t="s">
        <v>238</v>
      </c>
      <c r="D88" s="16" t="s">
        <v>35</v>
      </c>
      <c r="E88" s="17" t="s">
        <v>239</v>
      </c>
      <c r="F88" s="17" t="s">
        <v>37</v>
      </c>
      <c r="G88" s="17" t="s">
        <v>37</v>
      </c>
      <c r="H88" s="17" t="s">
        <v>37</v>
      </c>
      <c r="I88" s="17" t="s">
        <v>37</v>
      </c>
      <c r="J88" s="17" t="s">
        <v>37</v>
      </c>
      <c r="K88" s="17" t="s">
        <v>37</v>
      </c>
      <c r="L88" s="17" t="s">
        <v>37</v>
      </c>
      <c r="M88" s="17" t="s">
        <v>37</v>
      </c>
      <c r="N88" s="17" t="s">
        <v>37</v>
      </c>
      <c r="O88" s="17" t="s">
        <v>37</v>
      </c>
      <c r="P88" s="17" t="s">
        <v>37</v>
      </c>
      <c r="Q88" s="17" t="s">
        <v>37</v>
      </c>
      <c r="R88" s="17" t="s">
        <v>37</v>
      </c>
      <c r="S88" s="17" t="s">
        <v>37</v>
      </c>
      <c r="T88" s="17" t="s">
        <v>37</v>
      </c>
      <c r="U88" s="17" t="s">
        <v>37</v>
      </c>
      <c r="V88" s="17" t="s">
        <v>37</v>
      </c>
      <c r="W88" s="17" t="s">
        <v>37</v>
      </c>
      <c r="X88" s="18">
        <v>1</v>
      </c>
      <c r="Y88" s="17" t="s">
        <v>37</v>
      </c>
      <c r="Z88" s="17" t="s">
        <v>37</v>
      </c>
      <c r="AA88" s="17" t="s">
        <v>37</v>
      </c>
      <c r="AB88" s="19">
        <v>1</v>
      </c>
      <c r="AC88" s="19">
        <v>0</v>
      </c>
      <c r="AD88" s="20">
        <f t="shared" si="4"/>
        <v>0</v>
      </c>
    </row>
    <row r="89" spans="1:30" ht="213.25" customHeight="1" x14ac:dyDescent="0.15">
      <c r="A89" s="13">
        <v>82</v>
      </c>
      <c r="B89" s="45" t="s">
        <v>240</v>
      </c>
      <c r="C89" s="26" t="s">
        <v>241</v>
      </c>
      <c r="D89" s="21" t="s">
        <v>66</v>
      </c>
      <c r="E89" s="22" t="s">
        <v>242</v>
      </c>
      <c r="F89" s="22" t="s">
        <v>37</v>
      </c>
      <c r="G89" s="22" t="s">
        <v>37</v>
      </c>
      <c r="H89" s="22" t="s">
        <v>37</v>
      </c>
      <c r="I89" s="22" t="s">
        <v>37</v>
      </c>
      <c r="J89" s="22" t="s">
        <v>37</v>
      </c>
      <c r="K89" s="22" t="s">
        <v>37</v>
      </c>
      <c r="L89" s="22" t="s">
        <v>37</v>
      </c>
      <c r="M89" s="22" t="s">
        <v>37</v>
      </c>
      <c r="N89" s="22" t="s">
        <v>37</v>
      </c>
      <c r="O89" s="22" t="s">
        <v>37</v>
      </c>
      <c r="P89" s="22" t="s">
        <v>37</v>
      </c>
      <c r="Q89" s="22" t="s">
        <v>37</v>
      </c>
      <c r="R89" s="22" t="s">
        <v>37</v>
      </c>
      <c r="S89" s="22" t="s">
        <v>37</v>
      </c>
      <c r="T89" s="22" t="s">
        <v>37</v>
      </c>
      <c r="U89" s="23">
        <v>1</v>
      </c>
      <c r="V89" s="22" t="s">
        <v>37</v>
      </c>
      <c r="W89" s="22" t="s">
        <v>37</v>
      </c>
      <c r="X89" s="22" t="s">
        <v>37</v>
      </c>
      <c r="Y89" s="22" t="s">
        <v>37</v>
      </c>
      <c r="Z89" s="22" t="s">
        <v>37</v>
      </c>
      <c r="AA89" s="22" t="s">
        <v>37</v>
      </c>
      <c r="AB89" s="24">
        <v>1</v>
      </c>
      <c r="AC89" s="24">
        <v>0</v>
      </c>
      <c r="AD89" s="20">
        <f t="shared" si="4"/>
        <v>0</v>
      </c>
    </row>
    <row r="90" spans="1:30" ht="213.25" customHeight="1" x14ac:dyDescent="0.15">
      <c r="A90" s="13">
        <v>83</v>
      </c>
      <c r="B90" s="45" t="s">
        <v>243</v>
      </c>
      <c r="C90" s="26" t="s">
        <v>244</v>
      </c>
      <c r="D90" s="16" t="s">
        <v>66</v>
      </c>
      <c r="E90" s="17" t="s">
        <v>245</v>
      </c>
      <c r="F90" s="17" t="s">
        <v>37</v>
      </c>
      <c r="G90" s="17" t="s">
        <v>37</v>
      </c>
      <c r="H90" s="17" t="s">
        <v>37</v>
      </c>
      <c r="I90" s="17" t="s">
        <v>37</v>
      </c>
      <c r="J90" s="17" t="s">
        <v>37</v>
      </c>
      <c r="K90" s="17" t="s">
        <v>37</v>
      </c>
      <c r="L90" s="17" t="s">
        <v>37</v>
      </c>
      <c r="M90" s="17" t="s">
        <v>37</v>
      </c>
      <c r="N90" s="17" t="s">
        <v>37</v>
      </c>
      <c r="O90" s="17" t="s">
        <v>37</v>
      </c>
      <c r="P90" s="17" t="s">
        <v>37</v>
      </c>
      <c r="Q90" s="17" t="s">
        <v>37</v>
      </c>
      <c r="R90" s="17" t="s">
        <v>37</v>
      </c>
      <c r="S90" s="17" t="s">
        <v>37</v>
      </c>
      <c r="T90" s="17" t="s">
        <v>37</v>
      </c>
      <c r="U90" s="18">
        <v>1</v>
      </c>
      <c r="V90" s="17" t="s">
        <v>37</v>
      </c>
      <c r="W90" s="17" t="s">
        <v>37</v>
      </c>
      <c r="X90" s="17" t="s">
        <v>37</v>
      </c>
      <c r="Y90" s="17" t="s">
        <v>37</v>
      </c>
      <c r="Z90" s="17" t="s">
        <v>37</v>
      </c>
      <c r="AA90" s="17" t="s">
        <v>37</v>
      </c>
      <c r="AB90" s="19">
        <v>1</v>
      </c>
      <c r="AC90" s="19">
        <v>0</v>
      </c>
      <c r="AD90" s="20">
        <f t="shared" si="4"/>
        <v>0</v>
      </c>
    </row>
    <row r="91" spans="1:30" ht="213.25" customHeight="1" x14ac:dyDescent="0.15">
      <c r="A91" s="13">
        <v>84</v>
      </c>
      <c r="B91" s="45" t="s">
        <v>246</v>
      </c>
      <c r="C91" s="26" t="s">
        <v>247</v>
      </c>
      <c r="D91" s="21" t="s">
        <v>66</v>
      </c>
      <c r="E91" s="22" t="s">
        <v>248</v>
      </c>
      <c r="F91" s="22" t="s">
        <v>37</v>
      </c>
      <c r="G91" s="22" t="s">
        <v>37</v>
      </c>
      <c r="H91" s="22" t="s">
        <v>37</v>
      </c>
      <c r="I91" s="22" t="s">
        <v>37</v>
      </c>
      <c r="J91" s="22" t="s">
        <v>37</v>
      </c>
      <c r="K91" s="22" t="s">
        <v>37</v>
      </c>
      <c r="L91" s="22" t="s">
        <v>37</v>
      </c>
      <c r="M91" s="22" t="s">
        <v>37</v>
      </c>
      <c r="N91" s="22" t="s">
        <v>37</v>
      </c>
      <c r="O91" s="22" t="s">
        <v>37</v>
      </c>
      <c r="P91" s="22" t="s">
        <v>37</v>
      </c>
      <c r="Q91" s="22" t="s">
        <v>37</v>
      </c>
      <c r="R91" s="22" t="s">
        <v>37</v>
      </c>
      <c r="S91" s="22" t="s">
        <v>37</v>
      </c>
      <c r="T91" s="22" t="s">
        <v>37</v>
      </c>
      <c r="U91" s="23">
        <v>1</v>
      </c>
      <c r="V91" s="22" t="s">
        <v>37</v>
      </c>
      <c r="W91" s="22" t="s">
        <v>37</v>
      </c>
      <c r="X91" s="22" t="s">
        <v>37</v>
      </c>
      <c r="Y91" s="22" t="s">
        <v>37</v>
      </c>
      <c r="Z91" s="22" t="s">
        <v>37</v>
      </c>
      <c r="AA91" s="22" t="s">
        <v>37</v>
      </c>
      <c r="AB91" s="24">
        <v>1</v>
      </c>
      <c r="AC91" s="24">
        <v>0</v>
      </c>
      <c r="AD91" s="20">
        <f t="shared" si="4"/>
        <v>0</v>
      </c>
    </row>
    <row r="92" spans="1:30" ht="213.25" customHeight="1" x14ac:dyDescent="0.15">
      <c r="A92" s="13">
        <v>85</v>
      </c>
      <c r="B92" s="14" t="s">
        <v>249</v>
      </c>
      <c r="C92" s="26" t="s">
        <v>250</v>
      </c>
      <c r="D92" s="16" t="s">
        <v>66</v>
      </c>
      <c r="E92" s="17" t="s">
        <v>251</v>
      </c>
      <c r="F92" s="18">
        <v>1</v>
      </c>
      <c r="G92" s="17" t="s">
        <v>37</v>
      </c>
      <c r="H92" s="17" t="s">
        <v>37</v>
      </c>
      <c r="I92" s="17" t="s">
        <v>37</v>
      </c>
      <c r="J92" s="17" t="s">
        <v>37</v>
      </c>
      <c r="K92" s="17" t="s">
        <v>37</v>
      </c>
      <c r="L92" s="17" t="s">
        <v>37</v>
      </c>
      <c r="M92" s="17" t="s">
        <v>37</v>
      </c>
      <c r="N92" s="17" t="s">
        <v>37</v>
      </c>
      <c r="O92" s="17" t="s">
        <v>37</v>
      </c>
      <c r="P92" s="17" t="s">
        <v>37</v>
      </c>
      <c r="Q92" s="17" t="s">
        <v>37</v>
      </c>
      <c r="R92" s="17" t="s">
        <v>37</v>
      </c>
      <c r="S92" s="17" t="s">
        <v>37</v>
      </c>
      <c r="T92" s="17" t="s">
        <v>37</v>
      </c>
      <c r="U92" s="17" t="s">
        <v>37</v>
      </c>
      <c r="V92" s="17" t="s">
        <v>37</v>
      </c>
      <c r="W92" s="17" t="s">
        <v>37</v>
      </c>
      <c r="X92" s="17" t="s">
        <v>37</v>
      </c>
      <c r="Y92" s="17" t="s">
        <v>37</v>
      </c>
      <c r="Z92" s="17" t="s">
        <v>37</v>
      </c>
      <c r="AA92" s="17" t="s">
        <v>37</v>
      </c>
      <c r="AB92" s="19">
        <v>1</v>
      </c>
      <c r="AC92" s="19">
        <v>0</v>
      </c>
      <c r="AD92" s="20">
        <f t="shared" si="4"/>
        <v>0</v>
      </c>
    </row>
    <row r="93" spans="1:30" ht="213.25" customHeight="1" x14ac:dyDescent="0.15">
      <c r="A93" s="58" t="s">
        <v>252</v>
      </c>
      <c r="B93" s="59"/>
      <c r="C93" s="60"/>
      <c r="D93" s="57"/>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20">
        <f>SUM(AD5:AD92)</f>
        <v>0</v>
      </c>
    </row>
  </sheetData>
  <mergeCells count="11">
    <mergeCell ref="A93:C93"/>
    <mergeCell ref="D71:AA71"/>
    <mergeCell ref="E2:E4"/>
    <mergeCell ref="D2:D4"/>
    <mergeCell ref="D84:AB84"/>
    <mergeCell ref="D93:AC93"/>
    <mergeCell ref="A1:AD1"/>
    <mergeCell ref="A2:A4"/>
    <mergeCell ref="B2:B4"/>
    <mergeCell ref="C2:C4"/>
    <mergeCell ref="D67:AB67"/>
  </mergeCells>
  <pageMargins left="0.69444399999999995" right="6.9444400000000003E-2" top="0.13888900000000001" bottom="0.27777800000000002" header="0.13888900000000001" footer="0.13888900000000001"/>
  <pageSetup scale="45"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Arkusze</vt:lpstr>
      </vt:variant>
      <vt:variant>
        <vt:i4>1</vt:i4>
      </vt:variant>
    </vt:vector>
  </HeadingPairs>
  <TitlesOfParts>
    <vt:vector size="1" baseType="lpstr">
      <vt:lpstr>Zestawienie wyposażenia na prze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2023-08-01T08:54:18Z</dcterms:modified>
</cp:coreProperties>
</file>