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792A8F95-5E59-446D-9F53-E3D5B07EAEF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5" i="1" l="1"/>
  <c r="D394" i="1"/>
  <c r="D393" i="1"/>
  <c r="D392" i="1"/>
  <c r="D391" i="1"/>
  <c r="D390" i="1"/>
  <c r="D389" i="1"/>
  <c r="D396" i="1" s="1"/>
  <c r="D388" i="1"/>
  <c r="D387" i="1"/>
  <c r="D386" i="1"/>
  <c r="D385" i="1"/>
  <c r="D384" i="1"/>
  <c r="C396" i="1"/>
  <c r="C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C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C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C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C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C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C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C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C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C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C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C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383" i="1" l="1"/>
  <c r="D370" i="1"/>
  <c r="D357" i="1"/>
  <c r="D344" i="1"/>
  <c r="D331" i="1"/>
  <c r="D318" i="1"/>
  <c r="D292" i="1"/>
  <c r="D279" i="1"/>
  <c r="D266" i="1"/>
  <c r="D253" i="1"/>
  <c r="D305" i="1"/>
  <c r="D240" i="1"/>
  <c r="D108" i="1"/>
  <c r="C227" i="1" l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27" i="1" l="1"/>
  <c r="C214" i="1"/>
  <c r="D57" i="1"/>
  <c r="D58" i="1"/>
  <c r="D59" i="1"/>
  <c r="D60" i="1"/>
  <c r="D61" i="1"/>
  <c r="D62" i="1"/>
  <c r="D63" i="1"/>
  <c r="D64" i="1"/>
  <c r="D65" i="1"/>
  <c r="D66" i="1"/>
  <c r="E66" i="1" s="1"/>
  <c r="F66" i="1" s="1"/>
  <c r="D68" i="1"/>
  <c r="E68" i="1" s="1"/>
  <c r="F68" i="1" s="1"/>
  <c r="D69" i="1"/>
  <c r="E69" i="1" s="1"/>
  <c r="F69" i="1" s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14" i="1" l="1"/>
  <c r="C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C188" i="1"/>
  <c r="D187" i="1"/>
  <c r="D186" i="1"/>
  <c r="D185" i="1"/>
  <c r="D184" i="1"/>
  <c r="D183" i="1"/>
  <c r="D182" i="1"/>
  <c r="D181" i="1"/>
  <c r="D180" i="1"/>
  <c r="D179" i="1"/>
  <c r="D177" i="1"/>
  <c r="D176" i="1"/>
  <c r="C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C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C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C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C123" i="1"/>
  <c r="D122" i="1"/>
  <c r="D121" i="1"/>
  <c r="D119" i="1"/>
  <c r="D117" i="1"/>
  <c r="D116" i="1"/>
  <c r="D115" i="1"/>
  <c r="D114" i="1"/>
  <c r="D113" i="1"/>
  <c r="D112" i="1"/>
  <c r="D111" i="1"/>
  <c r="D110" i="1"/>
  <c r="C109" i="1"/>
  <c r="D106" i="1"/>
  <c r="D105" i="1"/>
  <c r="D104" i="1"/>
  <c r="D103" i="1"/>
  <c r="D102" i="1"/>
  <c r="D101" i="1"/>
  <c r="D100" i="1"/>
  <c r="D99" i="1"/>
  <c r="D98" i="1"/>
  <c r="D97" i="1"/>
  <c r="C96" i="1"/>
  <c r="D95" i="1"/>
  <c r="D93" i="1"/>
  <c r="D92" i="1"/>
  <c r="D91" i="1"/>
  <c r="D90" i="1"/>
  <c r="D89" i="1"/>
  <c r="D88" i="1"/>
  <c r="D87" i="1"/>
  <c r="D86" i="1"/>
  <c r="D85" i="1"/>
  <c r="D84" i="1"/>
  <c r="C83" i="1"/>
  <c r="D82" i="1"/>
  <c r="D81" i="1"/>
  <c r="D80" i="1"/>
  <c r="D79" i="1"/>
  <c r="D78" i="1"/>
  <c r="D77" i="1"/>
  <c r="D76" i="1"/>
  <c r="D75" i="1"/>
  <c r="D74" i="1"/>
  <c r="D73" i="1"/>
  <c r="D72" i="1"/>
  <c r="D71" i="1"/>
  <c r="C70" i="1"/>
  <c r="B70" i="1"/>
  <c r="C56" i="1"/>
  <c r="D55" i="1"/>
  <c r="D54" i="1"/>
  <c r="D53" i="1"/>
  <c r="D52" i="1"/>
  <c r="D51" i="1"/>
  <c r="D50" i="1"/>
  <c r="D49" i="1"/>
  <c r="D48" i="1"/>
  <c r="D47" i="1"/>
  <c r="D46" i="1"/>
  <c r="D45" i="1"/>
  <c r="D44" i="1"/>
  <c r="C43" i="1"/>
  <c r="D42" i="1"/>
  <c r="B42" i="1"/>
  <c r="B43" i="1" s="1"/>
  <c r="D41" i="1"/>
  <c r="D39" i="1"/>
  <c r="B39" i="1"/>
  <c r="D38" i="1"/>
  <c r="E38" i="1" s="1"/>
  <c r="F38" i="1" s="1"/>
  <c r="D37" i="1"/>
  <c r="D36" i="1"/>
  <c r="D35" i="1"/>
  <c r="D34" i="1"/>
  <c r="D33" i="1"/>
  <c r="D32" i="1"/>
  <c r="D31" i="1"/>
  <c r="D30" i="1"/>
  <c r="D29" i="1"/>
  <c r="D27" i="1"/>
  <c r="B27" i="1"/>
  <c r="B29" i="1" s="1"/>
  <c r="B30" i="1" s="1"/>
  <c r="B31" i="1" s="1"/>
  <c r="B32" i="1" s="1"/>
  <c r="B33" i="1" s="1"/>
  <c r="B34" i="1" s="1"/>
  <c r="B35" i="1" s="1"/>
  <c r="B36" i="1" s="1"/>
  <c r="B37" i="1" s="1"/>
  <c r="F26" i="1"/>
  <c r="D25" i="1"/>
  <c r="D24" i="1"/>
  <c r="D23" i="1"/>
  <c r="B23" i="1"/>
  <c r="B24" i="1" s="1"/>
  <c r="B25" i="1" s="1"/>
  <c r="F22" i="1"/>
  <c r="D21" i="1"/>
  <c r="D20" i="1"/>
  <c r="D19" i="1"/>
  <c r="B19" i="1"/>
  <c r="B20" i="1" s="1"/>
  <c r="B21" i="1" s="1"/>
  <c r="F18" i="1"/>
  <c r="K15" i="1"/>
  <c r="A402" i="1" s="1"/>
  <c r="K14" i="1"/>
  <c r="D149" i="1" l="1"/>
  <c r="E37" i="1"/>
  <c r="F37" i="1" s="1"/>
  <c r="E34" i="1"/>
  <c r="F34" i="1" s="1"/>
  <c r="E21" i="1"/>
  <c r="F21" i="1" s="1"/>
  <c r="B28" i="1"/>
  <c r="B44" i="1"/>
  <c r="E44" i="1" s="1"/>
  <c r="F44" i="1" s="1"/>
  <c r="D123" i="1"/>
  <c r="E23" i="1"/>
  <c r="F23" i="1" s="1"/>
  <c r="E29" i="1"/>
  <c r="F29" i="1" s="1"/>
  <c r="E33" i="1"/>
  <c r="F33" i="1" s="1"/>
  <c r="D56" i="1"/>
  <c r="D83" i="1"/>
  <c r="E27" i="1"/>
  <c r="F27" i="1" s="1"/>
  <c r="E30" i="1"/>
  <c r="F30" i="1" s="1"/>
  <c r="E39" i="1"/>
  <c r="F39" i="1" s="1"/>
  <c r="D96" i="1"/>
  <c r="D201" i="1"/>
  <c r="E20" i="1"/>
  <c r="F20" i="1" s="1"/>
  <c r="E19" i="1"/>
  <c r="E25" i="1"/>
  <c r="F25" i="1" s="1"/>
  <c r="E24" i="1"/>
  <c r="F24" i="1" s="1"/>
  <c r="E42" i="1"/>
  <c r="F42" i="1" s="1"/>
  <c r="D175" i="1"/>
  <c r="E71" i="1"/>
  <c r="D70" i="1"/>
  <c r="D43" i="1"/>
  <c r="E41" i="1"/>
  <c r="F41" i="1" s="1"/>
  <c r="D109" i="1"/>
  <c r="D162" i="1"/>
  <c r="E32" i="1"/>
  <c r="F32" i="1" s="1"/>
  <c r="E36" i="1"/>
  <c r="F36" i="1" s="1"/>
  <c r="E31" i="1"/>
  <c r="F31" i="1" s="1"/>
  <c r="E35" i="1"/>
  <c r="F35" i="1" s="1"/>
  <c r="D136" i="1"/>
  <c r="D188" i="1"/>
  <c r="E28" i="1" l="1"/>
  <c r="F19" i="1"/>
  <c r="F28" i="1" s="1"/>
  <c r="B45" i="1"/>
  <c r="E72" i="1"/>
  <c r="F72" i="1" s="1"/>
  <c r="F43" i="1"/>
  <c r="F71" i="1"/>
  <c r="E43" i="1"/>
  <c r="B46" i="1" l="1"/>
  <c r="E45" i="1"/>
  <c r="F45" i="1" s="1"/>
  <c r="E73" i="1"/>
  <c r="E46" i="1" l="1"/>
  <c r="F46" i="1" s="1"/>
  <c r="B47" i="1"/>
  <c r="E74" i="1"/>
  <c r="F74" i="1" s="1"/>
  <c r="F73" i="1"/>
  <c r="E47" i="1" l="1"/>
  <c r="F47" i="1" s="1"/>
  <c r="B48" i="1"/>
  <c r="E75" i="1"/>
  <c r="F75" i="1" s="1"/>
  <c r="E48" i="1" l="1"/>
  <c r="F48" i="1" s="1"/>
  <c r="B49" i="1"/>
  <c r="E76" i="1"/>
  <c r="F76" i="1" s="1"/>
  <c r="E49" i="1" l="1"/>
  <c r="F49" i="1" s="1"/>
  <c r="B50" i="1"/>
  <c r="E77" i="1"/>
  <c r="E50" i="1" l="1"/>
  <c r="F50" i="1" s="1"/>
  <c r="B51" i="1"/>
  <c r="F77" i="1"/>
  <c r="E78" i="1"/>
  <c r="F78" i="1" s="1"/>
  <c r="E51" i="1" l="1"/>
  <c r="F51" i="1" s="1"/>
  <c r="B52" i="1"/>
  <c r="E79" i="1"/>
  <c r="F79" i="1" s="1"/>
  <c r="E52" i="1" l="1"/>
  <c r="F52" i="1" s="1"/>
  <c r="B53" i="1"/>
  <c r="E80" i="1"/>
  <c r="F80" i="1" s="1"/>
  <c r="E53" i="1" l="1"/>
  <c r="F53" i="1" s="1"/>
  <c r="B54" i="1"/>
  <c r="E81" i="1"/>
  <c r="F81" i="1" s="1"/>
  <c r="E54" i="1" l="1"/>
  <c r="F54" i="1" s="1"/>
  <c r="B55" i="1"/>
  <c r="B57" i="1" s="1"/>
  <c r="E82" i="1"/>
  <c r="B84" i="1"/>
  <c r="B83" i="1"/>
  <c r="B58" i="1" l="1"/>
  <c r="E57" i="1"/>
  <c r="F57" i="1" s="1"/>
  <c r="E55" i="1"/>
  <c r="F55" i="1" s="1"/>
  <c r="F56" i="1" s="1"/>
  <c r="B56" i="1"/>
  <c r="E84" i="1"/>
  <c r="B85" i="1"/>
  <c r="F82" i="1"/>
  <c r="F83" i="1" s="1"/>
  <c r="E83" i="1"/>
  <c r="B59" i="1" l="1"/>
  <c r="E58" i="1"/>
  <c r="F58" i="1" s="1"/>
  <c r="E56" i="1"/>
  <c r="E85" i="1"/>
  <c r="F85" i="1" s="1"/>
  <c r="B86" i="1"/>
  <c r="F84" i="1"/>
  <c r="B60" i="1" l="1"/>
  <c r="E59" i="1"/>
  <c r="F59" i="1" s="1"/>
  <c r="E86" i="1"/>
  <c r="F86" i="1" s="1"/>
  <c r="B87" i="1"/>
  <c r="B61" i="1" l="1"/>
  <c r="E60" i="1"/>
  <c r="F60" i="1" s="1"/>
  <c r="E87" i="1"/>
  <c r="B88" i="1"/>
  <c r="B62" i="1" l="1"/>
  <c r="E61" i="1"/>
  <c r="F61" i="1" s="1"/>
  <c r="F87" i="1"/>
  <c r="E88" i="1"/>
  <c r="F88" i="1" s="1"/>
  <c r="B89" i="1"/>
  <c r="B63" i="1" l="1"/>
  <c r="E62" i="1"/>
  <c r="F62" i="1" s="1"/>
  <c r="E89" i="1"/>
  <c r="F89" i="1" s="1"/>
  <c r="B90" i="1"/>
  <c r="B64" i="1" l="1"/>
  <c r="E63" i="1"/>
  <c r="F63" i="1" s="1"/>
  <c r="E90" i="1"/>
  <c r="B91" i="1"/>
  <c r="B65" i="1" l="1"/>
  <c r="E65" i="1" s="1"/>
  <c r="F65" i="1" s="1"/>
  <c r="E64" i="1"/>
  <c r="F64" i="1" s="1"/>
  <c r="E91" i="1"/>
  <c r="F91" i="1" s="1"/>
  <c r="B92" i="1"/>
  <c r="F90" i="1"/>
  <c r="E92" i="1" l="1"/>
  <c r="F92" i="1" s="1"/>
  <c r="B93" i="1"/>
  <c r="F70" i="1" l="1"/>
  <c r="E70" i="1"/>
  <c r="E93" i="1"/>
  <c r="F93" i="1" s="1"/>
  <c r="B97" i="1" l="1"/>
  <c r="E95" i="1"/>
  <c r="B96" i="1"/>
  <c r="B98" i="1" l="1"/>
  <c r="E97" i="1"/>
  <c r="F95" i="1"/>
  <c r="F96" i="1" s="1"/>
  <c r="E96" i="1"/>
  <c r="F97" i="1" l="1"/>
  <c r="B99" i="1"/>
  <c r="E98" i="1"/>
  <c r="F98" i="1" s="1"/>
  <c r="B100" i="1" l="1"/>
  <c r="E99" i="1"/>
  <c r="B101" i="1" l="1"/>
  <c r="E100" i="1"/>
  <c r="F100" i="1" s="1"/>
  <c r="F99" i="1"/>
  <c r="B102" i="1" l="1"/>
  <c r="E101" i="1"/>
  <c r="B103" i="1" l="1"/>
  <c r="E102" i="1"/>
  <c r="F102" i="1" s="1"/>
  <c r="F101" i="1"/>
  <c r="B104" i="1" l="1"/>
  <c r="E103" i="1"/>
  <c r="B105" i="1" l="1"/>
  <c r="E104" i="1"/>
  <c r="F104" i="1" s="1"/>
  <c r="F103" i="1"/>
  <c r="B106" i="1" l="1"/>
  <c r="E105" i="1"/>
  <c r="E106" i="1" l="1"/>
  <c r="F106" i="1" s="1"/>
  <c r="F105" i="1"/>
  <c r="B109" i="1" l="1"/>
  <c r="E108" i="1"/>
  <c r="B110" i="1"/>
  <c r="B111" i="1" l="1"/>
  <c r="E110" i="1"/>
  <c r="F108" i="1"/>
  <c r="F109" i="1" s="1"/>
  <c r="E109" i="1"/>
  <c r="F110" i="1" l="1"/>
  <c r="E111" i="1"/>
  <c r="F111" i="1" s="1"/>
  <c r="B112" i="1"/>
  <c r="B113" i="1" l="1"/>
  <c r="E112" i="1"/>
  <c r="F112" i="1" s="1"/>
  <c r="B114" i="1" l="1"/>
  <c r="E113" i="1"/>
  <c r="F113" i="1" s="1"/>
  <c r="B115" i="1" l="1"/>
  <c r="E114" i="1"/>
  <c r="E115" i="1" l="1"/>
  <c r="F115" i="1" s="1"/>
  <c r="B116" i="1"/>
  <c r="F114" i="1"/>
  <c r="B117" i="1" l="1"/>
  <c r="E116" i="1"/>
  <c r="F116" i="1" s="1"/>
  <c r="E117" i="1" l="1"/>
  <c r="F117" i="1" s="1"/>
  <c r="E119" i="1" l="1"/>
  <c r="F119" i="1" s="1"/>
  <c r="B122" i="1" l="1"/>
  <c r="E121" i="1"/>
  <c r="F121" i="1" s="1"/>
  <c r="B124" i="1" l="1"/>
  <c r="B123" i="1"/>
  <c r="E122" i="1"/>
  <c r="F122" i="1" l="1"/>
  <c r="F123" i="1" s="1"/>
  <c r="E123" i="1"/>
  <c r="E124" i="1"/>
  <c r="B125" i="1"/>
  <c r="E125" i="1" l="1"/>
  <c r="F125" i="1" s="1"/>
  <c r="B126" i="1"/>
  <c r="F124" i="1"/>
  <c r="E126" i="1" l="1"/>
  <c r="B127" i="1"/>
  <c r="E127" i="1" l="1"/>
  <c r="F127" i="1" s="1"/>
  <c r="B128" i="1"/>
  <c r="F126" i="1"/>
  <c r="E128" i="1" l="1"/>
  <c r="B129" i="1"/>
  <c r="E129" i="1" l="1"/>
  <c r="F129" i="1" s="1"/>
  <c r="B130" i="1"/>
  <c r="F128" i="1"/>
  <c r="E130" i="1" l="1"/>
  <c r="B131" i="1"/>
  <c r="E131" i="1" l="1"/>
  <c r="F131" i="1" s="1"/>
  <c r="B132" i="1"/>
  <c r="F130" i="1"/>
  <c r="E132" i="1" l="1"/>
  <c r="B133" i="1"/>
  <c r="E133" i="1" l="1"/>
  <c r="F133" i="1" s="1"/>
  <c r="F132" i="1"/>
  <c r="E134" i="1" l="1"/>
  <c r="F134" i="1" s="1"/>
  <c r="B135" i="1"/>
  <c r="E135" i="1" l="1"/>
  <c r="B136" i="1"/>
  <c r="B137" i="1"/>
  <c r="B138" i="1" l="1"/>
  <c r="E137" i="1"/>
  <c r="F135" i="1"/>
  <c r="F136" i="1" s="1"/>
  <c r="E136" i="1"/>
  <c r="E138" i="1" l="1"/>
  <c r="F138" i="1" s="1"/>
  <c r="B139" i="1"/>
  <c r="F137" i="1"/>
  <c r="B140" i="1" l="1"/>
  <c r="E139" i="1"/>
  <c r="F139" i="1" l="1"/>
  <c r="B141" i="1"/>
  <c r="E140" i="1"/>
  <c r="F140" i="1" s="1"/>
  <c r="B142" i="1" l="1"/>
  <c r="E141" i="1"/>
  <c r="F141" i="1" s="1"/>
  <c r="E142" i="1" l="1"/>
  <c r="B143" i="1"/>
  <c r="F142" i="1" l="1"/>
  <c r="B144" i="1"/>
  <c r="E143" i="1"/>
  <c r="F143" i="1" s="1"/>
  <c r="B145" i="1" l="1"/>
  <c r="E144" i="1"/>
  <c r="F144" i="1" s="1"/>
  <c r="B146" i="1" l="1"/>
  <c r="E145" i="1"/>
  <c r="F145" i="1" s="1"/>
  <c r="E146" i="1" l="1"/>
  <c r="F146" i="1" s="1"/>
  <c r="B147" i="1"/>
  <c r="B148" i="1" l="1"/>
  <c r="E147" i="1"/>
  <c r="F147" i="1" s="1"/>
  <c r="B150" i="1" l="1"/>
  <c r="B149" i="1"/>
  <c r="E148" i="1"/>
  <c r="F148" i="1" l="1"/>
  <c r="F149" i="1" s="1"/>
  <c r="E149" i="1"/>
  <c r="B151" i="1"/>
  <c r="E150" i="1"/>
  <c r="F150" i="1" l="1"/>
  <c r="B152" i="1"/>
  <c r="E151" i="1"/>
  <c r="F151" i="1" s="1"/>
  <c r="B153" i="1" l="1"/>
  <c r="E152" i="1"/>
  <c r="F152" i="1" l="1"/>
  <c r="B154" i="1"/>
  <c r="E153" i="1"/>
  <c r="F153" i="1" s="1"/>
  <c r="B155" i="1" l="1"/>
  <c r="E154" i="1"/>
  <c r="F154" i="1" s="1"/>
  <c r="B156" i="1" l="1"/>
  <c r="E155" i="1"/>
  <c r="B157" i="1" l="1"/>
  <c r="E156" i="1"/>
  <c r="F156" i="1" s="1"/>
  <c r="F155" i="1"/>
  <c r="B158" i="1" l="1"/>
  <c r="E157" i="1"/>
  <c r="F157" i="1" l="1"/>
  <c r="B159" i="1"/>
  <c r="E158" i="1"/>
  <c r="F158" i="1" s="1"/>
  <c r="B160" i="1" l="1"/>
  <c r="E159" i="1"/>
  <c r="F159" i="1" s="1"/>
  <c r="B161" i="1" l="1"/>
  <c r="E160" i="1"/>
  <c r="F160" i="1" s="1"/>
  <c r="B162" i="1" l="1"/>
  <c r="B163" i="1"/>
  <c r="E161" i="1"/>
  <c r="F161" i="1" l="1"/>
  <c r="F162" i="1" s="1"/>
  <c r="E162" i="1"/>
  <c r="E163" i="1"/>
  <c r="B164" i="1"/>
  <c r="E164" i="1" l="1"/>
  <c r="F164" i="1" s="1"/>
  <c r="B165" i="1"/>
  <c r="F163" i="1"/>
  <c r="B166" i="1" l="1"/>
  <c r="E165" i="1"/>
  <c r="F165" i="1" l="1"/>
  <c r="E166" i="1"/>
  <c r="F166" i="1" s="1"/>
  <c r="B167" i="1"/>
  <c r="B168" i="1" l="1"/>
  <c r="E167" i="1"/>
  <c r="F167" i="1" s="1"/>
  <c r="E168" i="1" l="1"/>
  <c r="B169" i="1"/>
  <c r="F168" i="1" l="1"/>
  <c r="B170" i="1"/>
  <c r="E169" i="1"/>
  <c r="F169" i="1" s="1"/>
  <c r="B171" i="1" l="1"/>
  <c r="E170" i="1"/>
  <c r="F170" i="1" s="1"/>
  <c r="E171" i="1" l="1"/>
  <c r="F171" i="1" s="1"/>
  <c r="B172" i="1"/>
  <c r="E172" i="1" l="1"/>
  <c r="F172" i="1" s="1"/>
  <c r="B173" i="1"/>
  <c r="B174" i="1" l="1"/>
  <c r="E173" i="1"/>
  <c r="F173" i="1" s="1"/>
  <c r="E174" i="1" l="1"/>
  <c r="B175" i="1"/>
  <c r="B176" i="1"/>
  <c r="E176" i="1" l="1"/>
  <c r="B177" i="1"/>
  <c r="F174" i="1"/>
  <c r="F175" i="1" s="1"/>
  <c r="E175" i="1"/>
  <c r="F176" i="1" l="1"/>
  <c r="E177" i="1"/>
  <c r="F177" i="1" s="1"/>
  <c r="B178" i="1"/>
  <c r="E178" i="1" l="1"/>
  <c r="F178" i="1" s="1"/>
  <c r="B179" i="1"/>
  <c r="E179" i="1" l="1"/>
  <c r="B180" i="1"/>
  <c r="E180" i="1" l="1"/>
  <c r="F180" i="1" s="1"/>
  <c r="B181" i="1"/>
  <c r="F179" i="1"/>
  <c r="E181" i="1" l="1"/>
  <c r="F181" i="1" s="1"/>
  <c r="B182" i="1"/>
  <c r="E182" i="1" l="1"/>
  <c r="F182" i="1" s="1"/>
  <c r="B183" i="1"/>
  <c r="E183" i="1" l="1"/>
  <c r="F183" i="1" s="1"/>
  <c r="B184" i="1"/>
  <c r="E184" i="1" l="1"/>
  <c r="F184" i="1" s="1"/>
  <c r="B185" i="1"/>
  <c r="E185" i="1" l="1"/>
  <c r="F185" i="1" s="1"/>
  <c r="B186" i="1"/>
  <c r="E186" i="1" l="1"/>
  <c r="F186" i="1" s="1"/>
  <c r="B187" i="1"/>
  <c r="E187" i="1" l="1"/>
  <c r="B189" i="1"/>
  <c r="B188" i="1"/>
  <c r="E189" i="1" l="1"/>
  <c r="B190" i="1"/>
  <c r="F187" i="1"/>
  <c r="F188" i="1" s="1"/>
  <c r="E188" i="1"/>
  <c r="F189" i="1" l="1"/>
  <c r="E190" i="1"/>
  <c r="F190" i="1" s="1"/>
  <c r="B191" i="1"/>
  <c r="E191" i="1" l="1"/>
  <c r="F191" i="1" s="1"/>
  <c r="B192" i="1"/>
  <c r="E192" i="1" l="1"/>
  <c r="F192" i="1" s="1"/>
  <c r="B193" i="1"/>
  <c r="E193" i="1" l="1"/>
  <c r="F193" i="1" s="1"/>
  <c r="B194" i="1"/>
  <c r="B195" i="1" l="1"/>
  <c r="E194" i="1"/>
  <c r="F194" i="1" s="1"/>
  <c r="B196" i="1" l="1"/>
  <c r="E195" i="1"/>
  <c r="F195" i="1" s="1"/>
  <c r="B197" i="1" l="1"/>
  <c r="E196" i="1"/>
  <c r="F196" i="1" s="1"/>
  <c r="B198" i="1" l="1"/>
  <c r="E197" i="1"/>
  <c r="F197" i="1" s="1"/>
  <c r="B199" i="1" l="1"/>
  <c r="E198" i="1"/>
  <c r="F198" i="1" s="1"/>
  <c r="B200" i="1" l="1"/>
  <c r="B202" i="1" s="1"/>
  <c r="E199" i="1"/>
  <c r="F199" i="1" s="1"/>
  <c r="E202" i="1" l="1"/>
  <c r="F202" i="1" s="1"/>
  <c r="B203" i="1"/>
  <c r="B201" i="1"/>
  <c r="E200" i="1"/>
  <c r="E203" i="1" l="1"/>
  <c r="B204" i="1"/>
  <c r="F200" i="1"/>
  <c r="F201" i="1" s="1"/>
  <c r="E201" i="1"/>
  <c r="F203" i="1" l="1"/>
  <c r="E204" i="1"/>
  <c r="F204" i="1" s="1"/>
  <c r="B205" i="1"/>
  <c r="E205" i="1" l="1"/>
  <c r="F205" i="1" s="1"/>
  <c r="B206" i="1"/>
  <c r="E206" i="1" l="1"/>
  <c r="F206" i="1" s="1"/>
  <c r="B207" i="1"/>
  <c r="E207" i="1" l="1"/>
  <c r="F207" i="1" s="1"/>
  <c r="B208" i="1"/>
  <c r="E208" i="1" l="1"/>
  <c r="F208" i="1" s="1"/>
  <c r="B209" i="1"/>
  <c r="E209" i="1" l="1"/>
  <c r="F209" i="1" s="1"/>
  <c r="B210" i="1"/>
  <c r="B211" i="1" l="1"/>
  <c r="E210" i="1"/>
  <c r="F210" i="1" s="1"/>
  <c r="B212" i="1" l="1"/>
  <c r="E211" i="1"/>
  <c r="F211" i="1" s="1"/>
  <c r="B213" i="1" l="1"/>
  <c r="B215" i="1" s="1"/>
  <c r="E212" i="1"/>
  <c r="F212" i="1" s="1"/>
  <c r="B216" i="1" l="1"/>
  <c r="E215" i="1"/>
  <c r="E213" i="1"/>
  <c r="F213" i="1" s="1"/>
  <c r="F214" i="1" s="1"/>
  <c r="B214" i="1"/>
  <c r="F215" i="1" l="1"/>
  <c r="B217" i="1"/>
  <c r="E216" i="1"/>
  <c r="F216" i="1" s="1"/>
  <c r="E214" i="1"/>
  <c r="B218" i="1" l="1"/>
  <c r="E217" i="1"/>
  <c r="F217" i="1" l="1"/>
  <c r="B219" i="1"/>
  <c r="E218" i="1"/>
  <c r="F218" i="1" s="1"/>
  <c r="B220" i="1" l="1"/>
  <c r="E219" i="1"/>
  <c r="F219" i="1" s="1"/>
  <c r="B221" i="1" l="1"/>
  <c r="E220" i="1"/>
  <c r="F220" i="1" s="1"/>
  <c r="B222" i="1" l="1"/>
  <c r="E221" i="1"/>
  <c r="F221" i="1" l="1"/>
  <c r="B223" i="1"/>
  <c r="E222" i="1"/>
  <c r="F222" i="1" s="1"/>
  <c r="B224" i="1" l="1"/>
  <c r="E223" i="1"/>
  <c r="F223" i="1" s="1"/>
  <c r="B225" i="1" l="1"/>
  <c r="E224" i="1"/>
  <c r="F224" i="1" s="1"/>
  <c r="B226" i="1" l="1"/>
  <c r="B228" i="1" s="1"/>
  <c r="E225" i="1"/>
  <c r="F225" i="1" s="1"/>
  <c r="B229" i="1" l="1"/>
  <c r="E228" i="1"/>
  <c r="B227" i="1"/>
  <c r="E226" i="1"/>
  <c r="F228" i="1" l="1"/>
  <c r="B230" i="1"/>
  <c r="E229" i="1"/>
  <c r="F229" i="1" s="1"/>
  <c r="F226" i="1"/>
  <c r="F227" i="1" s="1"/>
  <c r="E227" i="1"/>
  <c r="B231" i="1" l="1"/>
  <c r="E230" i="1"/>
  <c r="F230" i="1" s="1"/>
  <c r="B232" i="1" l="1"/>
  <c r="E231" i="1"/>
  <c r="F231" i="1" l="1"/>
  <c r="B233" i="1"/>
  <c r="E232" i="1"/>
  <c r="F232" i="1" s="1"/>
  <c r="B234" i="1" l="1"/>
  <c r="E233" i="1"/>
  <c r="B235" i="1" l="1"/>
  <c r="E234" i="1"/>
  <c r="F234" i="1" s="1"/>
  <c r="F233" i="1"/>
  <c r="B236" i="1" l="1"/>
  <c r="E235" i="1"/>
  <c r="F235" i="1" l="1"/>
  <c r="B237" i="1"/>
  <c r="E236" i="1"/>
  <c r="F236" i="1" s="1"/>
  <c r="B238" i="1" l="1"/>
  <c r="E237" i="1"/>
  <c r="F237" i="1" s="1"/>
  <c r="B239" i="1" l="1"/>
  <c r="B241" i="1" s="1"/>
  <c r="E238" i="1"/>
  <c r="F238" i="1" s="1"/>
  <c r="E241" i="1" l="1"/>
  <c r="B242" i="1"/>
  <c r="B240" i="1"/>
  <c r="E239" i="1"/>
  <c r="B243" i="1" l="1"/>
  <c r="E242" i="1"/>
  <c r="F242" i="1" s="1"/>
  <c r="F241" i="1"/>
  <c r="F239" i="1"/>
  <c r="F240" i="1" s="1"/>
  <c r="E240" i="1"/>
  <c r="E243" i="1" l="1"/>
  <c r="F243" i="1" s="1"/>
  <c r="B244" i="1"/>
  <c r="E244" i="1" l="1"/>
  <c r="F244" i="1" s="1"/>
  <c r="B245" i="1"/>
  <c r="E245" i="1" l="1"/>
  <c r="B246" i="1"/>
  <c r="E246" i="1" l="1"/>
  <c r="F246" i="1" s="1"/>
  <c r="B247" i="1"/>
  <c r="F245" i="1"/>
  <c r="E247" i="1" l="1"/>
  <c r="B248" i="1"/>
  <c r="E248" i="1" l="1"/>
  <c r="F248" i="1" s="1"/>
  <c r="B249" i="1"/>
  <c r="F247" i="1"/>
  <c r="E249" i="1" l="1"/>
  <c r="F249" i="1" s="1"/>
  <c r="B250" i="1"/>
  <c r="B251" i="1" l="1"/>
  <c r="E250" i="1"/>
  <c r="F250" i="1" s="1"/>
  <c r="E251" i="1" l="1"/>
  <c r="F251" i="1" s="1"/>
  <c r="B252" i="1"/>
  <c r="B254" i="1" l="1"/>
  <c r="B253" i="1"/>
  <c r="E252" i="1"/>
  <c r="F252" i="1" l="1"/>
  <c r="F253" i="1" s="1"/>
  <c r="E253" i="1"/>
  <c r="E254" i="1"/>
  <c r="B255" i="1"/>
  <c r="F254" i="1" l="1"/>
  <c r="E255" i="1"/>
  <c r="F255" i="1" s="1"/>
  <c r="B256" i="1"/>
  <c r="E256" i="1" l="1"/>
  <c r="F256" i="1" s="1"/>
  <c r="B257" i="1"/>
  <c r="B258" i="1" l="1"/>
  <c r="E257" i="1"/>
  <c r="F257" i="1" l="1"/>
  <c r="E258" i="1"/>
  <c r="F258" i="1" s="1"/>
  <c r="B259" i="1"/>
  <c r="B260" i="1" l="1"/>
  <c r="E259" i="1"/>
  <c r="F259" i="1" s="1"/>
  <c r="E260" i="1" l="1"/>
  <c r="B261" i="1"/>
  <c r="E261" i="1" l="1"/>
  <c r="F261" i="1" s="1"/>
  <c r="B262" i="1"/>
  <c r="F260" i="1"/>
  <c r="E262" i="1" l="1"/>
  <c r="F262" i="1" s="1"/>
  <c r="B263" i="1"/>
  <c r="E263" i="1" l="1"/>
  <c r="F263" i="1" s="1"/>
  <c r="B264" i="1"/>
  <c r="E264" i="1" l="1"/>
  <c r="F264" i="1" s="1"/>
  <c r="B265" i="1"/>
  <c r="B267" i="1" l="1"/>
  <c r="E265" i="1"/>
  <c r="B266" i="1"/>
  <c r="F265" i="1" l="1"/>
  <c r="F266" i="1" s="1"/>
  <c r="E266" i="1"/>
  <c r="E267" i="1"/>
  <c r="B268" i="1"/>
  <c r="F267" i="1" l="1"/>
  <c r="E268" i="1"/>
  <c r="F268" i="1" s="1"/>
  <c r="B269" i="1"/>
  <c r="E269" i="1" l="1"/>
  <c r="F269" i="1" s="1"/>
  <c r="B270" i="1"/>
  <c r="B271" i="1" l="1"/>
  <c r="E270" i="1"/>
  <c r="F270" i="1" l="1"/>
  <c r="B272" i="1"/>
  <c r="E271" i="1"/>
  <c r="F271" i="1" s="1"/>
  <c r="E272" i="1" l="1"/>
  <c r="F272" i="1" s="1"/>
  <c r="B273" i="1"/>
  <c r="E273" i="1" l="1"/>
  <c r="B274" i="1"/>
  <c r="E274" i="1" l="1"/>
  <c r="F274" i="1" s="1"/>
  <c r="B275" i="1"/>
  <c r="F273" i="1"/>
  <c r="B276" i="1" l="1"/>
  <c r="E275" i="1"/>
  <c r="F275" i="1" s="1"/>
  <c r="B277" i="1" l="1"/>
  <c r="E276" i="1"/>
  <c r="F276" i="1" s="1"/>
  <c r="B278" i="1" l="1"/>
  <c r="E277" i="1"/>
  <c r="F277" i="1" s="1"/>
  <c r="B280" i="1" l="1"/>
  <c r="E278" i="1"/>
  <c r="B279" i="1"/>
  <c r="F278" i="1" l="1"/>
  <c r="F279" i="1" s="1"/>
  <c r="E279" i="1"/>
  <c r="B281" i="1"/>
  <c r="E280" i="1"/>
  <c r="F280" i="1" l="1"/>
  <c r="B282" i="1"/>
  <c r="E281" i="1"/>
  <c r="F281" i="1" s="1"/>
  <c r="B283" i="1" l="1"/>
  <c r="E282" i="1"/>
  <c r="F282" i="1" s="1"/>
  <c r="E283" i="1" l="1"/>
  <c r="B284" i="1"/>
  <c r="B285" i="1" l="1"/>
  <c r="E284" i="1"/>
  <c r="F284" i="1" s="1"/>
  <c r="F283" i="1"/>
  <c r="B286" i="1" l="1"/>
  <c r="E285" i="1"/>
  <c r="F285" i="1" l="1"/>
  <c r="B287" i="1"/>
  <c r="E286" i="1"/>
  <c r="F286" i="1" s="1"/>
  <c r="B288" i="1" l="1"/>
  <c r="E287" i="1"/>
  <c r="F287" i="1" s="1"/>
  <c r="E288" i="1" l="1"/>
  <c r="F288" i="1" s="1"/>
  <c r="B289" i="1"/>
  <c r="B290" i="1" l="1"/>
  <c r="E289" i="1"/>
  <c r="F289" i="1" s="1"/>
  <c r="B291" i="1" l="1"/>
  <c r="E290" i="1"/>
  <c r="F290" i="1" s="1"/>
  <c r="B293" i="1" l="1"/>
  <c r="B292" i="1"/>
  <c r="E291" i="1"/>
  <c r="F291" i="1" l="1"/>
  <c r="F292" i="1" s="1"/>
  <c r="E292" i="1"/>
  <c r="B294" i="1"/>
  <c r="E293" i="1"/>
  <c r="B295" i="1" l="1"/>
  <c r="E294" i="1"/>
  <c r="F294" i="1" s="1"/>
  <c r="F293" i="1"/>
  <c r="E295" i="1" l="1"/>
  <c r="B296" i="1"/>
  <c r="E296" i="1" l="1"/>
  <c r="F296" i="1" s="1"/>
  <c r="B297" i="1"/>
  <c r="F295" i="1"/>
  <c r="B298" i="1" l="1"/>
  <c r="E297" i="1"/>
  <c r="F297" i="1" l="1"/>
  <c r="E298" i="1"/>
  <c r="F298" i="1" s="1"/>
  <c r="B299" i="1"/>
  <c r="B300" i="1" l="1"/>
  <c r="E299" i="1"/>
  <c r="F299" i="1" s="1"/>
  <c r="B301" i="1" l="1"/>
  <c r="E300" i="1"/>
  <c r="F300" i="1" l="1"/>
  <c r="B302" i="1"/>
  <c r="E301" i="1"/>
  <c r="F301" i="1" s="1"/>
  <c r="E302" i="1" l="1"/>
  <c r="F302" i="1" s="1"/>
  <c r="B303" i="1"/>
  <c r="B304" i="1" l="1"/>
  <c r="E303" i="1"/>
  <c r="F303" i="1" s="1"/>
  <c r="B306" i="1" l="1"/>
  <c r="E304" i="1"/>
  <c r="B305" i="1"/>
  <c r="F304" i="1" l="1"/>
  <c r="F305" i="1" s="1"/>
  <c r="E305" i="1"/>
  <c r="B307" i="1"/>
  <c r="E306" i="1"/>
  <c r="F306" i="1" l="1"/>
  <c r="E307" i="1"/>
  <c r="F307" i="1" s="1"/>
  <c r="B308" i="1"/>
  <c r="B309" i="1" l="1"/>
  <c r="E308" i="1"/>
  <c r="F308" i="1" s="1"/>
  <c r="E309" i="1" l="1"/>
  <c r="B310" i="1"/>
  <c r="B311" i="1" l="1"/>
  <c r="E310" i="1"/>
  <c r="F310" i="1" s="1"/>
  <c r="F309" i="1"/>
  <c r="B312" i="1" l="1"/>
  <c r="E311" i="1"/>
  <c r="F311" i="1" l="1"/>
  <c r="B313" i="1"/>
  <c r="E312" i="1"/>
  <c r="F312" i="1" s="1"/>
  <c r="B314" i="1" l="1"/>
  <c r="E313" i="1"/>
  <c r="F313" i="1" s="1"/>
  <c r="E314" i="1" l="1"/>
  <c r="F314" i="1" s="1"/>
  <c r="B315" i="1"/>
  <c r="B316" i="1" l="1"/>
  <c r="E315" i="1"/>
  <c r="F315" i="1" s="1"/>
  <c r="B317" i="1" l="1"/>
  <c r="E316" i="1"/>
  <c r="F316" i="1" s="1"/>
  <c r="B319" i="1" l="1"/>
  <c r="B318" i="1"/>
  <c r="E317" i="1"/>
  <c r="F317" i="1" l="1"/>
  <c r="F318" i="1" s="1"/>
  <c r="E318" i="1"/>
  <c r="B320" i="1"/>
  <c r="E319" i="1"/>
  <c r="F319" i="1" l="1"/>
  <c r="B321" i="1"/>
  <c r="E320" i="1"/>
  <c r="F320" i="1" s="1"/>
  <c r="B322" i="1" l="1"/>
  <c r="E321" i="1"/>
  <c r="F321" i="1" s="1"/>
  <c r="E322" i="1" l="1"/>
  <c r="B323" i="1"/>
  <c r="E323" i="1" l="1"/>
  <c r="F323" i="1" s="1"/>
  <c r="B324" i="1"/>
  <c r="F322" i="1"/>
  <c r="E324" i="1" l="1"/>
  <c r="B325" i="1"/>
  <c r="B326" i="1" l="1"/>
  <c r="E325" i="1"/>
  <c r="F325" i="1" s="1"/>
  <c r="F324" i="1"/>
  <c r="B327" i="1" l="1"/>
  <c r="E326" i="1"/>
  <c r="F326" i="1" l="1"/>
  <c r="B328" i="1"/>
  <c r="E327" i="1"/>
  <c r="F327" i="1" s="1"/>
  <c r="B329" i="1" l="1"/>
  <c r="E328" i="1"/>
  <c r="F328" i="1" s="1"/>
  <c r="B330" i="1" l="1"/>
  <c r="E329" i="1"/>
  <c r="F329" i="1" s="1"/>
  <c r="B332" i="1" l="1"/>
  <c r="E330" i="1"/>
  <c r="B331" i="1"/>
  <c r="F330" i="1" l="1"/>
  <c r="F331" i="1" s="1"/>
  <c r="E331" i="1"/>
  <c r="B333" i="1"/>
  <c r="E332" i="1"/>
  <c r="F332" i="1" l="1"/>
  <c r="B334" i="1"/>
  <c r="E333" i="1"/>
  <c r="F333" i="1" s="1"/>
  <c r="B335" i="1" l="1"/>
  <c r="E334" i="1"/>
  <c r="F334" i="1" s="1"/>
  <c r="E335" i="1" l="1"/>
  <c r="B336" i="1"/>
  <c r="B337" i="1" l="1"/>
  <c r="E336" i="1"/>
  <c r="F336" i="1" s="1"/>
  <c r="F335" i="1"/>
  <c r="B338" i="1" l="1"/>
  <c r="E337" i="1"/>
  <c r="F337" i="1" l="1"/>
  <c r="B339" i="1"/>
  <c r="E338" i="1"/>
  <c r="F338" i="1" s="1"/>
  <c r="E339" i="1" l="1"/>
  <c r="F339" i="1" s="1"/>
  <c r="B340" i="1"/>
  <c r="B341" i="1" l="1"/>
  <c r="E340" i="1"/>
  <c r="F340" i="1" s="1"/>
  <c r="B342" i="1" l="1"/>
  <c r="E341" i="1"/>
  <c r="F341" i="1" s="1"/>
  <c r="B343" i="1" l="1"/>
  <c r="E342" i="1"/>
  <c r="F342" i="1" s="1"/>
  <c r="B345" i="1" l="1"/>
  <c r="B344" i="1"/>
  <c r="E343" i="1"/>
  <c r="F343" i="1" l="1"/>
  <c r="F344" i="1" s="1"/>
  <c r="E344" i="1"/>
  <c r="B346" i="1"/>
  <c r="E345" i="1"/>
  <c r="F345" i="1" l="1"/>
  <c r="B347" i="1"/>
  <c r="E346" i="1"/>
  <c r="F346" i="1" s="1"/>
  <c r="B348" i="1" l="1"/>
  <c r="E347" i="1"/>
  <c r="F347" i="1" s="1"/>
  <c r="E348" i="1" l="1"/>
  <c r="B349" i="1"/>
  <c r="B350" i="1" l="1"/>
  <c r="E349" i="1"/>
  <c r="F349" i="1" s="1"/>
  <c r="F348" i="1"/>
  <c r="B351" i="1" l="1"/>
  <c r="E350" i="1"/>
  <c r="F350" i="1" l="1"/>
  <c r="B352" i="1"/>
  <c r="E351" i="1"/>
  <c r="F351" i="1" s="1"/>
  <c r="B353" i="1" l="1"/>
  <c r="E352" i="1"/>
  <c r="F352" i="1" s="1"/>
  <c r="B354" i="1" l="1"/>
  <c r="E353" i="1"/>
  <c r="F353" i="1" s="1"/>
  <c r="B355" i="1" l="1"/>
  <c r="E354" i="1"/>
  <c r="F354" i="1" s="1"/>
  <c r="B356" i="1" l="1"/>
  <c r="E355" i="1"/>
  <c r="F355" i="1" s="1"/>
  <c r="B358" i="1" l="1"/>
  <c r="E356" i="1"/>
  <c r="B357" i="1"/>
  <c r="F356" i="1" l="1"/>
  <c r="F357" i="1" s="1"/>
  <c r="E357" i="1"/>
  <c r="E358" i="1"/>
  <c r="B359" i="1"/>
  <c r="E359" i="1" l="1"/>
  <c r="F359" i="1" s="1"/>
  <c r="B360" i="1"/>
  <c r="F358" i="1"/>
  <c r="B361" i="1" l="1"/>
  <c r="E360" i="1"/>
  <c r="F360" i="1" l="1"/>
  <c r="B362" i="1"/>
  <c r="E361" i="1"/>
  <c r="F361" i="1" s="1"/>
  <c r="B363" i="1" l="1"/>
  <c r="E362" i="1"/>
  <c r="F362" i="1" s="1"/>
  <c r="B364" i="1" l="1"/>
  <c r="E363" i="1"/>
  <c r="F363" i="1" l="1"/>
  <c r="E364" i="1"/>
  <c r="F364" i="1" s="1"/>
  <c r="B365" i="1"/>
  <c r="E365" i="1" l="1"/>
  <c r="F365" i="1" s="1"/>
  <c r="B366" i="1"/>
  <c r="B367" i="1" l="1"/>
  <c r="E366" i="1"/>
  <c r="F366" i="1" s="1"/>
  <c r="E367" i="1" l="1"/>
  <c r="F367" i="1" s="1"/>
  <c r="B368" i="1"/>
  <c r="E368" i="1" l="1"/>
  <c r="F368" i="1" s="1"/>
  <c r="B369" i="1"/>
  <c r="B371" i="1" l="1"/>
  <c r="E369" i="1"/>
  <c r="B370" i="1"/>
  <c r="F369" i="1" l="1"/>
  <c r="F370" i="1" s="1"/>
  <c r="E370" i="1"/>
  <c r="B372" i="1"/>
  <c r="E371" i="1"/>
  <c r="F371" i="1" l="1"/>
  <c r="B373" i="1"/>
  <c r="E372" i="1"/>
  <c r="F372" i="1" s="1"/>
  <c r="B374" i="1" l="1"/>
  <c r="E373" i="1"/>
  <c r="F373" i="1" s="1"/>
  <c r="B375" i="1" l="1"/>
  <c r="E374" i="1"/>
  <c r="F374" i="1" l="1"/>
  <c r="B376" i="1"/>
  <c r="E375" i="1"/>
  <c r="F375" i="1" s="1"/>
  <c r="B377" i="1" l="1"/>
  <c r="E376" i="1"/>
  <c r="F376" i="1" s="1"/>
  <c r="B378" i="1" l="1"/>
  <c r="E377" i="1"/>
  <c r="F377" i="1" s="1"/>
  <c r="B379" i="1" l="1"/>
  <c r="E378" i="1"/>
  <c r="F378" i="1" s="1"/>
  <c r="B380" i="1" l="1"/>
  <c r="E379" i="1"/>
  <c r="F379" i="1" s="1"/>
  <c r="B381" i="1" l="1"/>
  <c r="E380" i="1"/>
  <c r="F380" i="1" s="1"/>
  <c r="B382" i="1" l="1"/>
  <c r="E381" i="1"/>
  <c r="F381" i="1" s="1"/>
  <c r="B383" i="1" l="1"/>
  <c r="B384" i="1"/>
  <c r="E382" i="1"/>
  <c r="E383" i="1" s="1"/>
  <c r="E384" i="1" l="1"/>
  <c r="B385" i="1"/>
  <c r="F382" i="1"/>
  <c r="E385" i="1" l="1"/>
  <c r="F385" i="1" s="1"/>
  <c r="B386" i="1"/>
  <c r="F383" i="1"/>
  <c r="F384" i="1"/>
  <c r="E386" i="1" l="1"/>
  <c r="B387" i="1"/>
  <c r="E387" i="1" l="1"/>
  <c r="F387" i="1" s="1"/>
  <c r="B388" i="1"/>
  <c r="F386" i="1"/>
  <c r="E388" i="1" l="1"/>
  <c r="B389" i="1"/>
  <c r="E389" i="1" l="1"/>
  <c r="F389" i="1" s="1"/>
  <c r="B390" i="1"/>
  <c r="F388" i="1"/>
  <c r="E390" i="1" l="1"/>
  <c r="B391" i="1"/>
  <c r="E391" i="1" l="1"/>
  <c r="F391" i="1" s="1"/>
  <c r="B392" i="1"/>
  <c r="F390" i="1"/>
  <c r="E392" i="1" l="1"/>
  <c r="B393" i="1"/>
  <c r="E393" i="1" l="1"/>
  <c r="F393" i="1" s="1"/>
  <c r="B394" i="1"/>
  <c r="F392" i="1"/>
  <c r="E394" i="1" l="1"/>
  <c r="F394" i="1" s="1"/>
  <c r="B395" i="1"/>
  <c r="B396" i="1" l="1"/>
  <c r="E395" i="1"/>
  <c r="F395" i="1" l="1"/>
  <c r="F396" i="1" s="1"/>
  <c r="F399" i="1" s="1"/>
  <c r="E396" i="1"/>
  <c r="E399" i="1" s="1"/>
</calcChain>
</file>

<file path=xl/sharedStrings.xml><?xml version="1.0" encoding="utf-8"?>
<sst xmlns="http://schemas.openxmlformats.org/spreadsheetml/2006/main" count="78" uniqueCount="56">
  <si>
    <t xml:space="preserve">FORMULARZ CENOWY </t>
  </si>
  <si>
    <t>Stopa bazowa WIBOR 1 M</t>
  </si>
  <si>
    <t>marża banku</t>
  </si>
  <si>
    <t>Data</t>
  </si>
  <si>
    <t>Saldo</t>
  </si>
  <si>
    <t>Rata</t>
  </si>
  <si>
    <t>Prognozowane odsetki</t>
  </si>
  <si>
    <t xml:space="preserve">Suma </t>
  </si>
  <si>
    <t xml:space="preserve">kredytu </t>
  </si>
  <si>
    <t>kapitałowa</t>
  </si>
  <si>
    <t>płatności kapitału</t>
  </si>
  <si>
    <t>(w zł)</t>
  </si>
  <si>
    <t>za dni</t>
  </si>
  <si>
    <t>kwota PLN</t>
  </si>
  <si>
    <t>i odsetek (zł)</t>
  </si>
  <si>
    <t>x</t>
  </si>
  <si>
    <t>Razemrok2013</t>
  </si>
  <si>
    <t>X</t>
  </si>
  <si>
    <t>Razemrok2016</t>
  </si>
  <si>
    <t>Razemrok2017</t>
  </si>
  <si>
    <t>Razemrok2018</t>
  </si>
  <si>
    <t>Razemrok2019</t>
  </si>
  <si>
    <t>Razemrok2020</t>
  </si>
  <si>
    <t>Razemrok2021</t>
  </si>
  <si>
    <t>Razemrok2022</t>
  </si>
  <si>
    <t>Razemrok2023</t>
  </si>
  <si>
    <t>Razemrok2024</t>
  </si>
  <si>
    <t>Razemrok2025</t>
  </si>
  <si>
    <t>Razemrok2026</t>
  </si>
  <si>
    <t>Razemrok2027</t>
  </si>
  <si>
    <t>Razemrok2028</t>
  </si>
  <si>
    <t>Ogółem kwota odsetek</t>
  </si>
  <si>
    <t>Wykonawca wypełnia tylko wysokość marży banku - w polu nr 2 (oznaczonym kolorem żółtym) - do 2 miejsca po przecinku. Przed wypełnieniem prosimy przeczytać informację  Rozdział XII w SIWZ</t>
  </si>
  <si>
    <t>(UWAGA !!! procent wstawi się automatycznie po uzupełnieniu wiersza % -"marża banku")</t>
  </si>
  <si>
    <t>Data:…………</t>
  </si>
  <si>
    <t>podpis osoby/osób/ uprawnionej</t>
  </si>
  <si>
    <t>do reprezentowania Wykonawcvy</t>
  </si>
  <si>
    <t>…………………………………</t>
  </si>
  <si>
    <r>
      <t xml:space="preserve">Uwaga!
</t>
    </r>
    <r>
      <rPr>
        <b/>
        <sz val="12"/>
        <color rgb="FF0070C0"/>
        <rFont val="Arial"/>
        <family val="2"/>
        <charset val="238"/>
      </rPr>
      <t>Formularz tylko dla potrzeb opracowania i porównywalności OFERT</t>
    </r>
  </si>
  <si>
    <t>Razemrok2029</t>
  </si>
  <si>
    <t>Razemrok2030</t>
  </si>
  <si>
    <t xml:space="preserve"> x </t>
  </si>
  <si>
    <t>Razemrok2031</t>
  </si>
  <si>
    <t>Razemrok2032</t>
  </si>
  <si>
    <t>Razemrok2033</t>
  </si>
  <si>
    <t>Razemrok2034</t>
  </si>
  <si>
    <t>Razemrok2035</t>
  </si>
  <si>
    <t>Razemrok2036</t>
  </si>
  <si>
    <t>Razemrok2037</t>
  </si>
  <si>
    <t>Razemrok2038</t>
  </si>
  <si>
    <t>Razemrok2039</t>
  </si>
  <si>
    <t>Razemrok2040</t>
  </si>
  <si>
    <t>Razemrok2041</t>
  </si>
  <si>
    <t>Razemrok2042</t>
  </si>
  <si>
    <t>Razemrok2043</t>
  </si>
  <si>
    <t>ZAŁĄCZNIK NR  1B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</si>
</sst>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&quot;zł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11"/>
      <name val="Arial CE"/>
      <charset val="238"/>
    </font>
    <font>
      <b/>
      <sz val="9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Times New Roman"/>
      <family val="1"/>
      <charset val="238"/>
    </font>
    <font>
      <b/>
      <i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u/>
      <sz val="12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7">
    <xf numFmtId="0" fontId="0" fillId="0" borderId="0" xfId="0"/>
    <xf numFmtId="10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6" fontId="6" fillId="0" borderId="9" xfId="1" applyNumberFormat="1" applyFont="1" applyFill="1" applyBorder="1" applyAlignment="1" applyProtection="1">
      <alignment horizontal="center" vertical="center" wrapText="1"/>
    </xf>
    <xf numFmtId="166" fontId="6" fillId="0" borderId="9" xfId="1" applyNumberFormat="1" applyFont="1" applyBorder="1" applyAlignment="1" applyProtection="1">
      <alignment horizontal="center" vertical="center" wrapText="1"/>
    </xf>
    <xf numFmtId="2" fontId="0" fillId="0" borderId="0" xfId="0" applyNumberFormat="1" applyAlignment="1">
      <alignment vertical="center"/>
    </xf>
    <xf numFmtId="10" fontId="6" fillId="0" borderId="9" xfId="1" applyNumberFormat="1" applyFont="1" applyBorder="1" applyAlignment="1" applyProtection="1">
      <alignment horizontal="center" vertical="center" wrapText="1"/>
    </xf>
    <xf numFmtId="166" fontId="6" fillId="0" borderId="9" xfId="1" applyNumberFormat="1" applyFont="1" applyFill="1" applyBorder="1" applyAlignment="1" applyProtection="1">
      <alignment horizontal="center" vertical="center"/>
    </xf>
    <xf numFmtId="166" fontId="6" fillId="0" borderId="9" xfId="1" applyNumberFormat="1" applyFont="1" applyBorder="1" applyAlignment="1" applyProtection="1">
      <alignment horizontal="center" vertical="center"/>
    </xf>
    <xf numFmtId="1" fontId="7" fillId="0" borderId="9" xfId="0" applyNumberFormat="1" applyFont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166" fontId="9" fillId="4" borderId="9" xfId="1" applyNumberFormat="1" applyFont="1" applyFill="1" applyBorder="1" applyAlignment="1" applyProtection="1">
      <alignment horizontal="right" vertical="center" wrapText="1"/>
    </xf>
    <xf numFmtId="166" fontId="8" fillId="0" borderId="9" xfId="1" applyNumberFormat="1" applyFont="1" applyBorder="1" applyAlignment="1" applyProtection="1">
      <alignment horizontal="right" vertical="center" wrapText="1"/>
    </xf>
    <xf numFmtId="164" fontId="10" fillId="0" borderId="9" xfId="1" applyNumberFormat="1" applyFont="1" applyBorder="1" applyAlignment="1" applyProtection="1">
      <alignment horizontal="center" vertical="center"/>
    </xf>
    <xf numFmtId="166" fontId="10" fillId="0" borderId="9" xfId="1" applyNumberFormat="1" applyFont="1" applyFill="1" applyBorder="1" applyAlignment="1" applyProtection="1">
      <alignment horizontal="center" vertical="center"/>
    </xf>
    <xf numFmtId="166" fontId="10" fillId="0" borderId="9" xfId="1" applyNumberFormat="1" applyFont="1" applyBorder="1" applyAlignment="1" applyProtection="1">
      <alignment vertical="center"/>
    </xf>
    <xf numFmtId="166" fontId="8" fillId="0" borderId="9" xfId="1" applyNumberFormat="1" applyFont="1" applyFill="1" applyBorder="1" applyAlignment="1" applyProtection="1">
      <alignment horizontal="right" vertical="center" wrapText="1"/>
    </xf>
    <xf numFmtId="164" fontId="10" fillId="0" borderId="9" xfId="1" applyNumberFormat="1" applyFont="1" applyBorder="1" applyAlignment="1" applyProtection="1">
      <alignment vertical="center"/>
    </xf>
    <xf numFmtId="166" fontId="10" fillId="0" borderId="9" xfId="1" applyNumberFormat="1" applyFont="1" applyFill="1" applyBorder="1" applyAlignment="1" applyProtection="1">
      <alignment vertical="center"/>
    </xf>
    <xf numFmtId="14" fontId="9" fillId="5" borderId="9" xfId="0" applyNumberFormat="1" applyFont="1" applyFill="1" applyBorder="1" applyAlignment="1">
      <alignment horizontal="center" vertical="center" wrapText="1"/>
    </xf>
    <xf numFmtId="166" fontId="9" fillId="5" borderId="9" xfId="1" applyNumberFormat="1" applyFont="1" applyFill="1" applyBorder="1" applyAlignment="1" applyProtection="1">
      <alignment horizontal="right" vertical="center" wrapText="1"/>
    </xf>
    <xf numFmtId="164" fontId="10" fillId="5" borderId="9" xfId="1" applyNumberFormat="1" applyFont="1" applyFill="1" applyBorder="1" applyAlignment="1" applyProtection="1">
      <alignment vertical="center"/>
    </xf>
    <xf numFmtId="166" fontId="11" fillId="5" borderId="9" xfId="1" applyNumberFormat="1" applyFont="1" applyFill="1" applyBorder="1" applyAlignment="1" applyProtection="1">
      <alignment vertical="center"/>
    </xf>
    <xf numFmtId="14" fontId="8" fillId="6" borderId="9" xfId="0" applyNumberFormat="1" applyFont="1" applyFill="1" applyBorder="1" applyAlignment="1">
      <alignment horizontal="center" vertical="center" wrapText="1"/>
    </xf>
    <xf numFmtId="14" fontId="12" fillId="6" borderId="9" xfId="0" applyNumberFormat="1" applyFont="1" applyFill="1" applyBorder="1" applyAlignment="1">
      <alignment horizontal="center" vertical="center" wrapText="1"/>
    </xf>
    <xf numFmtId="166" fontId="8" fillId="7" borderId="9" xfId="1" applyNumberFormat="1" applyFont="1" applyFill="1" applyBorder="1" applyAlignment="1" applyProtection="1">
      <alignment horizontal="right" vertical="center" wrapText="1"/>
    </xf>
    <xf numFmtId="166" fontId="10" fillId="0" borderId="9" xfId="1" applyNumberFormat="1" applyFont="1" applyBorder="1" applyAlignment="1" applyProtection="1">
      <alignment horizontal="center" vertical="center"/>
    </xf>
    <xf numFmtId="14" fontId="8" fillId="7" borderId="9" xfId="0" applyNumberFormat="1" applyFont="1" applyFill="1" applyBorder="1" applyAlignment="1">
      <alignment horizontal="center" vertical="center" wrapText="1"/>
    </xf>
    <xf numFmtId="14" fontId="8" fillId="8" borderId="9" xfId="0" applyNumberFormat="1" applyFont="1" applyFill="1" applyBorder="1" applyAlignment="1">
      <alignment horizontal="center" vertical="center" wrapText="1"/>
    </xf>
    <xf numFmtId="14" fontId="12" fillId="8" borderId="9" xfId="0" applyNumberFormat="1" applyFont="1" applyFill="1" applyBorder="1" applyAlignment="1">
      <alignment horizontal="center" vertical="center" wrapText="1"/>
    </xf>
    <xf numFmtId="166" fontId="8" fillId="9" borderId="9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/>
    </xf>
    <xf numFmtId="166" fontId="13" fillId="5" borderId="9" xfId="1" applyNumberFormat="1" applyFont="1" applyFill="1" applyBorder="1" applyAlignment="1" applyProtection="1">
      <alignment horizontal="right" vertical="center" wrapText="1"/>
    </xf>
    <xf numFmtId="166" fontId="11" fillId="6" borderId="9" xfId="0" applyNumberFormat="1" applyFont="1" applyFill="1" applyBorder="1" applyAlignment="1">
      <alignment horizontal="center" vertical="center"/>
    </xf>
    <xf numFmtId="166" fontId="11" fillId="6" borderId="9" xfId="1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166" fontId="19" fillId="0" borderId="0" xfId="1" applyNumberFormat="1" applyFont="1" applyFill="1" applyAlignment="1" applyProtection="1">
      <alignment vertical="center"/>
    </xf>
    <xf numFmtId="166" fontId="19" fillId="0" borderId="0" xfId="1" applyNumberFormat="1" applyFont="1" applyAlignment="1" applyProtection="1">
      <alignment vertical="center"/>
    </xf>
    <xf numFmtId="10" fontId="19" fillId="0" borderId="0" xfId="1" applyNumberFormat="1" applyFont="1" applyAlignment="1" applyProtection="1">
      <alignment vertical="center"/>
    </xf>
    <xf numFmtId="0" fontId="17" fillId="0" borderId="0" xfId="0" applyFont="1" applyAlignment="1">
      <alignment vertical="center"/>
    </xf>
    <xf numFmtId="166" fontId="17" fillId="0" borderId="0" xfId="0" applyNumberFormat="1" applyFont="1" applyAlignment="1">
      <alignment vertical="center"/>
    </xf>
    <xf numFmtId="0" fontId="21" fillId="0" borderId="0" xfId="0" applyFont="1" applyAlignment="1">
      <alignment horizontal="centerContinuous" vertical="center"/>
    </xf>
    <xf numFmtId="166" fontId="22" fillId="0" borderId="0" xfId="0" applyNumberFormat="1" applyFont="1" applyAlignment="1">
      <alignment horizontal="centerContinuous" vertical="center"/>
    </xf>
    <xf numFmtId="10" fontId="22" fillId="0" borderId="0" xfId="0" applyNumberFormat="1" applyFont="1" applyAlignment="1">
      <alignment horizontal="centerContinuous" vertical="center"/>
    </xf>
    <xf numFmtId="0" fontId="17" fillId="2" borderId="2" xfId="0" applyFont="1" applyFill="1" applyBorder="1"/>
    <xf numFmtId="0" fontId="17" fillId="2" borderId="0" xfId="0" applyFont="1" applyFill="1"/>
    <xf numFmtId="0" fontId="17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3" fontId="15" fillId="2" borderId="6" xfId="0" applyNumberFormat="1" applyFont="1" applyFill="1" applyBorder="1" applyAlignment="1">
      <alignment horizontal="center"/>
    </xf>
    <xf numFmtId="0" fontId="17" fillId="2" borderId="7" xfId="0" applyFont="1" applyFill="1" applyBorder="1"/>
    <xf numFmtId="0" fontId="23" fillId="2" borderId="8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166" fontId="18" fillId="0" borderId="0" xfId="0" applyNumberFormat="1" applyFont="1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/>
    </xf>
    <xf numFmtId="0" fontId="17" fillId="0" borderId="4" xfId="0" applyFont="1" applyBorder="1"/>
    <xf numFmtId="0" fontId="6" fillId="0" borderId="9" xfId="0" applyFont="1" applyBorder="1" applyAlignment="1">
      <alignment horizontal="center" vertical="center" wrapText="1"/>
    </xf>
    <xf numFmtId="10" fontId="6" fillId="0" borderId="9" xfId="1" applyNumberFormat="1" applyFont="1" applyBorder="1" applyAlignment="1" applyProtection="1">
      <alignment horizontal="center" vertical="center" wrapText="1"/>
    </xf>
    <xf numFmtId="166" fontId="14" fillId="6" borderId="10" xfId="0" applyNumberFormat="1" applyFont="1" applyFill="1" applyBorder="1" applyAlignment="1">
      <alignment horizontal="center" vertical="center"/>
    </xf>
    <xf numFmtId="166" fontId="14" fillId="6" borderId="11" xfId="0" applyNumberFormat="1" applyFont="1" applyFill="1" applyBorder="1" applyAlignment="1">
      <alignment horizontal="center" vertical="center"/>
    </xf>
    <xf numFmtId="166" fontId="14" fillId="6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 vertical="center"/>
    </xf>
    <xf numFmtId="0" fontId="17" fillId="3" borderId="4" xfId="0" applyFont="1" applyFill="1" applyBorder="1"/>
    <xf numFmtId="0" fontId="2" fillId="2" borderId="5" xfId="0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7"/>
  <sheetViews>
    <sheetView tabSelected="1" workbookViewId="0">
      <selection activeCell="C2" sqref="C2:F2"/>
    </sheetView>
  </sheetViews>
  <sheetFormatPr defaultRowHeight="14.4" x14ac:dyDescent="0.3"/>
  <cols>
    <col min="1" max="1" width="13.88671875" style="3" customWidth="1"/>
    <col min="2" max="3" width="14.6640625" style="2" customWidth="1"/>
    <col min="4" max="4" width="14.6640625" style="1" customWidth="1"/>
    <col min="5" max="6" width="14.6640625" style="2" customWidth="1"/>
    <col min="7" max="7" width="13.109375" style="3" bestFit="1" customWidth="1"/>
    <col min="8" max="8" width="37" style="3" bestFit="1" customWidth="1"/>
    <col min="9" max="10" width="9.109375" style="3"/>
    <col min="11" max="11" width="9.109375" style="3" hidden="1" customWidth="1"/>
    <col min="12" max="256" width="9.109375" style="3"/>
    <col min="257" max="257" width="13.88671875" style="3" customWidth="1"/>
    <col min="258" max="262" width="14.6640625" style="3" customWidth="1"/>
    <col min="263" max="263" width="13.109375" style="3" bestFit="1" customWidth="1"/>
    <col min="264" max="264" width="37" style="3" bestFit="1" customWidth="1"/>
    <col min="265" max="266" width="9.109375" style="3"/>
    <col min="267" max="267" width="0" style="3" hidden="1" customWidth="1"/>
    <col min="268" max="512" width="9.109375" style="3"/>
    <col min="513" max="513" width="13.88671875" style="3" customWidth="1"/>
    <col min="514" max="518" width="14.6640625" style="3" customWidth="1"/>
    <col min="519" max="519" width="13.109375" style="3" bestFit="1" customWidth="1"/>
    <col min="520" max="520" width="37" style="3" bestFit="1" customWidth="1"/>
    <col min="521" max="522" width="9.109375" style="3"/>
    <col min="523" max="523" width="0" style="3" hidden="1" customWidth="1"/>
    <col min="524" max="768" width="9.109375" style="3"/>
    <col min="769" max="769" width="13.88671875" style="3" customWidth="1"/>
    <col min="770" max="774" width="14.6640625" style="3" customWidth="1"/>
    <col min="775" max="775" width="13.109375" style="3" bestFit="1" customWidth="1"/>
    <col min="776" max="776" width="37" style="3" bestFit="1" customWidth="1"/>
    <col min="777" max="778" width="9.109375" style="3"/>
    <col min="779" max="779" width="0" style="3" hidden="1" customWidth="1"/>
    <col min="780" max="1024" width="9.109375" style="3"/>
    <col min="1025" max="1025" width="13.88671875" style="3" customWidth="1"/>
    <col min="1026" max="1030" width="14.6640625" style="3" customWidth="1"/>
    <col min="1031" max="1031" width="13.109375" style="3" bestFit="1" customWidth="1"/>
    <col min="1032" max="1032" width="37" style="3" bestFit="1" customWidth="1"/>
    <col min="1033" max="1034" width="9.109375" style="3"/>
    <col min="1035" max="1035" width="0" style="3" hidden="1" customWidth="1"/>
    <col min="1036" max="1280" width="9.109375" style="3"/>
    <col min="1281" max="1281" width="13.88671875" style="3" customWidth="1"/>
    <col min="1282" max="1286" width="14.6640625" style="3" customWidth="1"/>
    <col min="1287" max="1287" width="13.109375" style="3" bestFit="1" customWidth="1"/>
    <col min="1288" max="1288" width="37" style="3" bestFit="1" customWidth="1"/>
    <col min="1289" max="1290" width="9.109375" style="3"/>
    <col min="1291" max="1291" width="0" style="3" hidden="1" customWidth="1"/>
    <col min="1292" max="1536" width="9.109375" style="3"/>
    <col min="1537" max="1537" width="13.88671875" style="3" customWidth="1"/>
    <col min="1538" max="1542" width="14.6640625" style="3" customWidth="1"/>
    <col min="1543" max="1543" width="13.109375" style="3" bestFit="1" customWidth="1"/>
    <col min="1544" max="1544" width="37" style="3" bestFit="1" customWidth="1"/>
    <col min="1545" max="1546" width="9.109375" style="3"/>
    <col min="1547" max="1547" width="0" style="3" hidden="1" customWidth="1"/>
    <col min="1548" max="1792" width="9.109375" style="3"/>
    <col min="1793" max="1793" width="13.88671875" style="3" customWidth="1"/>
    <col min="1794" max="1798" width="14.6640625" style="3" customWidth="1"/>
    <col min="1799" max="1799" width="13.109375" style="3" bestFit="1" customWidth="1"/>
    <col min="1800" max="1800" width="37" style="3" bestFit="1" customWidth="1"/>
    <col min="1801" max="1802" width="9.109375" style="3"/>
    <col min="1803" max="1803" width="0" style="3" hidden="1" customWidth="1"/>
    <col min="1804" max="2048" width="9.109375" style="3"/>
    <col min="2049" max="2049" width="13.88671875" style="3" customWidth="1"/>
    <col min="2050" max="2054" width="14.6640625" style="3" customWidth="1"/>
    <col min="2055" max="2055" width="13.109375" style="3" bestFit="1" customWidth="1"/>
    <col min="2056" max="2056" width="37" style="3" bestFit="1" customWidth="1"/>
    <col min="2057" max="2058" width="9.109375" style="3"/>
    <col min="2059" max="2059" width="0" style="3" hidden="1" customWidth="1"/>
    <col min="2060" max="2304" width="9.109375" style="3"/>
    <col min="2305" max="2305" width="13.88671875" style="3" customWidth="1"/>
    <col min="2306" max="2310" width="14.6640625" style="3" customWidth="1"/>
    <col min="2311" max="2311" width="13.109375" style="3" bestFit="1" customWidth="1"/>
    <col min="2312" max="2312" width="37" style="3" bestFit="1" customWidth="1"/>
    <col min="2313" max="2314" width="9.109375" style="3"/>
    <col min="2315" max="2315" width="0" style="3" hidden="1" customWidth="1"/>
    <col min="2316" max="2560" width="9.109375" style="3"/>
    <col min="2561" max="2561" width="13.88671875" style="3" customWidth="1"/>
    <col min="2562" max="2566" width="14.6640625" style="3" customWidth="1"/>
    <col min="2567" max="2567" width="13.109375" style="3" bestFit="1" customWidth="1"/>
    <col min="2568" max="2568" width="37" style="3" bestFit="1" customWidth="1"/>
    <col min="2569" max="2570" width="9.109375" style="3"/>
    <col min="2571" max="2571" width="0" style="3" hidden="1" customWidth="1"/>
    <col min="2572" max="2816" width="9.109375" style="3"/>
    <col min="2817" max="2817" width="13.88671875" style="3" customWidth="1"/>
    <col min="2818" max="2822" width="14.6640625" style="3" customWidth="1"/>
    <col min="2823" max="2823" width="13.109375" style="3" bestFit="1" customWidth="1"/>
    <col min="2824" max="2824" width="37" style="3" bestFit="1" customWidth="1"/>
    <col min="2825" max="2826" width="9.109375" style="3"/>
    <col min="2827" max="2827" width="0" style="3" hidden="1" customWidth="1"/>
    <col min="2828" max="3072" width="9.109375" style="3"/>
    <col min="3073" max="3073" width="13.88671875" style="3" customWidth="1"/>
    <col min="3074" max="3078" width="14.6640625" style="3" customWidth="1"/>
    <col min="3079" max="3079" width="13.109375" style="3" bestFit="1" customWidth="1"/>
    <col min="3080" max="3080" width="37" style="3" bestFit="1" customWidth="1"/>
    <col min="3081" max="3082" width="9.109375" style="3"/>
    <col min="3083" max="3083" width="0" style="3" hidden="1" customWidth="1"/>
    <col min="3084" max="3328" width="9.109375" style="3"/>
    <col min="3329" max="3329" width="13.88671875" style="3" customWidth="1"/>
    <col min="3330" max="3334" width="14.6640625" style="3" customWidth="1"/>
    <col min="3335" max="3335" width="13.109375" style="3" bestFit="1" customWidth="1"/>
    <col min="3336" max="3336" width="37" style="3" bestFit="1" customWidth="1"/>
    <col min="3337" max="3338" width="9.109375" style="3"/>
    <col min="3339" max="3339" width="0" style="3" hidden="1" customWidth="1"/>
    <col min="3340" max="3584" width="9.109375" style="3"/>
    <col min="3585" max="3585" width="13.88671875" style="3" customWidth="1"/>
    <col min="3586" max="3590" width="14.6640625" style="3" customWidth="1"/>
    <col min="3591" max="3591" width="13.109375" style="3" bestFit="1" customWidth="1"/>
    <col min="3592" max="3592" width="37" style="3" bestFit="1" customWidth="1"/>
    <col min="3593" max="3594" width="9.109375" style="3"/>
    <col min="3595" max="3595" width="0" style="3" hidden="1" customWidth="1"/>
    <col min="3596" max="3840" width="9.109375" style="3"/>
    <col min="3841" max="3841" width="13.88671875" style="3" customWidth="1"/>
    <col min="3842" max="3846" width="14.6640625" style="3" customWidth="1"/>
    <col min="3847" max="3847" width="13.109375" style="3" bestFit="1" customWidth="1"/>
    <col min="3848" max="3848" width="37" style="3" bestFit="1" customWidth="1"/>
    <col min="3849" max="3850" width="9.109375" style="3"/>
    <col min="3851" max="3851" width="0" style="3" hidden="1" customWidth="1"/>
    <col min="3852" max="4096" width="9.109375" style="3"/>
    <col min="4097" max="4097" width="13.88671875" style="3" customWidth="1"/>
    <col min="4098" max="4102" width="14.6640625" style="3" customWidth="1"/>
    <col min="4103" max="4103" width="13.109375" style="3" bestFit="1" customWidth="1"/>
    <col min="4104" max="4104" width="37" style="3" bestFit="1" customWidth="1"/>
    <col min="4105" max="4106" width="9.109375" style="3"/>
    <col min="4107" max="4107" width="0" style="3" hidden="1" customWidth="1"/>
    <col min="4108" max="4352" width="9.109375" style="3"/>
    <col min="4353" max="4353" width="13.88671875" style="3" customWidth="1"/>
    <col min="4354" max="4358" width="14.6640625" style="3" customWidth="1"/>
    <col min="4359" max="4359" width="13.109375" style="3" bestFit="1" customWidth="1"/>
    <col min="4360" max="4360" width="37" style="3" bestFit="1" customWidth="1"/>
    <col min="4361" max="4362" width="9.109375" style="3"/>
    <col min="4363" max="4363" width="0" style="3" hidden="1" customWidth="1"/>
    <col min="4364" max="4608" width="9.109375" style="3"/>
    <col min="4609" max="4609" width="13.88671875" style="3" customWidth="1"/>
    <col min="4610" max="4614" width="14.6640625" style="3" customWidth="1"/>
    <col min="4615" max="4615" width="13.109375" style="3" bestFit="1" customWidth="1"/>
    <col min="4616" max="4616" width="37" style="3" bestFit="1" customWidth="1"/>
    <col min="4617" max="4618" width="9.109375" style="3"/>
    <col min="4619" max="4619" width="0" style="3" hidden="1" customWidth="1"/>
    <col min="4620" max="4864" width="9.109375" style="3"/>
    <col min="4865" max="4865" width="13.88671875" style="3" customWidth="1"/>
    <col min="4866" max="4870" width="14.6640625" style="3" customWidth="1"/>
    <col min="4871" max="4871" width="13.109375" style="3" bestFit="1" customWidth="1"/>
    <col min="4872" max="4872" width="37" style="3" bestFit="1" customWidth="1"/>
    <col min="4873" max="4874" width="9.109375" style="3"/>
    <col min="4875" max="4875" width="0" style="3" hidden="1" customWidth="1"/>
    <col min="4876" max="5120" width="9.109375" style="3"/>
    <col min="5121" max="5121" width="13.88671875" style="3" customWidth="1"/>
    <col min="5122" max="5126" width="14.6640625" style="3" customWidth="1"/>
    <col min="5127" max="5127" width="13.109375" style="3" bestFit="1" customWidth="1"/>
    <col min="5128" max="5128" width="37" style="3" bestFit="1" customWidth="1"/>
    <col min="5129" max="5130" width="9.109375" style="3"/>
    <col min="5131" max="5131" width="0" style="3" hidden="1" customWidth="1"/>
    <col min="5132" max="5376" width="9.109375" style="3"/>
    <col min="5377" max="5377" width="13.88671875" style="3" customWidth="1"/>
    <col min="5378" max="5382" width="14.6640625" style="3" customWidth="1"/>
    <col min="5383" max="5383" width="13.109375" style="3" bestFit="1" customWidth="1"/>
    <col min="5384" max="5384" width="37" style="3" bestFit="1" customWidth="1"/>
    <col min="5385" max="5386" width="9.109375" style="3"/>
    <col min="5387" max="5387" width="0" style="3" hidden="1" customWidth="1"/>
    <col min="5388" max="5632" width="9.109375" style="3"/>
    <col min="5633" max="5633" width="13.88671875" style="3" customWidth="1"/>
    <col min="5634" max="5638" width="14.6640625" style="3" customWidth="1"/>
    <col min="5639" max="5639" width="13.109375" style="3" bestFit="1" customWidth="1"/>
    <col min="5640" max="5640" width="37" style="3" bestFit="1" customWidth="1"/>
    <col min="5641" max="5642" width="9.109375" style="3"/>
    <col min="5643" max="5643" width="0" style="3" hidden="1" customWidth="1"/>
    <col min="5644" max="5888" width="9.109375" style="3"/>
    <col min="5889" max="5889" width="13.88671875" style="3" customWidth="1"/>
    <col min="5890" max="5894" width="14.6640625" style="3" customWidth="1"/>
    <col min="5895" max="5895" width="13.109375" style="3" bestFit="1" customWidth="1"/>
    <col min="5896" max="5896" width="37" style="3" bestFit="1" customWidth="1"/>
    <col min="5897" max="5898" width="9.109375" style="3"/>
    <col min="5899" max="5899" width="0" style="3" hidden="1" customWidth="1"/>
    <col min="5900" max="6144" width="9.109375" style="3"/>
    <col min="6145" max="6145" width="13.88671875" style="3" customWidth="1"/>
    <col min="6146" max="6150" width="14.6640625" style="3" customWidth="1"/>
    <col min="6151" max="6151" width="13.109375" style="3" bestFit="1" customWidth="1"/>
    <col min="6152" max="6152" width="37" style="3" bestFit="1" customWidth="1"/>
    <col min="6153" max="6154" width="9.109375" style="3"/>
    <col min="6155" max="6155" width="0" style="3" hidden="1" customWidth="1"/>
    <col min="6156" max="6400" width="9.109375" style="3"/>
    <col min="6401" max="6401" width="13.88671875" style="3" customWidth="1"/>
    <col min="6402" max="6406" width="14.6640625" style="3" customWidth="1"/>
    <col min="6407" max="6407" width="13.109375" style="3" bestFit="1" customWidth="1"/>
    <col min="6408" max="6408" width="37" style="3" bestFit="1" customWidth="1"/>
    <col min="6409" max="6410" width="9.109375" style="3"/>
    <col min="6411" max="6411" width="0" style="3" hidden="1" customWidth="1"/>
    <col min="6412" max="6656" width="9.109375" style="3"/>
    <col min="6657" max="6657" width="13.88671875" style="3" customWidth="1"/>
    <col min="6658" max="6662" width="14.6640625" style="3" customWidth="1"/>
    <col min="6663" max="6663" width="13.109375" style="3" bestFit="1" customWidth="1"/>
    <col min="6664" max="6664" width="37" style="3" bestFit="1" customWidth="1"/>
    <col min="6665" max="6666" width="9.109375" style="3"/>
    <col min="6667" max="6667" width="0" style="3" hidden="1" customWidth="1"/>
    <col min="6668" max="6912" width="9.109375" style="3"/>
    <col min="6913" max="6913" width="13.88671875" style="3" customWidth="1"/>
    <col min="6914" max="6918" width="14.6640625" style="3" customWidth="1"/>
    <col min="6919" max="6919" width="13.109375" style="3" bestFit="1" customWidth="1"/>
    <col min="6920" max="6920" width="37" style="3" bestFit="1" customWidth="1"/>
    <col min="6921" max="6922" width="9.109375" style="3"/>
    <col min="6923" max="6923" width="0" style="3" hidden="1" customWidth="1"/>
    <col min="6924" max="7168" width="9.109375" style="3"/>
    <col min="7169" max="7169" width="13.88671875" style="3" customWidth="1"/>
    <col min="7170" max="7174" width="14.6640625" style="3" customWidth="1"/>
    <col min="7175" max="7175" width="13.109375" style="3" bestFit="1" customWidth="1"/>
    <col min="7176" max="7176" width="37" style="3" bestFit="1" customWidth="1"/>
    <col min="7177" max="7178" width="9.109375" style="3"/>
    <col min="7179" max="7179" width="0" style="3" hidden="1" customWidth="1"/>
    <col min="7180" max="7424" width="9.109375" style="3"/>
    <col min="7425" max="7425" width="13.88671875" style="3" customWidth="1"/>
    <col min="7426" max="7430" width="14.6640625" style="3" customWidth="1"/>
    <col min="7431" max="7431" width="13.109375" style="3" bestFit="1" customWidth="1"/>
    <col min="7432" max="7432" width="37" style="3" bestFit="1" customWidth="1"/>
    <col min="7433" max="7434" width="9.109375" style="3"/>
    <col min="7435" max="7435" width="0" style="3" hidden="1" customWidth="1"/>
    <col min="7436" max="7680" width="9.109375" style="3"/>
    <col min="7681" max="7681" width="13.88671875" style="3" customWidth="1"/>
    <col min="7682" max="7686" width="14.6640625" style="3" customWidth="1"/>
    <col min="7687" max="7687" width="13.109375" style="3" bestFit="1" customWidth="1"/>
    <col min="7688" max="7688" width="37" style="3" bestFit="1" customWidth="1"/>
    <col min="7689" max="7690" width="9.109375" style="3"/>
    <col min="7691" max="7691" width="0" style="3" hidden="1" customWidth="1"/>
    <col min="7692" max="7936" width="9.109375" style="3"/>
    <col min="7937" max="7937" width="13.88671875" style="3" customWidth="1"/>
    <col min="7938" max="7942" width="14.6640625" style="3" customWidth="1"/>
    <col min="7943" max="7943" width="13.109375" style="3" bestFit="1" customWidth="1"/>
    <col min="7944" max="7944" width="37" style="3" bestFit="1" customWidth="1"/>
    <col min="7945" max="7946" width="9.109375" style="3"/>
    <col min="7947" max="7947" width="0" style="3" hidden="1" customWidth="1"/>
    <col min="7948" max="8192" width="9.109375" style="3"/>
    <col min="8193" max="8193" width="13.88671875" style="3" customWidth="1"/>
    <col min="8194" max="8198" width="14.6640625" style="3" customWidth="1"/>
    <col min="8199" max="8199" width="13.109375" style="3" bestFit="1" customWidth="1"/>
    <col min="8200" max="8200" width="37" style="3" bestFit="1" customWidth="1"/>
    <col min="8201" max="8202" width="9.109375" style="3"/>
    <col min="8203" max="8203" width="0" style="3" hidden="1" customWidth="1"/>
    <col min="8204" max="8448" width="9.109375" style="3"/>
    <col min="8449" max="8449" width="13.88671875" style="3" customWidth="1"/>
    <col min="8450" max="8454" width="14.6640625" style="3" customWidth="1"/>
    <col min="8455" max="8455" width="13.109375" style="3" bestFit="1" customWidth="1"/>
    <col min="8456" max="8456" width="37" style="3" bestFit="1" customWidth="1"/>
    <col min="8457" max="8458" width="9.109375" style="3"/>
    <col min="8459" max="8459" width="0" style="3" hidden="1" customWidth="1"/>
    <col min="8460" max="8704" width="9.109375" style="3"/>
    <col min="8705" max="8705" width="13.88671875" style="3" customWidth="1"/>
    <col min="8706" max="8710" width="14.6640625" style="3" customWidth="1"/>
    <col min="8711" max="8711" width="13.109375" style="3" bestFit="1" customWidth="1"/>
    <col min="8712" max="8712" width="37" style="3" bestFit="1" customWidth="1"/>
    <col min="8713" max="8714" width="9.109375" style="3"/>
    <col min="8715" max="8715" width="0" style="3" hidden="1" customWidth="1"/>
    <col min="8716" max="8960" width="9.109375" style="3"/>
    <col min="8961" max="8961" width="13.88671875" style="3" customWidth="1"/>
    <col min="8962" max="8966" width="14.6640625" style="3" customWidth="1"/>
    <col min="8967" max="8967" width="13.109375" style="3" bestFit="1" customWidth="1"/>
    <col min="8968" max="8968" width="37" style="3" bestFit="1" customWidth="1"/>
    <col min="8969" max="8970" width="9.109375" style="3"/>
    <col min="8971" max="8971" width="0" style="3" hidden="1" customWidth="1"/>
    <col min="8972" max="9216" width="9.109375" style="3"/>
    <col min="9217" max="9217" width="13.88671875" style="3" customWidth="1"/>
    <col min="9218" max="9222" width="14.6640625" style="3" customWidth="1"/>
    <col min="9223" max="9223" width="13.109375" style="3" bestFit="1" customWidth="1"/>
    <col min="9224" max="9224" width="37" style="3" bestFit="1" customWidth="1"/>
    <col min="9225" max="9226" width="9.109375" style="3"/>
    <col min="9227" max="9227" width="0" style="3" hidden="1" customWidth="1"/>
    <col min="9228" max="9472" width="9.109375" style="3"/>
    <col min="9473" max="9473" width="13.88671875" style="3" customWidth="1"/>
    <col min="9474" max="9478" width="14.6640625" style="3" customWidth="1"/>
    <col min="9479" max="9479" width="13.109375" style="3" bestFit="1" customWidth="1"/>
    <col min="9480" max="9480" width="37" style="3" bestFit="1" customWidth="1"/>
    <col min="9481" max="9482" width="9.109375" style="3"/>
    <col min="9483" max="9483" width="0" style="3" hidden="1" customWidth="1"/>
    <col min="9484" max="9728" width="9.109375" style="3"/>
    <col min="9729" max="9729" width="13.88671875" style="3" customWidth="1"/>
    <col min="9730" max="9734" width="14.6640625" style="3" customWidth="1"/>
    <col min="9735" max="9735" width="13.109375" style="3" bestFit="1" customWidth="1"/>
    <col min="9736" max="9736" width="37" style="3" bestFit="1" customWidth="1"/>
    <col min="9737" max="9738" width="9.109375" style="3"/>
    <col min="9739" max="9739" width="0" style="3" hidden="1" customWidth="1"/>
    <col min="9740" max="9984" width="9.109375" style="3"/>
    <col min="9985" max="9985" width="13.88671875" style="3" customWidth="1"/>
    <col min="9986" max="9990" width="14.6640625" style="3" customWidth="1"/>
    <col min="9991" max="9991" width="13.109375" style="3" bestFit="1" customWidth="1"/>
    <col min="9992" max="9992" width="37" style="3" bestFit="1" customWidth="1"/>
    <col min="9993" max="9994" width="9.109375" style="3"/>
    <col min="9995" max="9995" width="0" style="3" hidden="1" customWidth="1"/>
    <col min="9996" max="10240" width="9.109375" style="3"/>
    <col min="10241" max="10241" width="13.88671875" style="3" customWidth="1"/>
    <col min="10242" max="10246" width="14.6640625" style="3" customWidth="1"/>
    <col min="10247" max="10247" width="13.109375" style="3" bestFit="1" customWidth="1"/>
    <col min="10248" max="10248" width="37" style="3" bestFit="1" customWidth="1"/>
    <col min="10249" max="10250" width="9.109375" style="3"/>
    <col min="10251" max="10251" width="0" style="3" hidden="1" customWidth="1"/>
    <col min="10252" max="10496" width="9.109375" style="3"/>
    <col min="10497" max="10497" width="13.88671875" style="3" customWidth="1"/>
    <col min="10498" max="10502" width="14.6640625" style="3" customWidth="1"/>
    <col min="10503" max="10503" width="13.109375" style="3" bestFit="1" customWidth="1"/>
    <col min="10504" max="10504" width="37" style="3" bestFit="1" customWidth="1"/>
    <col min="10505" max="10506" width="9.109375" style="3"/>
    <col min="10507" max="10507" width="0" style="3" hidden="1" customWidth="1"/>
    <col min="10508" max="10752" width="9.109375" style="3"/>
    <col min="10753" max="10753" width="13.88671875" style="3" customWidth="1"/>
    <col min="10754" max="10758" width="14.6640625" style="3" customWidth="1"/>
    <col min="10759" max="10759" width="13.109375" style="3" bestFit="1" customWidth="1"/>
    <col min="10760" max="10760" width="37" style="3" bestFit="1" customWidth="1"/>
    <col min="10761" max="10762" width="9.109375" style="3"/>
    <col min="10763" max="10763" width="0" style="3" hidden="1" customWidth="1"/>
    <col min="10764" max="11008" width="9.109375" style="3"/>
    <col min="11009" max="11009" width="13.88671875" style="3" customWidth="1"/>
    <col min="11010" max="11014" width="14.6640625" style="3" customWidth="1"/>
    <col min="11015" max="11015" width="13.109375" style="3" bestFit="1" customWidth="1"/>
    <col min="11016" max="11016" width="37" style="3" bestFit="1" customWidth="1"/>
    <col min="11017" max="11018" width="9.109375" style="3"/>
    <col min="11019" max="11019" width="0" style="3" hidden="1" customWidth="1"/>
    <col min="11020" max="11264" width="9.109375" style="3"/>
    <col min="11265" max="11265" width="13.88671875" style="3" customWidth="1"/>
    <col min="11266" max="11270" width="14.6640625" style="3" customWidth="1"/>
    <col min="11271" max="11271" width="13.109375" style="3" bestFit="1" customWidth="1"/>
    <col min="11272" max="11272" width="37" style="3" bestFit="1" customWidth="1"/>
    <col min="11273" max="11274" width="9.109375" style="3"/>
    <col min="11275" max="11275" width="0" style="3" hidden="1" customWidth="1"/>
    <col min="11276" max="11520" width="9.109375" style="3"/>
    <col min="11521" max="11521" width="13.88671875" style="3" customWidth="1"/>
    <col min="11522" max="11526" width="14.6640625" style="3" customWidth="1"/>
    <col min="11527" max="11527" width="13.109375" style="3" bestFit="1" customWidth="1"/>
    <col min="11528" max="11528" width="37" style="3" bestFit="1" customWidth="1"/>
    <col min="11529" max="11530" width="9.109375" style="3"/>
    <col min="11531" max="11531" width="0" style="3" hidden="1" customWidth="1"/>
    <col min="11532" max="11776" width="9.109375" style="3"/>
    <col min="11777" max="11777" width="13.88671875" style="3" customWidth="1"/>
    <col min="11778" max="11782" width="14.6640625" style="3" customWidth="1"/>
    <col min="11783" max="11783" width="13.109375" style="3" bestFit="1" customWidth="1"/>
    <col min="11784" max="11784" width="37" style="3" bestFit="1" customWidth="1"/>
    <col min="11785" max="11786" width="9.109375" style="3"/>
    <col min="11787" max="11787" width="0" style="3" hidden="1" customWidth="1"/>
    <col min="11788" max="12032" width="9.109375" style="3"/>
    <col min="12033" max="12033" width="13.88671875" style="3" customWidth="1"/>
    <col min="12034" max="12038" width="14.6640625" style="3" customWidth="1"/>
    <col min="12039" max="12039" width="13.109375" style="3" bestFit="1" customWidth="1"/>
    <col min="12040" max="12040" width="37" style="3" bestFit="1" customWidth="1"/>
    <col min="12041" max="12042" width="9.109375" style="3"/>
    <col min="12043" max="12043" width="0" style="3" hidden="1" customWidth="1"/>
    <col min="12044" max="12288" width="9.109375" style="3"/>
    <col min="12289" max="12289" width="13.88671875" style="3" customWidth="1"/>
    <col min="12290" max="12294" width="14.6640625" style="3" customWidth="1"/>
    <col min="12295" max="12295" width="13.109375" style="3" bestFit="1" customWidth="1"/>
    <col min="12296" max="12296" width="37" style="3" bestFit="1" customWidth="1"/>
    <col min="12297" max="12298" width="9.109375" style="3"/>
    <col min="12299" max="12299" width="0" style="3" hidden="1" customWidth="1"/>
    <col min="12300" max="12544" width="9.109375" style="3"/>
    <col min="12545" max="12545" width="13.88671875" style="3" customWidth="1"/>
    <col min="12546" max="12550" width="14.6640625" style="3" customWidth="1"/>
    <col min="12551" max="12551" width="13.109375" style="3" bestFit="1" customWidth="1"/>
    <col min="12552" max="12552" width="37" style="3" bestFit="1" customWidth="1"/>
    <col min="12553" max="12554" width="9.109375" style="3"/>
    <col min="12555" max="12555" width="0" style="3" hidden="1" customWidth="1"/>
    <col min="12556" max="12800" width="9.109375" style="3"/>
    <col min="12801" max="12801" width="13.88671875" style="3" customWidth="1"/>
    <col min="12802" max="12806" width="14.6640625" style="3" customWidth="1"/>
    <col min="12807" max="12807" width="13.109375" style="3" bestFit="1" customWidth="1"/>
    <col min="12808" max="12808" width="37" style="3" bestFit="1" customWidth="1"/>
    <col min="12809" max="12810" width="9.109375" style="3"/>
    <col min="12811" max="12811" width="0" style="3" hidden="1" customWidth="1"/>
    <col min="12812" max="13056" width="9.109375" style="3"/>
    <col min="13057" max="13057" width="13.88671875" style="3" customWidth="1"/>
    <col min="13058" max="13062" width="14.6640625" style="3" customWidth="1"/>
    <col min="13063" max="13063" width="13.109375" style="3" bestFit="1" customWidth="1"/>
    <col min="13064" max="13064" width="37" style="3" bestFit="1" customWidth="1"/>
    <col min="13065" max="13066" width="9.109375" style="3"/>
    <col min="13067" max="13067" width="0" style="3" hidden="1" customWidth="1"/>
    <col min="13068" max="13312" width="9.109375" style="3"/>
    <col min="13313" max="13313" width="13.88671875" style="3" customWidth="1"/>
    <col min="13314" max="13318" width="14.6640625" style="3" customWidth="1"/>
    <col min="13319" max="13319" width="13.109375" style="3" bestFit="1" customWidth="1"/>
    <col min="13320" max="13320" width="37" style="3" bestFit="1" customWidth="1"/>
    <col min="13321" max="13322" width="9.109375" style="3"/>
    <col min="13323" max="13323" width="0" style="3" hidden="1" customWidth="1"/>
    <col min="13324" max="13568" width="9.109375" style="3"/>
    <col min="13569" max="13569" width="13.88671875" style="3" customWidth="1"/>
    <col min="13570" max="13574" width="14.6640625" style="3" customWidth="1"/>
    <col min="13575" max="13575" width="13.109375" style="3" bestFit="1" customWidth="1"/>
    <col min="13576" max="13576" width="37" style="3" bestFit="1" customWidth="1"/>
    <col min="13577" max="13578" width="9.109375" style="3"/>
    <col min="13579" max="13579" width="0" style="3" hidden="1" customWidth="1"/>
    <col min="13580" max="13824" width="9.109375" style="3"/>
    <col min="13825" max="13825" width="13.88671875" style="3" customWidth="1"/>
    <col min="13826" max="13830" width="14.6640625" style="3" customWidth="1"/>
    <col min="13831" max="13831" width="13.109375" style="3" bestFit="1" customWidth="1"/>
    <col min="13832" max="13832" width="37" style="3" bestFit="1" customWidth="1"/>
    <col min="13833" max="13834" width="9.109375" style="3"/>
    <col min="13835" max="13835" width="0" style="3" hidden="1" customWidth="1"/>
    <col min="13836" max="14080" width="9.109375" style="3"/>
    <col min="14081" max="14081" width="13.88671875" style="3" customWidth="1"/>
    <col min="14082" max="14086" width="14.6640625" style="3" customWidth="1"/>
    <col min="14087" max="14087" width="13.109375" style="3" bestFit="1" customWidth="1"/>
    <col min="14088" max="14088" width="37" style="3" bestFit="1" customWidth="1"/>
    <col min="14089" max="14090" width="9.109375" style="3"/>
    <col min="14091" max="14091" width="0" style="3" hidden="1" customWidth="1"/>
    <col min="14092" max="14336" width="9.109375" style="3"/>
    <col min="14337" max="14337" width="13.88671875" style="3" customWidth="1"/>
    <col min="14338" max="14342" width="14.6640625" style="3" customWidth="1"/>
    <col min="14343" max="14343" width="13.109375" style="3" bestFit="1" customWidth="1"/>
    <col min="14344" max="14344" width="37" style="3" bestFit="1" customWidth="1"/>
    <col min="14345" max="14346" width="9.109375" style="3"/>
    <col min="14347" max="14347" width="0" style="3" hidden="1" customWidth="1"/>
    <col min="14348" max="14592" width="9.109375" style="3"/>
    <col min="14593" max="14593" width="13.88671875" style="3" customWidth="1"/>
    <col min="14594" max="14598" width="14.6640625" style="3" customWidth="1"/>
    <col min="14599" max="14599" width="13.109375" style="3" bestFit="1" customWidth="1"/>
    <col min="14600" max="14600" width="37" style="3" bestFit="1" customWidth="1"/>
    <col min="14601" max="14602" width="9.109375" style="3"/>
    <col min="14603" max="14603" width="0" style="3" hidden="1" customWidth="1"/>
    <col min="14604" max="14848" width="9.109375" style="3"/>
    <col min="14849" max="14849" width="13.88671875" style="3" customWidth="1"/>
    <col min="14850" max="14854" width="14.6640625" style="3" customWidth="1"/>
    <col min="14855" max="14855" width="13.109375" style="3" bestFit="1" customWidth="1"/>
    <col min="14856" max="14856" width="37" style="3" bestFit="1" customWidth="1"/>
    <col min="14857" max="14858" width="9.109375" style="3"/>
    <col min="14859" max="14859" width="0" style="3" hidden="1" customWidth="1"/>
    <col min="14860" max="15104" width="9.109375" style="3"/>
    <col min="15105" max="15105" width="13.88671875" style="3" customWidth="1"/>
    <col min="15106" max="15110" width="14.6640625" style="3" customWidth="1"/>
    <col min="15111" max="15111" width="13.109375" style="3" bestFit="1" customWidth="1"/>
    <col min="15112" max="15112" width="37" style="3" bestFit="1" customWidth="1"/>
    <col min="15113" max="15114" width="9.109375" style="3"/>
    <col min="15115" max="15115" width="0" style="3" hidden="1" customWidth="1"/>
    <col min="15116" max="15360" width="9.109375" style="3"/>
    <col min="15361" max="15361" width="13.88671875" style="3" customWidth="1"/>
    <col min="15362" max="15366" width="14.6640625" style="3" customWidth="1"/>
    <col min="15367" max="15367" width="13.109375" style="3" bestFit="1" customWidth="1"/>
    <col min="15368" max="15368" width="37" style="3" bestFit="1" customWidth="1"/>
    <col min="15369" max="15370" width="9.109375" style="3"/>
    <col min="15371" max="15371" width="0" style="3" hidden="1" customWidth="1"/>
    <col min="15372" max="15616" width="9.109375" style="3"/>
    <col min="15617" max="15617" width="13.88671875" style="3" customWidth="1"/>
    <col min="15618" max="15622" width="14.6640625" style="3" customWidth="1"/>
    <col min="15623" max="15623" width="13.109375" style="3" bestFit="1" customWidth="1"/>
    <col min="15624" max="15624" width="37" style="3" bestFit="1" customWidth="1"/>
    <col min="15625" max="15626" width="9.109375" style="3"/>
    <col min="15627" max="15627" width="0" style="3" hidden="1" customWidth="1"/>
    <col min="15628" max="15872" width="9.109375" style="3"/>
    <col min="15873" max="15873" width="13.88671875" style="3" customWidth="1"/>
    <col min="15874" max="15878" width="14.6640625" style="3" customWidth="1"/>
    <col min="15879" max="15879" width="13.109375" style="3" bestFit="1" customWidth="1"/>
    <col min="15880" max="15880" width="37" style="3" bestFit="1" customWidth="1"/>
    <col min="15881" max="15882" width="9.109375" style="3"/>
    <col min="15883" max="15883" width="0" style="3" hidden="1" customWidth="1"/>
    <col min="15884" max="16128" width="9.109375" style="3"/>
    <col min="16129" max="16129" width="13.88671875" style="3" customWidth="1"/>
    <col min="16130" max="16134" width="14.6640625" style="3" customWidth="1"/>
    <col min="16135" max="16135" width="13.109375" style="3" bestFit="1" customWidth="1"/>
    <col min="16136" max="16136" width="37" style="3" bestFit="1" customWidth="1"/>
    <col min="16137" max="16138" width="9.109375" style="3"/>
    <col min="16139" max="16139" width="0" style="3" hidden="1" customWidth="1"/>
    <col min="16140" max="16384" width="9.109375" style="3"/>
  </cols>
  <sheetData>
    <row r="1" spans="1:11" x14ac:dyDescent="0.3">
      <c r="A1" s="70"/>
      <c r="B1" s="70"/>
      <c r="C1" s="70"/>
    </row>
    <row r="2" spans="1:11" x14ac:dyDescent="0.3">
      <c r="A2" s="46"/>
      <c r="B2" s="47"/>
      <c r="C2" s="60" t="s">
        <v>55</v>
      </c>
      <c r="D2" s="60"/>
      <c r="E2" s="60"/>
      <c r="F2" s="60"/>
    </row>
    <row r="3" spans="1:11" x14ac:dyDescent="0.3">
      <c r="A3" s="46"/>
      <c r="B3" s="47"/>
      <c r="C3" s="41"/>
      <c r="D3" s="41"/>
      <c r="E3" s="41"/>
      <c r="F3" s="41"/>
    </row>
    <row r="4" spans="1:11" ht="47.25" customHeight="1" x14ac:dyDescent="0.3">
      <c r="A4" s="62" t="s">
        <v>38</v>
      </c>
      <c r="B4" s="62"/>
      <c r="C4" s="62"/>
      <c r="D4" s="62"/>
      <c r="E4" s="62"/>
      <c r="F4" s="62"/>
    </row>
    <row r="5" spans="1:11" ht="17.399999999999999" x14ac:dyDescent="0.3">
      <c r="A5" s="48" t="s">
        <v>0</v>
      </c>
      <c r="B5" s="49"/>
      <c r="C5" s="49"/>
      <c r="D5" s="50"/>
      <c r="E5" s="49"/>
      <c r="F5" s="49"/>
      <c r="G5" s="4"/>
    </row>
    <row r="6" spans="1:11" ht="55.5" customHeight="1" x14ac:dyDescent="0.3">
      <c r="A6" s="75" t="s">
        <v>32</v>
      </c>
      <c r="B6" s="75"/>
      <c r="C6" s="75"/>
      <c r="D6" s="75"/>
      <c r="E6" s="75"/>
      <c r="F6" s="76"/>
    </row>
    <row r="7" spans="1:11" ht="15" thickBot="1" x14ac:dyDescent="0.3">
      <c r="A7" s="46"/>
      <c r="B7" s="47"/>
      <c r="C7" s="51"/>
      <c r="D7" s="52"/>
      <c r="E7" s="52"/>
      <c r="F7" s="53"/>
    </row>
    <row r="8" spans="1:11" ht="15" thickBot="1" x14ac:dyDescent="0.3">
      <c r="A8" s="46"/>
      <c r="B8" s="47"/>
      <c r="C8" s="51"/>
      <c r="D8" s="71" t="s">
        <v>1</v>
      </c>
      <c r="E8" s="64"/>
      <c r="F8" s="53"/>
    </row>
    <row r="9" spans="1:11" ht="17.25" customHeight="1" thickBot="1" x14ac:dyDescent="0.3">
      <c r="A9" s="46"/>
      <c r="B9" s="47"/>
      <c r="C9" s="54"/>
      <c r="D9" s="72">
        <v>6.0999999999999999E-2</v>
      </c>
      <c r="E9" s="73"/>
      <c r="F9" s="53"/>
    </row>
    <row r="10" spans="1:11" ht="15" thickBot="1" x14ac:dyDescent="0.3">
      <c r="A10" s="46"/>
      <c r="B10" s="47"/>
      <c r="C10" s="55"/>
      <c r="D10" s="74" t="s">
        <v>2</v>
      </c>
      <c r="E10" s="74"/>
      <c r="F10" s="53"/>
    </row>
    <row r="11" spans="1:11" ht="15" thickBot="1" x14ac:dyDescent="0.3">
      <c r="A11" s="46"/>
      <c r="B11" s="47"/>
      <c r="C11" s="54"/>
      <c r="D11" s="63">
        <v>0</v>
      </c>
      <c r="E11" s="64"/>
      <c r="F11" s="53"/>
    </row>
    <row r="12" spans="1:11" ht="15" thickBot="1" x14ac:dyDescent="0.3">
      <c r="A12" s="46"/>
      <c r="B12" s="47"/>
      <c r="C12" s="56"/>
      <c r="D12" s="57"/>
      <c r="E12" s="57"/>
      <c r="F12" s="58"/>
    </row>
    <row r="13" spans="1:11" x14ac:dyDescent="0.3">
      <c r="A13" s="42"/>
      <c r="B13" s="43"/>
      <c r="C13" s="44"/>
      <c r="D13" s="45"/>
      <c r="E13" s="43"/>
      <c r="F13" s="44"/>
    </row>
    <row r="14" spans="1:11" ht="12.75" customHeight="1" x14ac:dyDescent="0.3">
      <c r="A14" s="65" t="s">
        <v>3</v>
      </c>
      <c r="B14" s="5" t="s">
        <v>4</v>
      </c>
      <c r="C14" s="6" t="s">
        <v>5</v>
      </c>
      <c r="D14" s="66" t="s">
        <v>6</v>
      </c>
      <c r="E14" s="66"/>
      <c r="F14" s="6" t="s">
        <v>7</v>
      </c>
      <c r="K14" s="7">
        <f>D9*100</f>
        <v>6.1</v>
      </c>
    </row>
    <row r="15" spans="1:11" x14ac:dyDescent="0.3">
      <c r="A15" s="65"/>
      <c r="B15" s="5" t="s">
        <v>8</v>
      </c>
      <c r="C15" s="6" t="s">
        <v>9</v>
      </c>
      <c r="D15" s="66"/>
      <c r="E15" s="66"/>
      <c r="F15" s="6" t="s">
        <v>10</v>
      </c>
      <c r="K15" s="7">
        <f>D11*100</f>
        <v>0</v>
      </c>
    </row>
    <row r="16" spans="1:11" x14ac:dyDescent="0.3">
      <c r="A16" s="65"/>
      <c r="B16" s="5" t="s">
        <v>11</v>
      </c>
      <c r="C16" s="6" t="s">
        <v>11</v>
      </c>
      <c r="D16" s="8" t="s">
        <v>12</v>
      </c>
      <c r="E16" s="9" t="s">
        <v>13</v>
      </c>
      <c r="F16" s="10" t="s">
        <v>14</v>
      </c>
    </row>
    <row r="17" spans="1:6" x14ac:dyDescent="0.3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</row>
    <row r="18" spans="1:6" ht="15" hidden="1" customHeight="1" x14ac:dyDescent="0.3">
      <c r="A18" s="12">
        <v>41506</v>
      </c>
      <c r="B18" s="13"/>
      <c r="C18" s="14">
        <v>0</v>
      </c>
      <c r="D18" s="15" t="s">
        <v>15</v>
      </c>
      <c r="E18" s="16" t="s">
        <v>15</v>
      </c>
      <c r="F18" s="17" t="str">
        <f t="shared" ref="F18:F84" si="0">IF(E18&lt;&gt;"x",E18+C18,"")</f>
        <v/>
      </c>
    </row>
    <row r="19" spans="1:6" ht="15" hidden="1" customHeight="1" x14ac:dyDescent="0.3">
      <c r="A19" s="12">
        <v>41517</v>
      </c>
      <c r="B19" s="18">
        <f>B18-C18</f>
        <v>0</v>
      </c>
      <c r="C19" s="14">
        <v>0</v>
      </c>
      <c r="D19" s="19">
        <f>A19-A18</f>
        <v>11</v>
      </c>
      <c r="E19" s="20">
        <f>ROUND(B19*(D$9+D$11)*D19/365,2)</f>
        <v>0</v>
      </c>
      <c r="F19" s="17">
        <f t="shared" si="0"/>
        <v>0</v>
      </c>
    </row>
    <row r="20" spans="1:6" ht="15" hidden="1" customHeight="1" x14ac:dyDescent="0.3">
      <c r="A20" s="12">
        <v>41547</v>
      </c>
      <c r="B20" s="18">
        <f>B19-C19</f>
        <v>0</v>
      </c>
      <c r="C20" s="14">
        <v>0</v>
      </c>
      <c r="D20" s="19">
        <f t="shared" ref="D20:D91" si="1">A20-A19</f>
        <v>30</v>
      </c>
      <c r="E20" s="20">
        <f>ROUND(B20*(D$9+D$11)*D20/365,2)</f>
        <v>0</v>
      </c>
      <c r="F20" s="17">
        <f t="shared" si="0"/>
        <v>0</v>
      </c>
    </row>
    <row r="21" spans="1:6" ht="15" hidden="1" customHeight="1" x14ac:dyDescent="0.3">
      <c r="A21" s="12">
        <v>41567</v>
      </c>
      <c r="B21" s="18">
        <f>B20-C20</f>
        <v>0</v>
      </c>
      <c r="C21" s="14">
        <v>0</v>
      </c>
      <c r="D21" s="19">
        <f t="shared" si="1"/>
        <v>20</v>
      </c>
      <c r="E21" s="20">
        <f>ROUND(B21*(D$9+D$11)*D21/365,2)</f>
        <v>0</v>
      </c>
      <c r="F21" s="17">
        <f t="shared" si="0"/>
        <v>0</v>
      </c>
    </row>
    <row r="22" spans="1:6" ht="15" hidden="1" customHeight="1" x14ac:dyDescent="0.3">
      <c r="A22" s="12">
        <v>41567</v>
      </c>
      <c r="B22" s="13"/>
      <c r="C22" s="14">
        <v>0</v>
      </c>
      <c r="D22" s="15" t="s">
        <v>15</v>
      </c>
      <c r="E22" s="16" t="s">
        <v>15</v>
      </c>
      <c r="F22" s="17" t="str">
        <f t="shared" si="0"/>
        <v/>
      </c>
    </row>
    <row r="23" spans="1:6" ht="15" hidden="1" customHeight="1" x14ac:dyDescent="0.3">
      <c r="A23" s="12">
        <v>41578</v>
      </c>
      <c r="B23" s="18">
        <f>B22-C22</f>
        <v>0</v>
      </c>
      <c r="C23" s="14">
        <v>0</v>
      </c>
      <c r="D23" s="19">
        <f t="shared" si="1"/>
        <v>11</v>
      </c>
      <c r="E23" s="20">
        <f>ROUND(B23*(D$9+D$11)*D23/365,2)</f>
        <v>0</v>
      </c>
      <c r="F23" s="17">
        <f t="shared" si="0"/>
        <v>0</v>
      </c>
    </row>
    <row r="24" spans="1:6" ht="15" hidden="1" customHeight="1" x14ac:dyDescent="0.3">
      <c r="A24" s="12">
        <v>41608</v>
      </c>
      <c r="B24" s="18">
        <f t="shared" ref="B24:B37" si="2">B23-C23</f>
        <v>0</v>
      </c>
      <c r="C24" s="14">
        <v>0</v>
      </c>
      <c r="D24" s="19">
        <f t="shared" si="1"/>
        <v>30</v>
      </c>
      <c r="E24" s="20">
        <f>ROUND(B24*(D$9+D$11)*D24/365,2)</f>
        <v>0</v>
      </c>
      <c r="F24" s="17">
        <f t="shared" si="0"/>
        <v>0</v>
      </c>
    </row>
    <row r="25" spans="1:6" ht="15" hidden="1" customHeight="1" x14ac:dyDescent="0.3">
      <c r="A25" s="12">
        <v>41628</v>
      </c>
      <c r="B25" s="18">
        <f t="shared" si="2"/>
        <v>0</v>
      </c>
      <c r="C25" s="14">
        <v>0</v>
      </c>
      <c r="D25" s="19">
        <f t="shared" si="1"/>
        <v>20</v>
      </c>
      <c r="E25" s="20">
        <f>ROUND(B25*(D$9+D$11)*D25/365,2)</f>
        <v>0</v>
      </c>
      <c r="F25" s="17">
        <f t="shared" si="0"/>
        <v>0</v>
      </c>
    </row>
    <row r="26" spans="1:6" ht="15" hidden="1" customHeight="1" x14ac:dyDescent="0.3">
      <c r="A26" s="12">
        <v>41628</v>
      </c>
      <c r="B26" s="13"/>
      <c r="C26" s="14">
        <v>0</v>
      </c>
      <c r="D26" s="15" t="s">
        <v>15</v>
      </c>
      <c r="E26" s="16" t="s">
        <v>15</v>
      </c>
      <c r="F26" s="17" t="str">
        <f t="shared" si="0"/>
        <v/>
      </c>
    </row>
    <row r="27" spans="1:6" ht="15" hidden="1" customHeight="1" x14ac:dyDescent="0.3">
      <c r="A27" s="12">
        <v>42004</v>
      </c>
      <c r="B27" s="18">
        <f t="shared" si="2"/>
        <v>0</v>
      </c>
      <c r="C27" s="14">
        <v>0</v>
      </c>
      <c r="D27" s="19">
        <f t="shared" si="1"/>
        <v>376</v>
      </c>
      <c r="E27" s="20">
        <f t="shared" ref="E27:E39" si="3">ROUND(B27*(D$9+D$11)*D27/365,2)</f>
        <v>0</v>
      </c>
      <c r="F27" s="17">
        <f t="shared" si="0"/>
        <v>0</v>
      </c>
    </row>
    <row r="28" spans="1:6" ht="15" hidden="1" customHeight="1" x14ac:dyDescent="0.3">
      <c r="A28" s="21" t="s">
        <v>16</v>
      </c>
      <c r="B28" s="22">
        <f>B27-C27</f>
        <v>0</v>
      </c>
      <c r="C28" s="22"/>
      <c r="D28" s="23"/>
      <c r="E28" s="24">
        <f>SUM(E19:E27)</f>
        <v>0</v>
      </c>
      <c r="F28" s="24">
        <f>SUM(F19:F27)</f>
        <v>0</v>
      </c>
    </row>
    <row r="29" spans="1:6" ht="15" hidden="1" customHeight="1" x14ac:dyDescent="0.3">
      <c r="A29" s="25">
        <v>42035</v>
      </c>
      <c r="B29" s="18">
        <f>B27-C27</f>
        <v>0</v>
      </c>
      <c r="C29" s="14">
        <v>0</v>
      </c>
      <c r="D29" s="19">
        <f>A29-A27</f>
        <v>31</v>
      </c>
      <c r="E29" s="20">
        <f t="shared" si="3"/>
        <v>0</v>
      </c>
      <c r="F29" s="17">
        <f t="shared" si="0"/>
        <v>0</v>
      </c>
    </row>
    <row r="30" spans="1:6" ht="15" hidden="1" customHeight="1" x14ac:dyDescent="0.3">
      <c r="A30" s="26">
        <v>42063</v>
      </c>
      <c r="B30" s="18">
        <f t="shared" si="2"/>
        <v>0</v>
      </c>
      <c r="C30" s="14"/>
      <c r="D30" s="19">
        <f t="shared" si="1"/>
        <v>28</v>
      </c>
      <c r="E30" s="20">
        <f t="shared" si="3"/>
        <v>0</v>
      </c>
      <c r="F30" s="17">
        <f t="shared" si="0"/>
        <v>0</v>
      </c>
    </row>
    <row r="31" spans="1:6" ht="15" hidden="1" customHeight="1" x14ac:dyDescent="0.3">
      <c r="A31" s="25">
        <v>42094</v>
      </c>
      <c r="B31" s="18">
        <f t="shared" si="2"/>
        <v>0</v>
      </c>
      <c r="C31" s="14"/>
      <c r="D31" s="19">
        <f t="shared" si="1"/>
        <v>31</v>
      </c>
      <c r="E31" s="20">
        <f t="shared" si="3"/>
        <v>0</v>
      </c>
      <c r="F31" s="17">
        <f t="shared" si="0"/>
        <v>0</v>
      </c>
    </row>
    <row r="32" spans="1:6" ht="15" hidden="1" customHeight="1" x14ac:dyDescent="0.3">
      <c r="A32" s="25">
        <v>42124</v>
      </c>
      <c r="B32" s="18">
        <f t="shared" si="2"/>
        <v>0</v>
      </c>
      <c r="C32" s="14">
        <v>0</v>
      </c>
      <c r="D32" s="19">
        <f t="shared" si="1"/>
        <v>30</v>
      </c>
      <c r="E32" s="20">
        <f t="shared" si="3"/>
        <v>0</v>
      </c>
      <c r="F32" s="17">
        <f t="shared" si="0"/>
        <v>0</v>
      </c>
    </row>
    <row r="33" spans="1:6" ht="15" hidden="1" customHeight="1" x14ac:dyDescent="0.3">
      <c r="A33" s="25">
        <v>42155</v>
      </c>
      <c r="B33" s="18">
        <f t="shared" si="2"/>
        <v>0</v>
      </c>
      <c r="C33" s="14"/>
      <c r="D33" s="19">
        <f t="shared" si="1"/>
        <v>31</v>
      </c>
      <c r="E33" s="20">
        <f t="shared" si="3"/>
        <v>0</v>
      </c>
      <c r="F33" s="17">
        <f t="shared" si="0"/>
        <v>0</v>
      </c>
    </row>
    <row r="34" spans="1:6" ht="15" hidden="1" customHeight="1" x14ac:dyDescent="0.3">
      <c r="A34" s="25">
        <v>42185</v>
      </c>
      <c r="B34" s="18">
        <f t="shared" si="2"/>
        <v>0</v>
      </c>
      <c r="C34" s="14"/>
      <c r="D34" s="19">
        <f t="shared" si="1"/>
        <v>30</v>
      </c>
      <c r="E34" s="20">
        <f t="shared" si="3"/>
        <v>0</v>
      </c>
      <c r="F34" s="17">
        <f t="shared" si="0"/>
        <v>0</v>
      </c>
    </row>
    <row r="35" spans="1:6" ht="15" hidden="1" customHeight="1" x14ac:dyDescent="0.3">
      <c r="A35" s="25">
        <v>42216</v>
      </c>
      <c r="B35" s="18">
        <f t="shared" si="2"/>
        <v>0</v>
      </c>
      <c r="C35" s="14"/>
      <c r="D35" s="19">
        <f t="shared" si="1"/>
        <v>31</v>
      </c>
      <c r="E35" s="20">
        <f t="shared" si="3"/>
        <v>0</v>
      </c>
      <c r="F35" s="17">
        <f t="shared" si="0"/>
        <v>0</v>
      </c>
    </row>
    <row r="36" spans="1:6" ht="15" hidden="1" customHeight="1" x14ac:dyDescent="0.3">
      <c r="A36" s="25">
        <v>42247</v>
      </c>
      <c r="B36" s="18">
        <f t="shared" si="2"/>
        <v>0</v>
      </c>
      <c r="C36" s="14"/>
      <c r="D36" s="19">
        <f t="shared" si="1"/>
        <v>31</v>
      </c>
      <c r="E36" s="20">
        <f t="shared" si="3"/>
        <v>0</v>
      </c>
      <c r="F36" s="17">
        <f t="shared" si="0"/>
        <v>0</v>
      </c>
    </row>
    <row r="37" spans="1:6" ht="15" hidden="1" customHeight="1" x14ac:dyDescent="0.3">
      <c r="A37" s="25">
        <v>42277</v>
      </c>
      <c r="B37" s="18">
        <f t="shared" si="2"/>
        <v>0</v>
      </c>
      <c r="C37" s="14"/>
      <c r="D37" s="19">
        <f t="shared" si="1"/>
        <v>30</v>
      </c>
      <c r="E37" s="20">
        <f t="shared" si="3"/>
        <v>0</v>
      </c>
      <c r="F37" s="17">
        <f t="shared" si="0"/>
        <v>0</v>
      </c>
    </row>
    <row r="38" spans="1:6" ht="15" hidden="1" customHeight="1" x14ac:dyDescent="0.3">
      <c r="A38" s="25">
        <v>42292</v>
      </c>
      <c r="B38" s="18">
        <v>0</v>
      </c>
      <c r="C38" s="14"/>
      <c r="D38" s="19">
        <f t="shared" si="1"/>
        <v>15</v>
      </c>
      <c r="E38" s="20">
        <f t="shared" si="3"/>
        <v>0</v>
      </c>
      <c r="F38" s="17">
        <f t="shared" si="0"/>
        <v>0</v>
      </c>
    </row>
    <row r="39" spans="1:6" ht="15" hidden="1" customHeight="1" x14ac:dyDescent="0.3">
      <c r="A39" s="25">
        <v>42308</v>
      </c>
      <c r="B39" s="18">
        <f>B38-C38</f>
        <v>0</v>
      </c>
      <c r="C39" s="14"/>
      <c r="D39" s="19">
        <f>A39-A38</f>
        <v>16</v>
      </c>
      <c r="E39" s="20">
        <f t="shared" si="3"/>
        <v>0</v>
      </c>
      <c r="F39" s="17">
        <f>IF(E39&lt;&gt;"x",E39+C39,"")</f>
        <v>0</v>
      </c>
    </row>
    <row r="40" spans="1:6" ht="15" hidden="1" customHeight="1" x14ac:dyDescent="0.3">
      <c r="A40" s="25">
        <v>42704</v>
      </c>
      <c r="B40" s="27">
        <v>0</v>
      </c>
      <c r="C40" s="14"/>
      <c r="D40" s="15" t="s">
        <v>17</v>
      </c>
      <c r="E40" s="16" t="s">
        <v>17</v>
      </c>
      <c r="F40" s="28" t="s">
        <v>17</v>
      </c>
    </row>
    <row r="41" spans="1:6" ht="15" hidden="1" customHeight="1" x14ac:dyDescent="0.3">
      <c r="A41" s="29">
        <v>42732</v>
      </c>
      <c r="B41" s="27">
        <v>0</v>
      </c>
      <c r="C41" s="14"/>
      <c r="D41" s="19">
        <f t="shared" si="1"/>
        <v>28</v>
      </c>
      <c r="E41" s="20">
        <f>ROUND(B40*(D$9+D$11)*D41/365,2)</f>
        <v>0</v>
      </c>
      <c r="F41" s="17">
        <f>IF(E41&lt;&gt;"x",E41+C41,"")</f>
        <v>0</v>
      </c>
    </row>
    <row r="42" spans="1:6" ht="15" hidden="1" customHeight="1" x14ac:dyDescent="0.3">
      <c r="A42" s="25">
        <v>42735</v>
      </c>
      <c r="B42" s="18">
        <f>B41-C41</f>
        <v>0</v>
      </c>
      <c r="C42" s="14"/>
      <c r="D42" s="19">
        <f>A42-A41</f>
        <v>3</v>
      </c>
      <c r="E42" s="20">
        <f>ROUND(B42*(D$9+D$11)*D42/365,2)</f>
        <v>0</v>
      </c>
      <c r="F42" s="17">
        <f>IF(E42&lt;&gt;"x",E42+C42,"")</f>
        <v>0</v>
      </c>
    </row>
    <row r="43" spans="1:6" ht="15" hidden="1" customHeight="1" x14ac:dyDescent="0.3">
      <c r="A43" s="21" t="s">
        <v>18</v>
      </c>
      <c r="B43" s="22">
        <f>B42-C42</f>
        <v>0</v>
      </c>
      <c r="C43" s="22">
        <f>SUM(C29:C42)</f>
        <v>0</v>
      </c>
      <c r="D43" s="23">
        <f>SUM(D41:D42)</f>
        <v>31</v>
      </c>
      <c r="E43" s="24">
        <f>SUM(E29:E42)</f>
        <v>0</v>
      </c>
      <c r="F43" s="24">
        <f>SUM(F29:F42)</f>
        <v>0</v>
      </c>
    </row>
    <row r="44" spans="1:6" ht="15" hidden="1" customHeight="1" x14ac:dyDescent="0.3">
      <c r="A44" s="30">
        <v>42766</v>
      </c>
      <c r="B44" s="18">
        <f>B42-C42</f>
        <v>0</v>
      </c>
      <c r="C44" s="14"/>
      <c r="D44" s="19">
        <f>A44-A42</f>
        <v>31</v>
      </c>
      <c r="E44" s="20">
        <f t="shared" ref="E44:E55" si="4">ROUND(B44*(D$9+D$11)*D44/365,2)</f>
        <v>0</v>
      </c>
      <c r="F44" s="17">
        <f t="shared" si="0"/>
        <v>0</v>
      </c>
    </row>
    <row r="45" spans="1:6" ht="15" hidden="1" customHeight="1" x14ac:dyDescent="0.3">
      <c r="A45" s="31">
        <v>42794</v>
      </c>
      <c r="B45" s="18">
        <f t="shared" ref="B45:B56" si="5">B44-C44</f>
        <v>0</v>
      </c>
      <c r="C45" s="14"/>
      <c r="D45" s="19">
        <f t="shared" si="1"/>
        <v>28</v>
      </c>
      <c r="E45" s="20">
        <f t="shared" si="4"/>
        <v>0</v>
      </c>
      <c r="F45" s="17">
        <f t="shared" si="0"/>
        <v>0</v>
      </c>
    </row>
    <row r="46" spans="1:6" ht="15" hidden="1" customHeight="1" x14ac:dyDescent="0.3">
      <c r="A46" s="30">
        <v>42825</v>
      </c>
      <c r="B46" s="18">
        <f t="shared" si="5"/>
        <v>0</v>
      </c>
      <c r="C46" s="14"/>
      <c r="D46" s="19">
        <f t="shared" si="1"/>
        <v>31</v>
      </c>
      <c r="E46" s="20">
        <f t="shared" si="4"/>
        <v>0</v>
      </c>
      <c r="F46" s="17">
        <f t="shared" si="0"/>
        <v>0</v>
      </c>
    </row>
    <row r="47" spans="1:6" ht="15" hidden="1" customHeight="1" x14ac:dyDescent="0.3">
      <c r="A47" s="30">
        <v>42855</v>
      </c>
      <c r="B47" s="18">
        <f t="shared" si="5"/>
        <v>0</v>
      </c>
      <c r="C47" s="14"/>
      <c r="D47" s="19">
        <f t="shared" si="1"/>
        <v>30</v>
      </c>
      <c r="E47" s="20">
        <f t="shared" si="4"/>
        <v>0</v>
      </c>
      <c r="F47" s="17">
        <f t="shared" si="0"/>
        <v>0</v>
      </c>
    </row>
    <row r="48" spans="1:6" ht="15" hidden="1" customHeight="1" x14ac:dyDescent="0.3">
      <c r="A48" s="30">
        <v>42886</v>
      </c>
      <c r="B48" s="18">
        <f t="shared" si="5"/>
        <v>0</v>
      </c>
      <c r="C48" s="14"/>
      <c r="D48" s="19">
        <f t="shared" si="1"/>
        <v>31</v>
      </c>
      <c r="E48" s="20">
        <f t="shared" si="4"/>
        <v>0</v>
      </c>
      <c r="F48" s="17">
        <f t="shared" si="0"/>
        <v>0</v>
      </c>
    </row>
    <row r="49" spans="1:6" ht="15" hidden="1" customHeight="1" x14ac:dyDescent="0.3">
      <c r="A49" s="30">
        <v>42916</v>
      </c>
      <c r="B49" s="18">
        <f t="shared" si="5"/>
        <v>0</v>
      </c>
      <c r="C49" s="14"/>
      <c r="D49" s="19">
        <f t="shared" si="1"/>
        <v>30</v>
      </c>
      <c r="E49" s="20">
        <f t="shared" si="4"/>
        <v>0</v>
      </c>
      <c r="F49" s="17">
        <f t="shared" si="0"/>
        <v>0</v>
      </c>
    </row>
    <row r="50" spans="1:6" ht="15" hidden="1" customHeight="1" x14ac:dyDescent="0.3">
      <c r="A50" s="30">
        <v>42947</v>
      </c>
      <c r="B50" s="18">
        <f t="shared" si="5"/>
        <v>0</v>
      </c>
      <c r="C50" s="14"/>
      <c r="D50" s="19">
        <f t="shared" si="1"/>
        <v>31</v>
      </c>
      <c r="E50" s="20">
        <f t="shared" si="4"/>
        <v>0</v>
      </c>
      <c r="F50" s="17">
        <f t="shared" si="0"/>
        <v>0</v>
      </c>
    </row>
    <row r="51" spans="1:6" ht="15" hidden="1" customHeight="1" x14ac:dyDescent="0.3">
      <c r="A51" s="30">
        <v>42978</v>
      </c>
      <c r="B51" s="18">
        <f t="shared" si="5"/>
        <v>0</v>
      </c>
      <c r="C51" s="14"/>
      <c r="D51" s="19">
        <f t="shared" si="1"/>
        <v>31</v>
      </c>
      <c r="E51" s="20">
        <f t="shared" si="4"/>
        <v>0</v>
      </c>
      <c r="F51" s="17">
        <f t="shared" si="0"/>
        <v>0</v>
      </c>
    </row>
    <row r="52" spans="1:6" ht="15" hidden="1" customHeight="1" x14ac:dyDescent="0.3">
      <c r="A52" s="30">
        <v>43008</v>
      </c>
      <c r="B52" s="18">
        <f t="shared" si="5"/>
        <v>0</v>
      </c>
      <c r="C52" s="14"/>
      <c r="D52" s="19">
        <f t="shared" si="1"/>
        <v>30</v>
      </c>
      <c r="E52" s="20">
        <f t="shared" si="4"/>
        <v>0</v>
      </c>
      <c r="F52" s="17">
        <f t="shared" si="0"/>
        <v>0</v>
      </c>
    </row>
    <row r="53" spans="1:6" ht="15" hidden="1" customHeight="1" x14ac:dyDescent="0.3">
      <c r="A53" s="30">
        <v>43039</v>
      </c>
      <c r="B53" s="18">
        <f t="shared" si="5"/>
        <v>0</v>
      </c>
      <c r="C53" s="14"/>
      <c r="D53" s="19">
        <f t="shared" si="1"/>
        <v>31</v>
      </c>
      <c r="E53" s="20">
        <f t="shared" si="4"/>
        <v>0</v>
      </c>
      <c r="F53" s="17">
        <f t="shared" si="0"/>
        <v>0</v>
      </c>
    </row>
    <row r="54" spans="1:6" ht="15" hidden="1" customHeight="1" x14ac:dyDescent="0.3">
      <c r="A54" s="30">
        <v>43069</v>
      </c>
      <c r="B54" s="18">
        <f t="shared" si="5"/>
        <v>0</v>
      </c>
      <c r="C54" s="14"/>
      <c r="D54" s="19">
        <f t="shared" si="1"/>
        <v>30</v>
      </c>
      <c r="E54" s="20">
        <f t="shared" si="4"/>
        <v>0</v>
      </c>
      <c r="F54" s="17">
        <f t="shared" si="0"/>
        <v>0</v>
      </c>
    </row>
    <row r="55" spans="1:6" ht="15" hidden="1" customHeight="1" x14ac:dyDescent="0.3">
      <c r="A55" s="30">
        <v>43100</v>
      </c>
      <c r="B55" s="18">
        <f t="shared" si="5"/>
        <v>0</v>
      </c>
      <c r="C55" s="14"/>
      <c r="D55" s="19">
        <f>A55-A54</f>
        <v>31</v>
      </c>
      <c r="E55" s="20">
        <f t="shared" si="4"/>
        <v>0</v>
      </c>
      <c r="F55" s="17">
        <f t="shared" si="0"/>
        <v>0</v>
      </c>
    </row>
    <row r="56" spans="1:6" ht="15" hidden="1" customHeight="1" x14ac:dyDescent="0.3">
      <c r="A56" s="21" t="s">
        <v>19</v>
      </c>
      <c r="B56" s="22">
        <f t="shared" si="5"/>
        <v>0</v>
      </c>
      <c r="C56" s="22">
        <f>SUM(C44:C55)</f>
        <v>0</v>
      </c>
      <c r="D56" s="23">
        <f>SUM(D44:D55)</f>
        <v>365</v>
      </c>
      <c r="E56" s="24">
        <f>SUM(E44:E55)</f>
        <v>0</v>
      </c>
      <c r="F56" s="24">
        <f>SUM(F44:F55)</f>
        <v>0</v>
      </c>
    </row>
    <row r="57" spans="1:6" ht="15" hidden="1" customHeight="1" x14ac:dyDescent="0.3">
      <c r="A57" s="25">
        <v>43131</v>
      </c>
      <c r="B57" s="18">
        <f>B55-C55</f>
        <v>0</v>
      </c>
      <c r="C57" s="14"/>
      <c r="D57" s="19">
        <f>A57-A55</f>
        <v>31</v>
      </c>
      <c r="E57" s="20">
        <f t="shared" ref="E57:E66" si="6">ROUND(B57*(D$9+D$11)*D57/365,2)</f>
        <v>0</v>
      </c>
      <c r="F57" s="17">
        <f t="shared" si="0"/>
        <v>0</v>
      </c>
    </row>
    <row r="58" spans="1:6" ht="15" hidden="1" customHeight="1" x14ac:dyDescent="0.3">
      <c r="A58" s="26">
        <v>43159</v>
      </c>
      <c r="B58" s="18">
        <f t="shared" ref="B58:B65" si="7">B57-C57</f>
        <v>0</v>
      </c>
      <c r="C58" s="14"/>
      <c r="D58" s="19">
        <f>A58-A57</f>
        <v>28</v>
      </c>
      <c r="E58" s="20">
        <f>ROUND(B58*(D$9+D$11)*D58/365,2)</f>
        <v>0</v>
      </c>
      <c r="F58" s="17">
        <f>IF(E58&lt;&gt;"x",E58+C58,"")</f>
        <v>0</v>
      </c>
    </row>
    <row r="59" spans="1:6" ht="15" hidden="1" customHeight="1" x14ac:dyDescent="0.3">
      <c r="A59" s="25">
        <v>43190</v>
      </c>
      <c r="B59" s="18">
        <f t="shared" si="7"/>
        <v>0</v>
      </c>
      <c r="C59" s="14"/>
      <c r="D59" s="19">
        <f>A59-A58</f>
        <v>31</v>
      </c>
      <c r="E59" s="20">
        <f>ROUND(B59*(D$9+D$11)*D59/365,2)</f>
        <v>0</v>
      </c>
      <c r="F59" s="17">
        <f>IF(E59&lt;&gt;"x",E59+C59,"")</f>
        <v>0</v>
      </c>
    </row>
    <row r="60" spans="1:6" ht="15" hidden="1" customHeight="1" x14ac:dyDescent="0.3">
      <c r="A60" s="25">
        <v>43220</v>
      </c>
      <c r="B60" s="18">
        <f t="shared" si="7"/>
        <v>0</v>
      </c>
      <c r="C60" s="14"/>
      <c r="D60" s="19">
        <f t="shared" si="1"/>
        <v>30</v>
      </c>
      <c r="E60" s="20">
        <f t="shared" si="6"/>
        <v>0</v>
      </c>
      <c r="F60" s="17">
        <f t="shared" si="0"/>
        <v>0</v>
      </c>
    </row>
    <row r="61" spans="1:6" ht="15" hidden="1" customHeight="1" x14ac:dyDescent="0.3">
      <c r="A61" s="25">
        <v>43251</v>
      </c>
      <c r="B61" s="18">
        <f t="shared" si="7"/>
        <v>0</v>
      </c>
      <c r="C61" s="14"/>
      <c r="D61" s="19">
        <f t="shared" si="1"/>
        <v>31</v>
      </c>
      <c r="E61" s="20">
        <f t="shared" si="6"/>
        <v>0</v>
      </c>
      <c r="F61" s="17">
        <f t="shared" si="0"/>
        <v>0</v>
      </c>
    </row>
    <row r="62" spans="1:6" ht="15" hidden="1" customHeight="1" x14ac:dyDescent="0.3">
      <c r="A62" s="25">
        <v>43281</v>
      </c>
      <c r="B62" s="18">
        <f t="shared" si="7"/>
        <v>0</v>
      </c>
      <c r="C62" s="14"/>
      <c r="D62" s="19">
        <f t="shared" si="1"/>
        <v>30</v>
      </c>
      <c r="E62" s="20">
        <f t="shared" si="6"/>
        <v>0</v>
      </c>
      <c r="F62" s="17">
        <f t="shared" si="0"/>
        <v>0</v>
      </c>
    </row>
    <row r="63" spans="1:6" ht="15" hidden="1" customHeight="1" x14ac:dyDescent="0.3">
      <c r="A63" s="25">
        <v>43312</v>
      </c>
      <c r="B63" s="18">
        <f t="shared" si="7"/>
        <v>0</v>
      </c>
      <c r="C63" s="14"/>
      <c r="D63" s="19">
        <f t="shared" si="1"/>
        <v>31</v>
      </c>
      <c r="E63" s="20">
        <f t="shared" si="6"/>
        <v>0</v>
      </c>
      <c r="F63" s="17">
        <f t="shared" si="0"/>
        <v>0</v>
      </c>
    </row>
    <row r="64" spans="1:6" ht="15" hidden="1" customHeight="1" x14ac:dyDescent="0.3">
      <c r="A64" s="25">
        <v>43343</v>
      </c>
      <c r="B64" s="18">
        <f t="shared" si="7"/>
        <v>0</v>
      </c>
      <c r="C64" s="14"/>
      <c r="D64" s="19">
        <f t="shared" si="1"/>
        <v>31</v>
      </c>
      <c r="E64" s="20">
        <f t="shared" si="6"/>
        <v>0</v>
      </c>
      <c r="F64" s="17">
        <f t="shared" si="0"/>
        <v>0</v>
      </c>
    </row>
    <row r="65" spans="1:7" ht="15" hidden="1" customHeight="1" x14ac:dyDescent="0.3">
      <c r="A65" s="25">
        <v>43373</v>
      </c>
      <c r="B65" s="18">
        <f t="shared" si="7"/>
        <v>0</v>
      </c>
      <c r="C65" s="14"/>
      <c r="D65" s="19">
        <f t="shared" si="1"/>
        <v>30</v>
      </c>
      <c r="E65" s="20">
        <f t="shared" si="6"/>
        <v>0</v>
      </c>
      <c r="F65" s="17">
        <f t="shared" si="0"/>
        <v>0</v>
      </c>
    </row>
    <row r="66" spans="1:7" ht="15" hidden="1" customHeight="1" x14ac:dyDescent="0.3">
      <c r="A66" s="25">
        <v>43404</v>
      </c>
      <c r="B66" s="32">
        <v>0</v>
      </c>
      <c r="C66" s="14"/>
      <c r="D66" s="19">
        <f t="shared" si="1"/>
        <v>31</v>
      </c>
      <c r="E66" s="20">
        <f t="shared" si="6"/>
        <v>0</v>
      </c>
      <c r="F66" s="17">
        <f t="shared" si="0"/>
        <v>0</v>
      </c>
      <c r="G66" s="33"/>
    </row>
    <row r="67" spans="1:7" ht="15" hidden="1" customHeight="1" x14ac:dyDescent="0.3">
      <c r="A67" s="25">
        <v>43444</v>
      </c>
      <c r="B67" s="27">
        <v>0</v>
      </c>
      <c r="C67" s="14"/>
      <c r="D67" s="19" t="s">
        <v>15</v>
      </c>
      <c r="E67" s="20" t="s">
        <v>15</v>
      </c>
      <c r="F67" s="17" t="s">
        <v>15</v>
      </c>
    </row>
    <row r="68" spans="1:7" ht="15" hidden="1" customHeight="1" x14ac:dyDescent="0.3">
      <c r="A68" s="25">
        <v>43451</v>
      </c>
      <c r="B68" s="32">
        <v>0</v>
      </c>
      <c r="C68" s="14"/>
      <c r="D68" s="19">
        <f>A68-A67</f>
        <v>7</v>
      </c>
      <c r="E68" s="20">
        <f>ROUND(B67*(D$9+D$11)*D68/365,2)</f>
        <v>0</v>
      </c>
      <c r="F68" s="17">
        <f>IF(E68&lt;&gt;"x",E68+C68,"")</f>
        <v>0</v>
      </c>
      <c r="G68" s="33"/>
    </row>
    <row r="69" spans="1:7" ht="15" hidden="1" customHeight="1" x14ac:dyDescent="0.3">
      <c r="A69" s="25">
        <v>43465</v>
      </c>
      <c r="B69" s="27">
        <v>0</v>
      </c>
      <c r="C69" s="14"/>
      <c r="D69" s="19">
        <f>A69-A68</f>
        <v>14</v>
      </c>
      <c r="E69" s="20">
        <f>ROUND(B69*(D$9+D$11)*D69/365,2)</f>
        <v>0</v>
      </c>
      <c r="F69" s="17">
        <f>IF(E69&lt;&gt;"x",E69+C69,"")</f>
        <v>0</v>
      </c>
    </row>
    <row r="70" spans="1:7" ht="15" hidden="1" customHeight="1" x14ac:dyDescent="0.3">
      <c r="A70" s="21" t="s">
        <v>20</v>
      </c>
      <c r="B70" s="22">
        <f>B69-C69</f>
        <v>0</v>
      </c>
      <c r="C70" s="22">
        <f>SUM(C57:C69)</f>
        <v>0</v>
      </c>
      <c r="D70" s="23">
        <f>SUM(D69)</f>
        <v>14</v>
      </c>
      <c r="E70" s="24">
        <f>SUM(E57:E69)</f>
        <v>0</v>
      </c>
      <c r="F70" s="24">
        <f>SUM(F57:F69)</f>
        <v>0</v>
      </c>
    </row>
    <row r="71" spans="1:7" ht="15" hidden="1" customHeight="1" x14ac:dyDescent="0.3">
      <c r="A71" s="30">
        <v>43496</v>
      </c>
      <c r="B71" s="18">
        <v>0</v>
      </c>
      <c r="C71" s="14"/>
      <c r="D71" s="19">
        <f>A71-A69</f>
        <v>31</v>
      </c>
      <c r="E71" s="20">
        <f t="shared" ref="E71:E82" si="8">ROUND(B71*(D$9+D$11)*D71/365,2)</f>
        <v>0</v>
      </c>
      <c r="F71" s="17">
        <f t="shared" si="0"/>
        <v>0</v>
      </c>
    </row>
    <row r="72" spans="1:7" ht="15" hidden="1" customHeight="1" x14ac:dyDescent="0.3">
      <c r="A72" s="31">
        <v>43524</v>
      </c>
      <c r="B72" s="18">
        <v>0</v>
      </c>
      <c r="C72" s="14"/>
      <c r="D72" s="19">
        <f t="shared" si="1"/>
        <v>28</v>
      </c>
      <c r="E72" s="20">
        <f t="shared" si="8"/>
        <v>0</v>
      </c>
      <c r="F72" s="17">
        <f t="shared" si="0"/>
        <v>0</v>
      </c>
    </row>
    <row r="73" spans="1:7" ht="15" hidden="1" customHeight="1" x14ac:dyDescent="0.3">
      <c r="A73" s="30">
        <v>43555</v>
      </c>
      <c r="B73" s="18">
        <v>0</v>
      </c>
      <c r="C73" s="14"/>
      <c r="D73" s="19">
        <f t="shared" si="1"/>
        <v>31</v>
      </c>
      <c r="E73" s="20">
        <f t="shared" si="8"/>
        <v>0</v>
      </c>
      <c r="F73" s="17">
        <f t="shared" si="0"/>
        <v>0</v>
      </c>
    </row>
    <row r="74" spans="1:7" ht="15" hidden="1" customHeight="1" x14ac:dyDescent="0.3">
      <c r="A74" s="30">
        <v>43585</v>
      </c>
      <c r="B74" s="18">
        <v>0</v>
      </c>
      <c r="C74" s="14"/>
      <c r="D74" s="19">
        <f t="shared" si="1"/>
        <v>30</v>
      </c>
      <c r="E74" s="20">
        <f t="shared" si="8"/>
        <v>0</v>
      </c>
      <c r="F74" s="17">
        <f t="shared" si="0"/>
        <v>0</v>
      </c>
    </row>
    <row r="75" spans="1:7" ht="15" hidden="1" customHeight="1" x14ac:dyDescent="0.3">
      <c r="A75" s="30">
        <v>43616</v>
      </c>
      <c r="B75" s="18">
        <v>0</v>
      </c>
      <c r="C75" s="14"/>
      <c r="D75" s="19">
        <f t="shared" si="1"/>
        <v>31</v>
      </c>
      <c r="E75" s="20">
        <f t="shared" si="8"/>
        <v>0</v>
      </c>
      <c r="F75" s="17">
        <f t="shared" si="0"/>
        <v>0</v>
      </c>
    </row>
    <row r="76" spans="1:7" ht="15" hidden="1" customHeight="1" x14ac:dyDescent="0.3">
      <c r="A76" s="30">
        <v>43646</v>
      </c>
      <c r="B76" s="18">
        <v>0</v>
      </c>
      <c r="C76" s="14"/>
      <c r="D76" s="19">
        <f t="shared" si="1"/>
        <v>30</v>
      </c>
      <c r="E76" s="20">
        <f t="shared" si="8"/>
        <v>0</v>
      </c>
      <c r="F76" s="17">
        <f t="shared" si="0"/>
        <v>0</v>
      </c>
    </row>
    <row r="77" spans="1:7" ht="15" hidden="1" customHeight="1" x14ac:dyDescent="0.3">
      <c r="A77" s="30">
        <v>43677</v>
      </c>
      <c r="B77" s="18">
        <v>0</v>
      </c>
      <c r="C77" s="14"/>
      <c r="D77" s="19">
        <f t="shared" si="1"/>
        <v>31</v>
      </c>
      <c r="E77" s="20">
        <f t="shared" si="8"/>
        <v>0</v>
      </c>
      <c r="F77" s="17">
        <f t="shared" si="0"/>
        <v>0</v>
      </c>
    </row>
    <row r="78" spans="1:7" ht="15" hidden="1" customHeight="1" x14ac:dyDescent="0.3">
      <c r="A78" s="30">
        <v>43708</v>
      </c>
      <c r="B78" s="18">
        <v>0</v>
      </c>
      <c r="C78" s="14"/>
      <c r="D78" s="19">
        <f t="shared" si="1"/>
        <v>31</v>
      </c>
      <c r="E78" s="20">
        <f t="shared" si="8"/>
        <v>0</v>
      </c>
      <c r="F78" s="17">
        <f t="shared" si="0"/>
        <v>0</v>
      </c>
    </row>
    <row r="79" spans="1:7" ht="15" hidden="1" customHeight="1" x14ac:dyDescent="0.3">
      <c r="A79" s="30">
        <v>43738</v>
      </c>
      <c r="B79" s="18">
        <v>0</v>
      </c>
      <c r="C79" s="14"/>
      <c r="D79" s="19">
        <f t="shared" si="1"/>
        <v>30</v>
      </c>
      <c r="E79" s="20">
        <f t="shared" si="8"/>
        <v>0</v>
      </c>
      <c r="F79" s="17">
        <f t="shared" si="0"/>
        <v>0</v>
      </c>
    </row>
    <row r="80" spans="1:7" ht="15" hidden="1" customHeight="1" x14ac:dyDescent="0.3">
      <c r="A80" s="30">
        <v>43769</v>
      </c>
      <c r="B80" s="18">
        <v>0</v>
      </c>
      <c r="C80" s="14"/>
      <c r="D80" s="19">
        <f t="shared" si="1"/>
        <v>31</v>
      </c>
      <c r="E80" s="20">
        <f t="shared" si="8"/>
        <v>0</v>
      </c>
      <c r="F80" s="17">
        <f t="shared" si="0"/>
        <v>0</v>
      </c>
    </row>
    <row r="81" spans="1:6" ht="15" hidden="1" customHeight="1" x14ac:dyDescent="0.3">
      <c r="A81" s="30">
        <v>43799</v>
      </c>
      <c r="B81" s="18">
        <v>0</v>
      </c>
      <c r="C81" s="14"/>
      <c r="D81" s="19">
        <f t="shared" si="1"/>
        <v>30</v>
      </c>
      <c r="E81" s="20">
        <f t="shared" si="8"/>
        <v>0</v>
      </c>
      <c r="F81" s="17">
        <f t="shared" si="0"/>
        <v>0</v>
      </c>
    </row>
    <row r="82" spans="1:6" ht="15" hidden="1" customHeight="1" x14ac:dyDescent="0.3">
      <c r="A82" s="30">
        <v>43830</v>
      </c>
      <c r="B82" s="18">
        <v>0</v>
      </c>
      <c r="C82" s="14"/>
      <c r="D82" s="19">
        <f>A82-A81</f>
        <v>31</v>
      </c>
      <c r="E82" s="20">
        <f t="shared" si="8"/>
        <v>0</v>
      </c>
      <c r="F82" s="17">
        <f t="shared" si="0"/>
        <v>0</v>
      </c>
    </row>
    <row r="83" spans="1:6" ht="15" hidden="1" customHeight="1" x14ac:dyDescent="0.3">
      <c r="A83" s="21" t="s">
        <v>21</v>
      </c>
      <c r="B83" s="22">
        <f t="shared" ref="B83" si="9">B82-C82</f>
        <v>0</v>
      </c>
      <c r="C83" s="34">
        <f>SUM(C71:C82)</f>
        <v>0</v>
      </c>
      <c r="D83" s="23">
        <f>SUM(D71:D82)</f>
        <v>365</v>
      </c>
      <c r="E83" s="24">
        <f>SUM(E71:E82)</f>
        <v>0</v>
      </c>
      <c r="F83" s="24">
        <f>SUM(F71:F82)</f>
        <v>0</v>
      </c>
    </row>
    <row r="84" spans="1:6" ht="15" hidden="1" customHeight="1" x14ac:dyDescent="0.3">
      <c r="A84" s="25">
        <v>43861</v>
      </c>
      <c r="B84" s="18">
        <f>B82-C82</f>
        <v>0</v>
      </c>
      <c r="C84" s="14"/>
      <c r="D84" s="19">
        <f>A84-A82</f>
        <v>31</v>
      </c>
      <c r="E84" s="20">
        <f t="shared" ref="E84:E95" si="10">ROUND(B84*(D$9+D$11)*D84/365,2)</f>
        <v>0</v>
      </c>
      <c r="F84" s="17">
        <f t="shared" si="0"/>
        <v>0</v>
      </c>
    </row>
    <row r="85" spans="1:6" ht="15" hidden="1" customHeight="1" x14ac:dyDescent="0.3">
      <c r="A85" s="26">
        <v>43890</v>
      </c>
      <c r="B85" s="18">
        <f t="shared" ref="B85:B96" si="11">B84-C84</f>
        <v>0</v>
      </c>
      <c r="C85" s="14"/>
      <c r="D85" s="19">
        <f t="shared" si="1"/>
        <v>29</v>
      </c>
      <c r="E85" s="20">
        <f t="shared" si="10"/>
        <v>0</v>
      </c>
      <c r="F85" s="17">
        <f t="shared" ref="F85:F148" si="12">IF(E85&lt;&gt;"x",E85+C85,"")</f>
        <v>0</v>
      </c>
    </row>
    <row r="86" spans="1:6" ht="15" hidden="1" customHeight="1" x14ac:dyDescent="0.3">
      <c r="A86" s="25">
        <v>43921</v>
      </c>
      <c r="B86" s="18">
        <f t="shared" si="11"/>
        <v>0</v>
      </c>
      <c r="C86" s="14"/>
      <c r="D86" s="19">
        <f t="shared" si="1"/>
        <v>31</v>
      </c>
      <c r="E86" s="20">
        <f t="shared" si="10"/>
        <v>0</v>
      </c>
      <c r="F86" s="17">
        <f t="shared" si="12"/>
        <v>0</v>
      </c>
    </row>
    <row r="87" spans="1:6" ht="15" hidden="1" customHeight="1" x14ac:dyDescent="0.3">
      <c r="A87" s="25">
        <v>43951</v>
      </c>
      <c r="B87" s="18">
        <f t="shared" si="11"/>
        <v>0</v>
      </c>
      <c r="C87" s="14"/>
      <c r="D87" s="19">
        <f t="shared" si="1"/>
        <v>30</v>
      </c>
      <c r="E87" s="20">
        <f t="shared" si="10"/>
        <v>0</v>
      </c>
      <c r="F87" s="17">
        <f t="shared" si="12"/>
        <v>0</v>
      </c>
    </row>
    <row r="88" spans="1:6" ht="15" hidden="1" customHeight="1" x14ac:dyDescent="0.3">
      <c r="A88" s="25">
        <v>43982</v>
      </c>
      <c r="B88" s="18">
        <f t="shared" si="11"/>
        <v>0</v>
      </c>
      <c r="C88" s="14"/>
      <c r="D88" s="19">
        <f t="shared" si="1"/>
        <v>31</v>
      </c>
      <c r="E88" s="20">
        <f t="shared" si="10"/>
        <v>0</v>
      </c>
      <c r="F88" s="17">
        <f t="shared" si="12"/>
        <v>0</v>
      </c>
    </row>
    <row r="89" spans="1:6" ht="15" hidden="1" customHeight="1" x14ac:dyDescent="0.3">
      <c r="A89" s="25">
        <v>44012</v>
      </c>
      <c r="B89" s="18">
        <f t="shared" si="11"/>
        <v>0</v>
      </c>
      <c r="C89" s="14"/>
      <c r="D89" s="19">
        <f t="shared" si="1"/>
        <v>30</v>
      </c>
      <c r="E89" s="20">
        <f t="shared" si="10"/>
        <v>0</v>
      </c>
      <c r="F89" s="17">
        <f t="shared" si="12"/>
        <v>0</v>
      </c>
    </row>
    <row r="90" spans="1:6" ht="15" hidden="1" customHeight="1" x14ac:dyDescent="0.3">
      <c r="A90" s="25">
        <v>44043</v>
      </c>
      <c r="B90" s="18">
        <f t="shared" si="11"/>
        <v>0</v>
      </c>
      <c r="C90" s="14"/>
      <c r="D90" s="19">
        <f t="shared" si="1"/>
        <v>31</v>
      </c>
      <c r="E90" s="20">
        <f t="shared" si="10"/>
        <v>0</v>
      </c>
      <c r="F90" s="17">
        <f t="shared" si="12"/>
        <v>0</v>
      </c>
    </row>
    <row r="91" spans="1:6" ht="15" hidden="1" customHeight="1" x14ac:dyDescent="0.3">
      <c r="A91" s="25">
        <v>44074</v>
      </c>
      <c r="B91" s="18">
        <f t="shared" si="11"/>
        <v>0</v>
      </c>
      <c r="C91" s="14"/>
      <c r="D91" s="19">
        <f t="shared" si="1"/>
        <v>31</v>
      </c>
      <c r="E91" s="20">
        <f t="shared" si="10"/>
        <v>0</v>
      </c>
      <c r="F91" s="17">
        <f t="shared" si="12"/>
        <v>0</v>
      </c>
    </row>
    <row r="92" spans="1:6" ht="15" hidden="1" customHeight="1" x14ac:dyDescent="0.3">
      <c r="A92" s="25">
        <v>44104</v>
      </c>
      <c r="B92" s="18">
        <f t="shared" si="11"/>
        <v>0</v>
      </c>
      <c r="C92" s="14"/>
      <c r="D92" s="19">
        <f t="shared" ref="D92:D148" si="13">A92-A91</f>
        <v>30</v>
      </c>
      <c r="E92" s="20">
        <f t="shared" si="10"/>
        <v>0</v>
      </c>
      <c r="F92" s="17">
        <f t="shared" si="12"/>
        <v>0</v>
      </c>
    </row>
    <row r="93" spans="1:6" ht="15" hidden="1" customHeight="1" x14ac:dyDescent="0.3">
      <c r="A93" s="25">
        <v>44135</v>
      </c>
      <c r="B93" s="18">
        <f t="shared" si="11"/>
        <v>0</v>
      </c>
      <c r="C93" s="14"/>
      <c r="D93" s="19">
        <f t="shared" si="13"/>
        <v>31</v>
      </c>
      <c r="E93" s="20">
        <f t="shared" si="10"/>
        <v>0</v>
      </c>
      <c r="F93" s="17">
        <f t="shared" si="12"/>
        <v>0</v>
      </c>
    </row>
    <row r="94" spans="1:6" ht="15" hidden="1" customHeight="1" x14ac:dyDescent="0.3">
      <c r="A94" s="25">
        <v>44194</v>
      </c>
      <c r="B94" s="18">
        <v>0</v>
      </c>
      <c r="C94" s="14"/>
      <c r="D94" s="19" t="s">
        <v>41</v>
      </c>
      <c r="E94" s="20" t="s">
        <v>15</v>
      </c>
      <c r="F94" s="17" t="s">
        <v>15</v>
      </c>
    </row>
    <row r="95" spans="1:6" ht="15" hidden="1" customHeight="1" x14ac:dyDescent="0.3">
      <c r="A95" s="25">
        <v>44196</v>
      </c>
      <c r="B95" s="18">
        <v>0</v>
      </c>
      <c r="C95" s="14"/>
      <c r="D95" s="19">
        <f>A95-A94</f>
        <v>2</v>
      </c>
      <c r="E95" s="20">
        <f t="shared" si="10"/>
        <v>0</v>
      </c>
      <c r="F95" s="17">
        <f t="shared" si="12"/>
        <v>0</v>
      </c>
    </row>
    <row r="96" spans="1:6" ht="15" hidden="1" customHeight="1" x14ac:dyDescent="0.3">
      <c r="A96" s="21" t="s">
        <v>22</v>
      </c>
      <c r="B96" s="22">
        <f t="shared" si="11"/>
        <v>0</v>
      </c>
      <c r="C96" s="34">
        <f>SUM(C84:C95)</f>
        <v>0</v>
      </c>
      <c r="D96" s="23">
        <f>SUM(D84:D95)</f>
        <v>307</v>
      </c>
      <c r="E96" s="24">
        <f>SUM(E84:E95)</f>
        <v>0</v>
      </c>
      <c r="F96" s="24">
        <f>SUM(F84:F95)</f>
        <v>0</v>
      </c>
    </row>
    <row r="97" spans="1:6" ht="15" hidden="1" customHeight="1" x14ac:dyDescent="0.3">
      <c r="A97" s="30">
        <v>44227</v>
      </c>
      <c r="B97" s="18">
        <f>B95-C95</f>
        <v>0</v>
      </c>
      <c r="C97" s="14"/>
      <c r="D97" s="19">
        <f>A97-A95</f>
        <v>31</v>
      </c>
      <c r="E97" s="20">
        <f t="shared" ref="E97:E108" si="14">ROUND(B97*(D$9+D$11)*D97/365,2)</f>
        <v>0</v>
      </c>
      <c r="F97" s="17">
        <f t="shared" si="12"/>
        <v>0</v>
      </c>
    </row>
    <row r="98" spans="1:6" ht="15" hidden="1" customHeight="1" x14ac:dyDescent="0.3">
      <c r="A98" s="31">
        <v>44255</v>
      </c>
      <c r="B98" s="18">
        <f t="shared" ref="B98:B109" si="15">B97-C97</f>
        <v>0</v>
      </c>
      <c r="C98" s="14"/>
      <c r="D98" s="19">
        <f t="shared" si="13"/>
        <v>28</v>
      </c>
      <c r="E98" s="20">
        <f t="shared" si="14"/>
        <v>0</v>
      </c>
      <c r="F98" s="17">
        <f t="shared" si="12"/>
        <v>0</v>
      </c>
    </row>
    <row r="99" spans="1:6" ht="15" hidden="1" customHeight="1" x14ac:dyDescent="0.3">
      <c r="A99" s="30">
        <v>44286</v>
      </c>
      <c r="B99" s="18">
        <f>B98-C98</f>
        <v>0</v>
      </c>
      <c r="C99" s="14"/>
      <c r="D99" s="19">
        <f t="shared" si="13"/>
        <v>31</v>
      </c>
      <c r="E99" s="20">
        <f t="shared" si="14"/>
        <v>0</v>
      </c>
      <c r="F99" s="17">
        <f t="shared" si="12"/>
        <v>0</v>
      </c>
    </row>
    <row r="100" spans="1:6" ht="15" hidden="1" customHeight="1" x14ac:dyDescent="0.3">
      <c r="A100" s="30">
        <v>44316</v>
      </c>
      <c r="B100" s="18">
        <f t="shared" si="15"/>
        <v>0</v>
      </c>
      <c r="C100" s="14"/>
      <c r="D100" s="19">
        <f>A100-A99</f>
        <v>30</v>
      </c>
      <c r="E100" s="20">
        <f>ROUND(B100*(D$9+D$11)*D100/365,2)</f>
        <v>0</v>
      </c>
      <c r="F100" s="17">
        <f>IF(E100&lt;&gt;"x",E100+C100,"")</f>
        <v>0</v>
      </c>
    </row>
    <row r="101" spans="1:6" ht="15" hidden="1" customHeight="1" x14ac:dyDescent="0.3">
      <c r="A101" s="30">
        <v>44347</v>
      </c>
      <c r="B101" s="18">
        <f t="shared" si="15"/>
        <v>0</v>
      </c>
      <c r="C101" s="14"/>
      <c r="D101" s="19">
        <f t="shared" si="13"/>
        <v>31</v>
      </c>
      <c r="E101" s="20">
        <f t="shared" si="14"/>
        <v>0</v>
      </c>
      <c r="F101" s="17">
        <f t="shared" si="12"/>
        <v>0</v>
      </c>
    </row>
    <row r="102" spans="1:6" ht="15" hidden="1" customHeight="1" x14ac:dyDescent="0.3">
      <c r="A102" s="30">
        <v>44377</v>
      </c>
      <c r="B102" s="18">
        <f t="shared" si="15"/>
        <v>0</v>
      </c>
      <c r="C102" s="14"/>
      <c r="D102" s="19">
        <f t="shared" si="13"/>
        <v>30</v>
      </c>
      <c r="E102" s="20">
        <f t="shared" si="14"/>
        <v>0</v>
      </c>
      <c r="F102" s="17">
        <f t="shared" si="12"/>
        <v>0</v>
      </c>
    </row>
    <row r="103" spans="1:6" ht="15" hidden="1" customHeight="1" x14ac:dyDescent="0.3">
      <c r="A103" s="30">
        <v>44408</v>
      </c>
      <c r="B103" s="18">
        <f t="shared" si="15"/>
        <v>0</v>
      </c>
      <c r="C103" s="14"/>
      <c r="D103" s="19">
        <f t="shared" si="13"/>
        <v>31</v>
      </c>
      <c r="E103" s="20">
        <f t="shared" si="14"/>
        <v>0</v>
      </c>
      <c r="F103" s="17">
        <f t="shared" si="12"/>
        <v>0</v>
      </c>
    </row>
    <row r="104" spans="1:6" ht="15" hidden="1" customHeight="1" x14ac:dyDescent="0.3">
      <c r="A104" s="30">
        <v>44439</v>
      </c>
      <c r="B104" s="18">
        <f t="shared" si="15"/>
        <v>0</v>
      </c>
      <c r="C104" s="14"/>
      <c r="D104" s="19">
        <f t="shared" si="13"/>
        <v>31</v>
      </c>
      <c r="E104" s="20">
        <f t="shared" si="14"/>
        <v>0</v>
      </c>
      <c r="F104" s="17">
        <f t="shared" si="12"/>
        <v>0</v>
      </c>
    </row>
    <row r="105" spans="1:6" ht="15" hidden="1" customHeight="1" x14ac:dyDescent="0.3">
      <c r="A105" s="30">
        <v>44469</v>
      </c>
      <c r="B105" s="18">
        <f t="shared" si="15"/>
        <v>0</v>
      </c>
      <c r="C105" s="14"/>
      <c r="D105" s="19">
        <f t="shared" si="13"/>
        <v>30</v>
      </c>
      <c r="E105" s="20">
        <f t="shared" si="14"/>
        <v>0</v>
      </c>
      <c r="F105" s="17">
        <f t="shared" si="12"/>
        <v>0</v>
      </c>
    </row>
    <row r="106" spans="1:6" ht="15" hidden="1" customHeight="1" x14ac:dyDescent="0.3">
      <c r="A106" s="30">
        <v>44500</v>
      </c>
      <c r="B106" s="18">
        <f t="shared" si="15"/>
        <v>0</v>
      </c>
      <c r="C106" s="14"/>
      <c r="D106" s="19">
        <f t="shared" si="13"/>
        <v>31</v>
      </c>
      <c r="E106" s="20">
        <f t="shared" si="14"/>
        <v>0</v>
      </c>
      <c r="F106" s="17">
        <f t="shared" si="12"/>
        <v>0</v>
      </c>
    </row>
    <row r="107" spans="1:6" ht="15" hidden="1" customHeight="1" x14ac:dyDescent="0.3">
      <c r="A107" s="30">
        <v>44559</v>
      </c>
      <c r="B107" s="18">
        <v>0</v>
      </c>
      <c r="C107" s="14"/>
      <c r="D107" s="19" t="s">
        <v>15</v>
      </c>
      <c r="E107" s="20" t="s">
        <v>15</v>
      </c>
      <c r="F107" s="17" t="s">
        <v>15</v>
      </c>
    </row>
    <row r="108" spans="1:6" ht="15" hidden="1" customHeight="1" x14ac:dyDescent="0.3">
      <c r="A108" s="30">
        <v>44561</v>
      </c>
      <c r="B108" s="18">
        <v>0</v>
      </c>
      <c r="C108" s="14"/>
      <c r="D108" s="19">
        <f>A108-A107</f>
        <v>2</v>
      </c>
      <c r="E108" s="20">
        <f t="shared" si="14"/>
        <v>0</v>
      </c>
      <c r="F108" s="17">
        <f t="shared" si="12"/>
        <v>0</v>
      </c>
    </row>
    <row r="109" spans="1:6" ht="15" hidden="1" customHeight="1" x14ac:dyDescent="0.3">
      <c r="A109" s="21" t="s">
        <v>23</v>
      </c>
      <c r="B109" s="22">
        <f t="shared" si="15"/>
        <v>0</v>
      </c>
      <c r="C109" s="22">
        <f>SUM(C97:C108)</f>
        <v>0</v>
      </c>
      <c r="D109" s="23">
        <f>SUM(D97:D108)</f>
        <v>306</v>
      </c>
      <c r="E109" s="24">
        <f>SUM(E97:E108)</f>
        <v>0</v>
      </c>
      <c r="F109" s="24">
        <f>SUM(F97:F108)</f>
        <v>0</v>
      </c>
    </row>
    <row r="110" spans="1:6" ht="15" hidden="1" customHeight="1" x14ac:dyDescent="0.3">
      <c r="A110" s="25">
        <v>44592</v>
      </c>
      <c r="B110" s="18">
        <f>B108-C108</f>
        <v>0</v>
      </c>
      <c r="C110" s="14"/>
      <c r="D110" s="19">
        <f>A110-A108</f>
        <v>31</v>
      </c>
      <c r="E110" s="20">
        <f t="shared" ref="E110:E122" si="16">ROUND(B110*(D$9+D$11)*D110/365,2)</f>
        <v>0</v>
      </c>
      <c r="F110" s="17">
        <f t="shared" si="12"/>
        <v>0</v>
      </c>
    </row>
    <row r="111" spans="1:6" ht="15" hidden="1" customHeight="1" x14ac:dyDescent="0.3">
      <c r="A111" s="26">
        <v>44620</v>
      </c>
      <c r="B111" s="18">
        <f t="shared" ref="B111:B123" si="17">B110-C110</f>
        <v>0</v>
      </c>
      <c r="C111" s="14"/>
      <c r="D111" s="19">
        <f t="shared" si="13"/>
        <v>28</v>
      </c>
      <c r="E111" s="20">
        <f t="shared" si="16"/>
        <v>0</v>
      </c>
      <c r="F111" s="17">
        <f t="shared" si="12"/>
        <v>0</v>
      </c>
    </row>
    <row r="112" spans="1:6" ht="15" hidden="1" customHeight="1" x14ac:dyDescent="0.3">
      <c r="A112" s="25">
        <v>44651</v>
      </c>
      <c r="B112" s="18">
        <f t="shared" si="17"/>
        <v>0</v>
      </c>
      <c r="C112" s="14"/>
      <c r="D112" s="19">
        <f t="shared" si="13"/>
        <v>31</v>
      </c>
      <c r="E112" s="20">
        <f t="shared" si="16"/>
        <v>0</v>
      </c>
      <c r="F112" s="17">
        <f t="shared" si="12"/>
        <v>0</v>
      </c>
    </row>
    <row r="113" spans="1:6" ht="15" hidden="1" customHeight="1" x14ac:dyDescent="0.3">
      <c r="A113" s="25">
        <v>44681</v>
      </c>
      <c r="B113" s="18">
        <f t="shared" si="17"/>
        <v>0</v>
      </c>
      <c r="C113" s="14"/>
      <c r="D113" s="19">
        <f t="shared" si="13"/>
        <v>30</v>
      </c>
      <c r="E113" s="20">
        <f t="shared" si="16"/>
        <v>0</v>
      </c>
      <c r="F113" s="17">
        <f t="shared" si="12"/>
        <v>0</v>
      </c>
    </row>
    <row r="114" spans="1:6" ht="15" hidden="1" customHeight="1" x14ac:dyDescent="0.3">
      <c r="A114" s="25">
        <v>44712</v>
      </c>
      <c r="B114" s="18">
        <f t="shared" si="17"/>
        <v>0</v>
      </c>
      <c r="C114" s="14"/>
      <c r="D114" s="19">
        <f t="shared" si="13"/>
        <v>31</v>
      </c>
      <c r="E114" s="20">
        <f t="shared" si="16"/>
        <v>0</v>
      </c>
      <c r="F114" s="17">
        <f t="shared" si="12"/>
        <v>0</v>
      </c>
    </row>
    <row r="115" spans="1:6" ht="15" hidden="1" customHeight="1" x14ac:dyDescent="0.3">
      <c r="A115" s="25">
        <v>44742</v>
      </c>
      <c r="B115" s="18">
        <f t="shared" si="17"/>
        <v>0</v>
      </c>
      <c r="C115" s="14"/>
      <c r="D115" s="19">
        <f t="shared" si="13"/>
        <v>30</v>
      </c>
      <c r="E115" s="20">
        <f t="shared" si="16"/>
        <v>0</v>
      </c>
      <c r="F115" s="17">
        <f t="shared" si="12"/>
        <v>0</v>
      </c>
    </row>
    <row r="116" spans="1:6" ht="15" hidden="1" customHeight="1" x14ac:dyDescent="0.3">
      <c r="A116" s="25">
        <v>44773</v>
      </c>
      <c r="B116" s="18">
        <f t="shared" si="17"/>
        <v>0</v>
      </c>
      <c r="C116" s="14"/>
      <c r="D116" s="19">
        <f t="shared" si="13"/>
        <v>31</v>
      </c>
      <c r="E116" s="20">
        <f t="shared" si="16"/>
        <v>0</v>
      </c>
      <c r="F116" s="17">
        <f t="shared" si="12"/>
        <v>0</v>
      </c>
    </row>
    <row r="117" spans="1:6" ht="15" hidden="1" customHeight="1" x14ac:dyDescent="0.3">
      <c r="A117" s="25">
        <v>44804</v>
      </c>
      <c r="B117" s="18">
        <f t="shared" si="17"/>
        <v>0</v>
      </c>
      <c r="C117" s="14"/>
      <c r="D117" s="19">
        <f t="shared" si="13"/>
        <v>31</v>
      </c>
      <c r="E117" s="20">
        <f t="shared" si="16"/>
        <v>0</v>
      </c>
      <c r="F117" s="17">
        <f t="shared" si="12"/>
        <v>0</v>
      </c>
    </row>
    <row r="118" spans="1:6" ht="15" hidden="1" customHeight="1" x14ac:dyDescent="0.3">
      <c r="A118" s="25">
        <v>44834</v>
      </c>
      <c r="B118" s="18">
        <v>0</v>
      </c>
      <c r="C118" s="14"/>
      <c r="D118" s="19" t="s">
        <v>15</v>
      </c>
      <c r="E118" s="20" t="s">
        <v>15</v>
      </c>
      <c r="F118" s="17" t="s">
        <v>15</v>
      </c>
    </row>
    <row r="119" spans="1:6" ht="15" hidden="1" customHeight="1" x14ac:dyDescent="0.3">
      <c r="A119" s="25">
        <v>44865</v>
      </c>
      <c r="B119" s="18">
        <v>0</v>
      </c>
      <c r="C119" s="14"/>
      <c r="D119" s="19">
        <f t="shared" si="13"/>
        <v>31</v>
      </c>
      <c r="E119" s="20">
        <f t="shared" si="16"/>
        <v>0</v>
      </c>
      <c r="F119" s="17">
        <f t="shared" si="12"/>
        <v>0</v>
      </c>
    </row>
    <row r="120" spans="1:6" ht="15" hidden="1" customHeight="1" x14ac:dyDescent="0.3">
      <c r="A120" s="25">
        <v>44865</v>
      </c>
      <c r="B120" s="18">
        <v>0</v>
      </c>
      <c r="C120" s="14"/>
      <c r="D120" s="19" t="s">
        <v>15</v>
      </c>
      <c r="E120" s="20" t="s">
        <v>15</v>
      </c>
      <c r="F120" s="17" t="s">
        <v>15</v>
      </c>
    </row>
    <row r="121" spans="1:6" ht="15" hidden="1" customHeight="1" x14ac:dyDescent="0.3">
      <c r="A121" s="25">
        <v>44895</v>
      </c>
      <c r="B121" s="18">
        <v>0</v>
      </c>
      <c r="C121" s="14"/>
      <c r="D121" s="19">
        <f>A121-A119</f>
        <v>30</v>
      </c>
      <c r="E121" s="20">
        <f t="shared" si="16"/>
        <v>0</v>
      </c>
      <c r="F121" s="17">
        <f t="shared" si="12"/>
        <v>0</v>
      </c>
    </row>
    <row r="122" spans="1:6" ht="15" hidden="1" customHeight="1" x14ac:dyDescent="0.3">
      <c r="A122" s="25">
        <v>44926</v>
      </c>
      <c r="B122" s="18">
        <f t="shared" si="17"/>
        <v>0</v>
      </c>
      <c r="C122" s="14"/>
      <c r="D122" s="19">
        <f t="shared" si="13"/>
        <v>31</v>
      </c>
      <c r="E122" s="20">
        <f t="shared" si="16"/>
        <v>0</v>
      </c>
      <c r="F122" s="17">
        <f t="shared" si="12"/>
        <v>0</v>
      </c>
    </row>
    <row r="123" spans="1:6" ht="15" hidden="1" customHeight="1" x14ac:dyDescent="0.3">
      <c r="A123" s="21" t="s">
        <v>24</v>
      </c>
      <c r="B123" s="22">
        <f t="shared" si="17"/>
        <v>0</v>
      </c>
      <c r="C123" s="34">
        <f>SUM(C110:C122)</f>
        <v>0</v>
      </c>
      <c r="D123" s="23">
        <f>SUM(D110:D122)</f>
        <v>335</v>
      </c>
      <c r="E123" s="24">
        <f>SUM(E110:E122)</f>
        <v>0</v>
      </c>
      <c r="F123" s="24">
        <f>SUM(F110:F122)</f>
        <v>0</v>
      </c>
    </row>
    <row r="124" spans="1:6" ht="15" customHeight="1" x14ac:dyDescent="0.3">
      <c r="A124" s="30">
        <v>44957</v>
      </c>
      <c r="B124" s="18">
        <f>B122-C122</f>
        <v>0</v>
      </c>
      <c r="C124" s="14"/>
      <c r="D124" s="19">
        <f>A124-A122</f>
        <v>31</v>
      </c>
      <c r="E124" s="20">
        <f t="shared" ref="E124:E135" si="18">ROUND(B124*(D$9+D$11)*D124/365,2)</f>
        <v>0</v>
      </c>
      <c r="F124" s="17">
        <f t="shared" si="12"/>
        <v>0</v>
      </c>
    </row>
    <row r="125" spans="1:6" ht="15" customHeight="1" x14ac:dyDescent="0.3">
      <c r="A125" s="31">
        <v>44985</v>
      </c>
      <c r="B125" s="18">
        <f t="shared" ref="B125:B136" si="19">B124-C124</f>
        <v>0</v>
      </c>
      <c r="C125" s="14"/>
      <c r="D125" s="19">
        <f t="shared" si="13"/>
        <v>28</v>
      </c>
      <c r="E125" s="20">
        <f t="shared" si="18"/>
        <v>0</v>
      </c>
      <c r="F125" s="17">
        <f t="shared" si="12"/>
        <v>0</v>
      </c>
    </row>
    <row r="126" spans="1:6" ht="15" customHeight="1" x14ac:dyDescent="0.3">
      <c r="A126" s="30">
        <v>45016</v>
      </c>
      <c r="B126" s="18">
        <f t="shared" si="19"/>
        <v>0</v>
      </c>
      <c r="C126" s="14"/>
      <c r="D126" s="19">
        <f t="shared" si="13"/>
        <v>31</v>
      </c>
      <c r="E126" s="20">
        <f t="shared" si="18"/>
        <v>0</v>
      </c>
      <c r="F126" s="17">
        <f t="shared" si="12"/>
        <v>0</v>
      </c>
    </row>
    <row r="127" spans="1:6" ht="15" customHeight="1" x14ac:dyDescent="0.3">
      <c r="A127" s="30">
        <v>45046</v>
      </c>
      <c r="B127" s="18">
        <f t="shared" si="19"/>
        <v>0</v>
      </c>
      <c r="C127" s="14"/>
      <c r="D127" s="19">
        <f t="shared" si="13"/>
        <v>30</v>
      </c>
      <c r="E127" s="20">
        <f t="shared" si="18"/>
        <v>0</v>
      </c>
      <c r="F127" s="17">
        <f t="shared" si="12"/>
        <v>0</v>
      </c>
    </row>
    <row r="128" spans="1:6" ht="15" customHeight="1" x14ac:dyDescent="0.3">
      <c r="A128" s="30">
        <v>45077</v>
      </c>
      <c r="B128" s="18">
        <f t="shared" si="19"/>
        <v>0</v>
      </c>
      <c r="C128" s="14"/>
      <c r="D128" s="19">
        <f t="shared" si="13"/>
        <v>31</v>
      </c>
      <c r="E128" s="20">
        <f t="shared" si="18"/>
        <v>0</v>
      </c>
      <c r="F128" s="17">
        <f t="shared" si="12"/>
        <v>0</v>
      </c>
    </row>
    <row r="129" spans="1:6" ht="15" customHeight="1" x14ac:dyDescent="0.3">
      <c r="A129" s="30">
        <v>45107</v>
      </c>
      <c r="B129" s="18">
        <f t="shared" si="19"/>
        <v>0</v>
      </c>
      <c r="C129" s="14"/>
      <c r="D129" s="19">
        <f t="shared" si="13"/>
        <v>30</v>
      </c>
      <c r="E129" s="20">
        <f t="shared" si="18"/>
        <v>0</v>
      </c>
      <c r="F129" s="17">
        <f t="shared" si="12"/>
        <v>0</v>
      </c>
    </row>
    <row r="130" spans="1:6" ht="15" customHeight="1" x14ac:dyDescent="0.3">
      <c r="A130" s="30">
        <v>45138</v>
      </c>
      <c r="B130" s="18">
        <f t="shared" si="19"/>
        <v>0</v>
      </c>
      <c r="C130" s="14"/>
      <c r="D130" s="19">
        <f t="shared" si="13"/>
        <v>31</v>
      </c>
      <c r="E130" s="20">
        <f t="shared" si="18"/>
        <v>0</v>
      </c>
      <c r="F130" s="17">
        <f t="shared" si="12"/>
        <v>0</v>
      </c>
    </row>
    <row r="131" spans="1:6" ht="15" customHeight="1" x14ac:dyDescent="0.3">
      <c r="A131" s="30">
        <v>45169</v>
      </c>
      <c r="B131" s="18">
        <f t="shared" si="19"/>
        <v>0</v>
      </c>
      <c r="C131" s="14"/>
      <c r="D131" s="19">
        <f t="shared" si="13"/>
        <v>31</v>
      </c>
      <c r="E131" s="20">
        <f t="shared" si="18"/>
        <v>0</v>
      </c>
      <c r="F131" s="17">
        <f t="shared" si="12"/>
        <v>0</v>
      </c>
    </row>
    <row r="132" spans="1:6" ht="15" customHeight="1" x14ac:dyDescent="0.3">
      <c r="A132" s="30">
        <v>45199</v>
      </c>
      <c r="B132" s="18">
        <f t="shared" si="19"/>
        <v>0</v>
      </c>
      <c r="C132" s="14"/>
      <c r="D132" s="19">
        <f t="shared" si="13"/>
        <v>30</v>
      </c>
      <c r="E132" s="20">
        <f t="shared" si="18"/>
        <v>0</v>
      </c>
      <c r="F132" s="17">
        <f t="shared" si="12"/>
        <v>0</v>
      </c>
    </row>
    <row r="133" spans="1:6" ht="15" customHeight="1" x14ac:dyDescent="0.3">
      <c r="A133" s="30">
        <v>45230</v>
      </c>
      <c r="B133" s="18">
        <f t="shared" si="19"/>
        <v>0</v>
      </c>
      <c r="C133" s="14"/>
      <c r="D133" s="19">
        <f t="shared" si="13"/>
        <v>31</v>
      </c>
      <c r="E133" s="20">
        <f t="shared" si="18"/>
        <v>0</v>
      </c>
      <c r="F133" s="17">
        <f t="shared" si="12"/>
        <v>0</v>
      </c>
    </row>
    <row r="134" spans="1:6" ht="15" customHeight="1" x14ac:dyDescent="0.3">
      <c r="A134" s="30">
        <v>45260</v>
      </c>
      <c r="B134" s="18">
        <v>6000000</v>
      </c>
      <c r="C134" s="14"/>
      <c r="D134" s="19">
        <f t="shared" si="13"/>
        <v>30</v>
      </c>
      <c r="E134" s="20">
        <f t="shared" si="18"/>
        <v>30082.19</v>
      </c>
      <c r="F134" s="17">
        <f t="shared" si="12"/>
        <v>30082.19</v>
      </c>
    </row>
    <row r="135" spans="1:6" ht="15" customHeight="1" x14ac:dyDescent="0.3">
      <c r="A135" s="30">
        <v>45291</v>
      </c>
      <c r="B135" s="18">
        <f t="shared" si="19"/>
        <v>6000000</v>
      </c>
      <c r="C135" s="14"/>
      <c r="D135" s="19">
        <f t="shared" si="13"/>
        <v>31</v>
      </c>
      <c r="E135" s="20">
        <f t="shared" si="18"/>
        <v>31084.93</v>
      </c>
      <c r="F135" s="17">
        <f t="shared" si="12"/>
        <v>31084.93</v>
      </c>
    </row>
    <row r="136" spans="1:6" ht="15" customHeight="1" x14ac:dyDescent="0.3">
      <c r="A136" s="21" t="s">
        <v>25</v>
      </c>
      <c r="B136" s="22">
        <f t="shared" si="19"/>
        <v>6000000</v>
      </c>
      <c r="C136" s="34">
        <f>SUM(C124:C135)</f>
        <v>0</v>
      </c>
      <c r="D136" s="23">
        <f>SUM(D124:D135)</f>
        <v>365</v>
      </c>
      <c r="E136" s="24">
        <f>SUM(E124:E135)</f>
        <v>61167.119999999995</v>
      </c>
      <c r="F136" s="24">
        <f>SUM(F124:F135)</f>
        <v>61167.119999999995</v>
      </c>
    </row>
    <row r="137" spans="1:6" ht="15" customHeight="1" x14ac:dyDescent="0.3">
      <c r="A137" s="25">
        <v>45322</v>
      </c>
      <c r="B137" s="18">
        <f>B135-C135</f>
        <v>6000000</v>
      </c>
      <c r="C137" s="14"/>
      <c r="D137" s="19">
        <f>A137-A135</f>
        <v>31</v>
      </c>
      <c r="E137" s="20">
        <f t="shared" ref="E137:E148" si="20">ROUND(B137*(D$9+D$11)*D137/365,2)</f>
        <v>31084.93</v>
      </c>
      <c r="F137" s="17">
        <f t="shared" si="12"/>
        <v>31084.93</v>
      </c>
    </row>
    <row r="138" spans="1:6" ht="15" customHeight="1" x14ac:dyDescent="0.3">
      <c r="A138" s="26">
        <v>45351</v>
      </c>
      <c r="B138" s="18">
        <f t="shared" ref="B138:B149" si="21">B137-C137</f>
        <v>6000000</v>
      </c>
      <c r="C138" s="14"/>
      <c r="D138" s="19">
        <f t="shared" si="13"/>
        <v>29</v>
      </c>
      <c r="E138" s="20">
        <f t="shared" si="20"/>
        <v>29079.45</v>
      </c>
      <c r="F138" s="17">
        <f t="shared" si="12"/>
        <v>29079.45</v>
      </c>
    </row>
    <row r="139" spans="1:6" ht="15" customHeight="1" x14ac:dyDescent="0.3">
      <c r="A139" s="25">
        <v>45382</v>
      </c>
      <c r="B139" s="18">
        <f t="shared" si="21"/>
        <v>6000000</v>
      </c>
      <c r="C139" s="14"/>
      <c r="D139" s="19">
        <f t="shared" si="13"/>
        <v>31</v>
      </c>
      <c r="E139" s="20">
        <f t="shared" si="20"/>
        <v>31084.93</v>
      </c>
      <c r="F139" s="17">
        <f t="shared" si="12"/>
        <v>31084.93</v>
      </c>
    </row>
    <row r="140" spans="1:6" ht="15" customHeight="1" x14ac:dyDescent="0.3">
      <c r="A140" s="25">
        <v>45412</v>
      </c>
      <c r="B140" s="18">
        <f t="shared" si="21"/>
        <v>6000000</v>
      </c>
      <c r="C140" s="14"/>
      <c r="D140" s="19">
        <f t="shared" si="13"/>
        <v>30</v>
      </c>
      <c r="E140" s="20">
        <f t="shared" si="20"/>
        <v>30082.19</v>
      </c>
      <c r="F140" s="17">
        <f t="shared" si="12"/>
        <v>30082.19</v>
      </c>
    </row>
    <row r="141" spans="1:6" ht="15" customHeight="1" x14ac:dyDescent="0.3">
      <c r="A141" s="25">
        <v>45443</v>
      </c>
      <c r="B141" s="18">
        <f t="shared" si="21"/>
        <v>6000000</v>
      </c>
      <c r="C141" s="14"/>
      <c r="D141" s="19">
        <f t="shared" si="13"/>
        <v>31</v>
      </c>
      <c r="E141" s="20">
        <f t="shared" si="20"/>
        <v>31084.93</v>
      </c>
      <c r="F141" s="17">
        <f t="shared" si="12"/>
        <v>31084.93</v>
      </c>
    </row>
    <row r="142" spans="1:6" ht="15" customHeight="1" x14ac:dyDescent="0.3">
      <c r="A142" s="25">
        <v>45473</v>
      </c>
      <c r="B142" s="18">
        <f t="shared" si="21"/>
        <v>6000000</v>
      </c>
      <c r="C142" s="14"/>
      <c r="D142" s="19">
        <f t="shared" si="13"/>
        <v>30</v>
      </c>
      <c r="E142" s="20">
        <f t="shared" si="20"/>
        <v>30082.19</v>
      </c>
      <c r="F142" s="17">
        <f t="shared" si="12"/>
        <v>30082.19</v>
      </c>
    </row>
    <row r="143" spans="1:6" ht="15" customHeight="1" x14ac:dyDescent="0.3">
      <c r="A143" s="25">
        <v>45504</v>
      </c>
      <c r="B143" s="18">
        <f t="shared" si="21"/>
        <v>6000000</v>
      </c>
      <c r="C143" s="14"/>
      <c r="D143" s="19">
        <f t="shared" si="13"/>
        <v>31</v>
      </c>
      <c r="E143" s="20">
        <f t="shared" si="20"/>
        <v>31084.93</v>
      </c>
      <c r="F143" s="17">
        <f t="shared" si="12"/>
        <v>31084.93</v>
      </c>
    </row>
    <row r="144" spans="1:6" ht="15" customHeight="1" x14ac:dyDescent="0.3">
      <c r="A144" s="25">
        <v>45535</v>
      </c>
      <c r="B144" s="18">
        <f t="shared" si="21"/>
        <v>6000000</v>
      </c>
      <c r="C144" s="14"/>
      <c r="D144" s="19">
        <f t="shared" si="13"/>
        <v>31</v>
      </c>
      <c r="E144" s="20">
        <f t="shared" si="20"/>
        <v>31084.93</v>
      </c>
      <c r="F144" s="17">
        <f t="shared" si="12"/>
        <v>31084.93</v>
      </c>
    </row>
    <row r="145" spans="1:6" ht="15" customHeight="1" x14ac:dyDescent="0.3">
      <c r="A145" s="25">
        <v>45565</v>
      </c>
      <c r="B145" s="18">
        <f t="shared" si="21"/>
        <v>6000000</v>
      </c>
      <c r="C145" s="14"/>
      <c r="D145" s="19">
        <f t="shared" si="13"/>
        <v>30</v>
      </c>
      <c r="E145" s="20">
        <f t="shared" si="20"/>
        <v>30082.19</v>
      </c>
      <c r="F145" s="17">
        <f t="shared" si="12"/>
        <v>30082.19</v>
      </c>
    </row>
    <row r="146" spans="1:6" ht="15" customHeight="1" x14ac:dyDescent="0.3">
      <c r="A146" s="25">
        <v>45596</v>
      </c>
      <c r="B146" s="18">
        <f t="shared" si="21"/>
        <v>6000000</v>
      </c>
      <c r="C146" s="14"/>
      <c r="D146" s="19">
        <f t="shared" si="13"/>
        <v>31</v>
      </c>
      <c r="E146" s="20">
        <f t="shared" si="20"/>
        <v>31084.93</v>
      </c>
      <c r="F146" s="17">
        <f t="shared" si="12"/>
        <v>31084.93</v>
      </c>
    </row>
    <row r="147" spans="1:6" ht="15" customHeight="1" x14ac:dyDescent="0.3">
      <c r="A147" s="25">
        <v>45626</v>
      </c>
      <c r="B147" s="18">
        <f t="shared" si="21"/>
        <v>6000000</v>
      </c>
      <c r="C147" s="14"/>
      <c r="D147" s="19">
        <f t="shared" si="13"/>
        <v>30</v>
      </c>
      <c r="E147" s="20">
        <f t="shared" si="20"/>
        <v>30082.19</v>
      </c>
      <c r="F147" s="17">
        <f t="shared" si="12"/>
        <v>30082.19</v>
      </c>
    </row>
    <row r="148" spans="1:6" ht="15" customHeight="1" x14ac:dyDescent="0.3">
      <c r="A148" s="25">
        <v>45657</v>
      </c>
      <c r="B148" s="18">
        <f t="shared" si="21"/>
        <v>6000000</v>
      </c>
      <c r="C148" s="14"/>
      <c r="D148" s="19">
        <f t="shared" si="13"/>
        <v>31</v>
      </c>
      <c r="E148" s="20">
        <f t="shared" si="20"/>
        <v>31084.93</v>
      </c>
      <c r="F148" s="17">
        <f t="shared" si="12"/>
        <v>31084.93</v>
      </c>
    </row>
    <row r="149" spans="1:6" ht="15" customHeight="1" x14ac:dyDescent="0.3">
      <c r="A149" s="21" t="s">
        <v>26</v>
      </c>
      <c r="B149" s="34">
        <f t="shared" si="21"/>
        <v>6000000</v>
      </c>
      <c r="C149" s="34">
        <f>SUM(C137:C148)</f>
        <v>0</v>
      </c>
      <c r="D149" s="23">
        <f>SUM(D137:D148)</f>
        <v>366</v>
      </c>
      <c r="E149" s="24">
        <f>SUM(E137:E148)</f>
        <v>367002.72</v>
      </c>
      <c r="F149" s="24">
        <f>SUM(F137:F148)</f>
        <v>367002.72</v>
      </c>
    </row>
    <row r="150" spans="1:6" ht="15" customHeight="1" x14ac:dyDescent="0.3">
      <c r="A150" s="25">
        <v>45688</v>
      </c>
      <c r="B150" s="18">
        <f>B148-C148</f>
        <v>6000000</v>
      </c>
      <c r="C150" s="14"/>
      <c r="D150" s="19">
        <f>A150-A148</f>
        <v>31</v>
      </c>
      <c r="E150" s="20">
        <f t="shared" ref="E150:E161" si="22">ROUND(B150*(D$9+D$11)*D150/365,2)</f>
        <v>31084.93</v>
      </c>
      <c r="F150" s="17">
        <f>IF(E150&lt;&gt;"x",E150+C150,"")</f>
        <v>31084.93</v>
      </c>
    </row>
    <row r="151" spans="1:6" ht="15" customHeight="1" x14ac:dyDescent="0.3">
      <c r="A151" s="26">
        <v>45716</v>
      </c>
      <c r="B151" s="18">
        <f t="shared" ref="B151:B162" si="23">B150-C150</f>
        <v>6000000</v>
      </c>
      <c r="C151" s="14"/>
      <c r="D151" s="19">
        <f t="shared" ref="D151:D161" si="24">A151-A150</f>
        <v>28</v>
      </c>
      <c r="E151" s="20">
        <f t="shared" si="22"/>
        <v>28076.71</v>
      </c>
      <c r="F151" s="17">
        <f>IF(E151&lt;&gt;"x",E151+C151,"")</f>
        <v>28076.71</v>
      </c>
    </row>
    <row r="152" spans="1:6" ht="15" customHeight="1" x14ac:dyDescent="0.3">
      <c r="A152" s="25">
        <v>45747</v>
      </c>
      <c r="B152" s="18">
        <f t="shared" si="23"/>
        <v>6000000</v>
      </c>
      <c r="C152" s="14"/>
      <c r="D152" s="19">
        <f t="shared" si="24"/>
        <v>31</v>
      </c>
      <c r="E152" s="20">
        <f t="shared" si="22"/>
        <v>31084.93</v>
      </c>
      <c r="F152" s="17">
        <f t="shared" ref="F152:F161" si="25">IF(E152&lt;&gt;"x",E152+C152,"")</f>
        <v>31084.93</v>
      </c>
    </row>
    <row r="153" spans="1:6" ht="15" customHeight="1" x14ac:dyDescent="0.3">
      <c r="A153" s="25">
        <v>45777</v>
      </c>
      <c r="B153" s="18">
        <f t="shared" si="23"/>
        <v>6000000</v>
      </c>
      <c r="C153" s="14"/>
      <c r="D153" s="19">
        <f t="shared" si="24"/>
        <v>30</v>
      </c>
      <c r="E153" s="20">
        <f t="shared" si="22"/>
        <v>30082.19</v>
      </c>
      <c r="F153" s="17">
        <f t="shared" si="25"/>
        <v>30082.19</v>
      </c>
    </row>
    <row r="154" spans="1:6" ht="15" customHeight="1" x14ac:dyDescent="0.3">
      <c r="A154" s="25">
        <v>45808</v>
      </c>
      <c r="B154" s="18">
        <f t="shared" si="23"/>
        <v>6000000</v>
      </c>
      <c r="C154" s="14"/>
      <c r="D154" s="19">
        <f t="shared" si="24"/>
        <v>31</v>
      </c>
      <c r="E154" s="20">
        <f t="shared" si="22"/>
        <v>31084.93</v>
      </c>
      <c r="F154" s="17">
        <f t="shared" si="25"/>
        <v>31084.93</v>
      </c>
    </row>
    <row r="155" spans="1:6" ht="15" customHeight="1" x14ac:dyDescent="0.3">
      <c r="A155" s="25">
        <v>45838</v>
      </c>
      <c r="B155" s="18">
        <f t="shared" si="23"/>
        <v>6000000</v>
      </c>
      <c r="C155" s="14">
        <v>150000</v>
      </c>
      <c r="D155" s="19">
        <f t="shared" si="24"/>
        <v>30</v>
      </c>
      <c r="E155" s="20">
        <f t="shared" si="22"/>
        <v>30082.19</v>
      </c>
      <c r="F155" s="17">
        <f t="shared" si="25"/>
        <v>180082.19</v>
      </c>
    </row>
    <row r="156" spans="1:6" ht="15" customHeight="1" x14ac:dyDescent="0.3">
      <c r="A156" s="25">
        <v>45869</v>
      </c>
      <c r="B156" s="18">
        <f t="shared" si="23"/>
        <v>5850000</v>
      </c>
      <c r="C156" s="14"/>
      <c r="D156" s="19">
        <f t="shared" si="24"/>
        <v>31</v>
      </c>
      <c r="E156" s="20">
        <f t="shared" si="22"/>
        <v>30307.81</v>
      </c>
      <c r="F156" s="17">
        <f t="shared" si="25"/>
        <v>30307.81</v>
      </c>
    </row>
    <row r="157" spans="1:6" ht="15" customHeight="1" x14ac:dyDescent="0.3">
      <c r="A157" s="25">
        <v>45900</v>
      </c>
      <c r="B157" s="18">
        <f t="shared" si="23"/>
        <v>5850000</v>
      </c>
      <c r="C157" s="14"/>
      <c r="D157" s="19">
        <f t="shared" si="24"/>
        <v>31</v>
      </c>
      <c r="E157" s="20">
        <f t="shared" si="22"/>
        <v>30307.81</v>
      </c>
      <c r="F157" s="17">
        <f t="shared" si="25"/>
        <v>30307.81</v>
      </c>
    </row>
    <row r="158" spans="1:6" ht="15" customHeight="1" x14ac:dyDescent="0.3">
      <c r="A158" s="25">
        <v>45930</v>
      </c>
      <c r="B158" s="18">
        <f t="shared" si="23"/>
        <v>5850000</v>
      </c>
      <c r="C158" s="14"/>
      <c r="D158" s="19">
        <f t="shared" si="24"/>
        <v>30</v>
      </c>
      <c r="E158" s="20">
        <f t="shared" si="22"/>
        <v>29330.14</v>
      </c>
      <c r="F158" s="17">
        <f t="shared" si="25"/>
        <v>29330.14</v>
      </c>
    </row>
    <row r="159" spans="1:6" ht="15" customHeight="1" x14ac:dyDescent="0.3">
      <c r="A159" s="25">
        <v>45961</v>
      </c>
      <c r="B159" s="18">
        <f t="shared" si="23"/>
        <v>5850000</v>
      </c>
      <c r="C159" s="14"/>
      <c r="D159" s="19">
        <f t="shared" si="24"/>
        <v>31</v>
      </c>
      <c r="E159" s="20">
        <f t="shared" si="22"/>
        <v>30307.81</v>
      </c>
      <c r="F159" s="17">
        <f t="shared" si="25"/>
        <v>30307.81</v>
      </c>
    </row>
    <row r="160" spans="1:6" ht="15" customHeight="1" x14ac:dyDescent="0.3">
      <c r="A160" s="25">
        <v>45991</v>
      </c>
      <c r="B160" s="18">
        <f t="shared" si="23"/>
        <v>5850000</v>
      </c>
      <c r="C160" s="14">
        <v>150000</v>
      </c>
      <c r="D160" s="19">
        <f t="shared" si="24"/>
        <v>30</v>
      </c>
      <c r="E160" s="20">
        <f t="shared" si="22"/>
        <v>29330.14</v>
      </c>
      <c r="F160" s="17">
        <f t="shared" si="25"/>
        <v>179330.14</v>
      </c>
    </row>
    <row r="161" spans="1:6" ht="15" customHeight="1" x14ac:dyDescent="0.3">
      <c r="A161" s="25">
        <v>46022</v>
      </c>
      <c r="B161" s="18">
        <f t="shared" si="23"/>
        <v>5700000</v>
      </c>
      <c r="C161" s="14"/>
      <c r="D161" s="19">
        <f t="shared" si="24"/>
        <v>31</v>
      </c>
      <c r="E161" s="20">
        <f t="shared" si="22"/>
        <v>29530.68</v>
      </c>
      <c r="F161" s="17">
        <f t="shared" si="25"/>
        <v>29530.68</v>
      </c>
    </row>
    <row r="162" spans="1:6" ht="15" customHeight="1" x14ac:dyDescent="0.3">
      <c r="A162" s="21" t="s">
        <v>27</v>
      </c>
      <c r="B162" s="34">
        <f t="shared" si="23"/>
        <v>5700000</v>
      </c>
      <c r="C162" s="34">
        <f>SUM(C150:C161)</f>
        <v>300000</v>
      </c>
      <c r="D162" s="23">
        <f>SUM(D150:D161)</f>
        <v>365</v>
      </c>
      <c r="E162" s="24">
        <f>SUM(E150:E161)</f>
        <v>360610.27</v>
      </c>
      <c r="F162" s="24">
        <f>SUM(F150:F161)</f>
        <v>660610.27000000014</v>
      </c>
    </row>
    <row r="163" spans="1:6" ht="15" customHeight="1" x14ac:dyDescent="0.3">
      <c r="A163" s="25">
        <v>46053</v>
      </c>
      <c r="B163" s="18">
        <f>B161-C161</f>
        <v>5700000</v>
      </c>
      <c r="C163" s="14"/>
      <c r="D163" s="19">
        <f>A163-A161</f>
        <v>31</v>
      </c>
      <c r="E163" s="20">
        <f t="shared" ref="E163:E174" si="26">ROUND(B163*(D$9+D$11)*D163/365,2)</f>
        <v>29530.68</v>
      </c>
      <c r="F163" s="17">
        <f>IF(E163&lt;&gt;"x",E163+C163,"")</f>
        <v>29530.68</v>
      </c>
    </row>
    <row r="164" spans="1:6" ht="15" customHeight="1" x14ac:dyDescent="0.3">
      <c r="A164" s="26">
        <v>46081</v>
      </c>
      <c r="B164" s="18">
        <f t="shared" ref="B164:B175" si="27">B163-C163</f>
        <v>5700000</v>
      </c>
      <c r="C164" s="14"/>
      <c r="D164" s="19">
        <f t="shared" ref="D164:D174" si="28">A164-A163</f>
        <v>28</v>
      </c>
      <c r="E164" s="20">
        <f t="shared" si="26"/>
        <v>26672.880000000001</v>
      </c>
      <c r="F164" s="17">
        <f>IF(E164&lt;&gt;"x",E164+C164,"")</f>
        <v>26672.880000000001</v>
      </c>
    </row>
    <row r="165" spans="1:6" ht="15" customHeight="1" x14ac:dyDescent="0.3">
      <c r="A165" s="25">
        <v>46112</v>
      </c>
      <c r="B165" s="18">
        <f t="shared" si="27"/>
        <v>5700000</v>
      </c>
      <c r="C165" s="14"/>
      <c r="D165" s="19">
        <f t="shared" si="28"/>
        <v>31</v>
      </c>
      <c r="E165" s="20">
        <f t="shared" si="26"/>
        <v>29530.68</v>
      </c>
      <c r="F165" s="17">
        <f t="shared" ref="F165:F174" si="29">IF(E165&lt;&gt;"x",E165+C165,"")</f>
        <v>29530.68</v>
      </c>
    </row>
    <row r="166" spans="1:6" ht="15" customHeight="1" x14ac:dyDescent="0.3">
      <c r="A166" s="25">
        <v>46142</v>
      </c>
      <c r="B166" s="18">
        <f t="shared" si="27"/>
        <v>5700000</v>
      </c>
      <c r="C166" s="14"/>
      <c r="D166" s="19">
        <f t="shared" si="28"/>
        <v>30</v>
      </c>
      <c r="E166" s="20">
        <f t="shared" si="26"/>
        <v>28578.080000000002</v>
      </c>
      <c r="F166" s="17">
        <f t="shared" si="29"/>
        <v>28578.080000000002</v>
      </c>
    </row>
    <row r="167" spans="1:6" ht="15" customHeight="1" x14ac:dyDescent="0.3">
      <c r="A167" s="25">
        <v>46173</v>
      </c>
      <c r="B167" s="18">
        <f t="shared" si="27"/>
        <v>5700000</v>
      </c>
      <c r="C167" s="14"/>
      <c r="D167" s="19">
        <f t="shared" si="28"/>
        <v>31</v>
      </c>
      <c r="E167" s="20">
        <f t="shared" si="26"/>
        <v>29530.68</v>
      </c>
      <c r="F167" s="17">
        <f t="shared" si="29"/>
        <v>29530.68</v>
      </c>
    </row>
    <row r="168" spans="1:6" ht="15" customHeight="1" x14ac:dyDescent="0.3">
      <c r="A168" s="25">
        <v>46203</v>
      </c>
      <c r="B168" s="18">
        <f t="shared" si="27"/>
        <v>5700000</v>
      </c>
      <c r="C168" s="14">
        <v>150000</v>
      </c>
      <c r="D168" s="19">
        <f t="shared" si="28"/>
        <v>30</v>
      </c>
      <c r="E168" s="20">
        <f t="shared" si="26"/>
        <v>28578.080000000002</v>
      </c>
      <c r="F168" s="17">
        <f t="shared" si="29"/>
        <v>178578.08000000002</v>
      </c>
    </row>
    <row r="169" spans="1:6" ht="15" customHeight="1" x14ac:dyDescent="0.3">
      <c r="A169" s="25">
        <v>46234</v>
      </c>
      <c r="B169" s="18">
        <f t="shared" si="27"/>
        <v>5550000</v>
      </c>
      <c r="C169" s="14"/>
      <c r="D169" s="19">
        <f t="shared" si="28"/>
        <v>31</v>
      </c>
      <c r="E169" s="20">
        <f t="shared" si="26"/>
        <v>28753.56</v>
      </c>
      <c r="F169" s="17">
        <f t="shared" si="29"/>
        <v>28753.56</v>
      </c>
    </row>
    <row r="170" spans="1:6" ht="15" customHeight="1" x14ac:dyDescent="0.3">
      <c r="A170" s="25">
        <v>46265</v>
      </c>
      <c r="B170" s="18">
        <f t="shared" si="27"/>
        <v>5550000</v>
      </c>
      <c r="C170" s="14"/>
      <c r="D170" s="19">
        <f t="shared" si="28"/>
        <v>31</v>
      </c>
      <c r="E170" s="20">
        <f t="shared" si="26"/>
        <v>28753.56</v>
      </c>
      <c r="F170" s="17">
        <f t="shared" si="29"/>
        <v>28753.56</v>
      </c>
    </row>
    <row r="171" spans="1:6" ht="15" customHeight="1" x14ac:dyDescent="0.3">
      <c r="A171" s="25">
        <v>46295</v>
      </c>
      <c r="B171" s="18">
        <f t="shared" si="27"/>
        <v>5550000</v>
      </c>
      <c r="C171" s="14"/>
      <c r="D171" s="19">
        <f t="shared" si="28"/>
        <v>30</v>
      </c>
      <c r="E171" s="20">
        <f t="shared" si="26"/>
        <v>27826.03</v>
      </c>
      <c r="F171" s="17">
        <f t="shared" si="29"/>
        <v>27826.03</v>
      </c>
    </row>
    <row r="172" spans="1:6" ht="15" customHeight="1" x14ac:dyDescent="0.3">
      <c r="A172" s="25">
        <v>46326</v>
      </c>
      <c r="B172" s="18">
        <f t="shared" si="27"/>
        <v>5550000</v>
      </c>
      <c r="C172" s="14"/>
      <c r="D172" s="19">
        <f t="shared" si="28"/>
        <v>31</v>
      </c>
      <c r="E172" s="20">
        <f t="shared" si="26"/>
        <v>28753.56</v>
      </c>
      <c r="F172" s="17">
        <f t="shared" si="29"/>
        <v>28753.56</v>
      </c>
    </row>
    <row r="173" spans="1:6" ht="15" customHeight="1" x14ac:dyDescent="0.3">
      <c r="A173" s="25">
        <v>46356</v>
      </c>
      <c r="B173" s="18">
        <f t="shared" si="27"/>
        <v>5550000</v>
      </c>
      <c r="C173" s="14">
        <v>150000</v>
      </c>
      <c r="D173" s="19">
        <f t="shared" si="28"/>
        <v>30</v>
      </c>
      <c r="E173" s="20">
        <f t="shared" si="26"/>
        <v>27826.03</v>
      </c>
      <c r="F173" s="17">
        <f t="shared" si="29"/>
        <v>177826.03</v>
      </c>
    </row>
    <row r="174" spans="1:6" ht="15" customHeight="1" x14ac:dyDescent="0.3">
      <c r="A174" s="25">
        <v>46387</v>
      </c>
      <c r="B174" s="18">
        <f t="shared" si="27"/>
        <v>5400000</v>
      </c>
      <c r="C174" s="14"/>
      <c r="D174" s="19">
        <f t="shared" si="28"/>
        <v>31</v>
      </c>
      <c r="E174" s="20">
        <f t="shared" si="26"/>
        <v>27976.44</v>
      </c>
      <c r="F174" s="17">
        <f t="shared" si="29"/>
        <v>27976.44</v>
      </c>
    </row>
    <row r="175" spans="1:6" ht="15" customHeight="1" x14ac:dyDescent="0.3">
      <c r="A175" s="21" t="s">
        <v>28</v>
      </c>
      <c r="B175" s="22">
        <f t="shared" si="27"/>
        <v>5400000</v>
      </c>
      <c r="C175" s="22">
        <f>SUM(C163:C174)</f>
        <v>300000</v>
      </c>
      <c r="D175" s="23">
        <f>SUM(D163:D174)</f>
        <v>365</v>
      </c>
      <c r="E175" s="24">
        <f>SUM(E163:E174)</f>
        <v>342310.26000000007</v>
      </c>
      <c r="F175" s="24">
        <f>SUM(F163:F174)</f>
        <v>642310.25999999989</v>
      </c>
    </row>
    <row r="176" spans="1:6" ht="15" customHeight="1" x14ac:dyDescent="0.3">
      <c r="A176" s="25">
        <v>46418</v>
      </c>
      <c r="B176" s="18">
        <f>B174-C174</f>
        <v>5400000</v>
      </c>
      <c r="C176" s="14"/>
      <c r="D176" s="19">
        <f>A176-A174</f>
        <v>31</v>
      </c>
      <c r="E176" s="20">
        <f t="shared" ref="E176:E187" si="30">ROUND(B176*(D$9+D$11)*D176/365,2)</f>
        <v>27976.44</v>
      </c>
      <c r="F176" s="17">
        <f>IF(E176&lt;&gt;"x",E176+C176,"")</f>
        <v>27976.44</v>
      </c>
    </row>
    <row r="177" spans="1:6" ht="15" customHeight="1" x14ac:dyDescent="0.3">
      <c r="A177" s="26">
        <v>46446</v>
      </c>
      <c r="B177" s="18">
        <f t="shared" ref="B177:B188" si="31">B176-C176</f>
        <v>5400000</v>
      </c>
      <c r="C177" s="14"/>
      <c r="D177" s="19">
        <f>A177-A176</f>
        <v>28</v>
      </c>
      <c r="E177" s="20">
        <f t="shared" si="30"/>
        <v>25269.040000000001</v>
      </c>
      <c r="F177" s="17">
        <f t="shared" ref="F177:F187" si="32">IF(E177&lt;&gt;"x",E177+C177,"")</f>
        <v>25269.040000000001</v>
      </c>
    </row>
    <row r="178" spans="1:6" ht="15" customHeight="1" x14ac:dyDescent="0.3">
      <c r="A178" s="25">
        <v>46477</v>
      </c>
      <c r="B178" s="18">
        <f t="shared" si="31"/>
        <v>5400000</v>
      </c>
      <c r="C178" s="14"/>
      <c r="D178" s="19">
        <v>31</v>
      </c>
      <c r="E178" s="20">
        <f t="shared" si="30"/>
        <v>27976.44</v>
      </c>
      <c r="F178" s="17">
        <f t="shared" si="32"/>
        <v>27976.44</v>
      </c>
    </row>
    <row r="179" spans="1:6" ht="15" customHeight="1" x14ac:dyDescent="0.3">
      <c r="A179" s="25">
        <v>46507</v>
      </c>
      <c r="B179" s="18">
        <f t="shared" si="31"/>
        <v>5400000</v>
      </c>
      <c r="C179" s="14"/>
      <c r="D179" s="19">
        <f t="shared" ref="D179:D187" si="33">A179-A178</f>
        <v>30</v>
      </c>
      <c r="E179" s="20">
        <f t="shared" si="30"/>
        <v>27073.97</v>
      </c>
      <c r="F179" s="17">
        <f t="shared" si="32"/>
        <v>27073.97</v>
      </c>
    </row>
    <row r="180" spans="1:6" ht="15" customHeight="1" x14ac:dyDescent="0.3">
      <c r="A180" s="25">
        <v>46538</v>
      </c>
      <c r="B180" s="18">
        <f t="shared" si="31"/>
        <v>5400000</v>
      </c>
      <c r="C180" s="14"/>
      <c r="D180" s="19">
        <f t="shared" si="33"/>
        <v>31</v>
      </c>
      <c r="E180" s="20">
        <f t="shared" si="30"/>
        <v>27976.44</v>
      </c>
      <c r="F180" s="17">
        <f t="shared" si="32"/>
        <v>27976.44</v>
      </c>
    </row>
    <row r="181" spans="1:6" ht="15" customHeight="1" x14ac:dyDescent="0.3">
      <c r="A181" s="25">
        <v>46568</v>
      </c>
      <c r="B181" s="18">
        <f t="shared" si="31"/>
        <v>5400000</v>
      </c>
      <c r="C181" s="14">
        <v>250000</v>
      </c>
      <c r="D181" s="19">
        <f t="shared" si="33"/>
        <v>30</v>
      </c>
      <c r="E181" s="20">
        <f t="shared" si="30"/>
        <v>27073.97</v>
      </c>
      <c r="F181" s="17">
        <f t="shared" si="32"/>
        <v>277073.96999999997</v>
      </c>
    </row>
    <row r="182" spans="1:6" ht="15" customHeight="1" x14ac:dyDescent="0.3">
      <c r="A182" s="25">
        <v>46599</v>
      </c>
      <c r="B182" s="18">
        <f t="shared" si="31"/>
        <v>5150000</v>
      </c>
      <c r="C182" s="14"/>
      <c r="D182" s="19">
        <f t="shared" si="33"/>
        <v>31</v>
      </c>
      <c r="E182" s="20">
        <f t="shared" si="30"/>
        <v>26681.23</v>
      </c>
      <c r="F182" s="17">
        <f t="shared" si="32"/>
        <v>26681.23</v>
      </c>
    </row>
    <row r="183" spans="1:6" ht="15" customHeight="1" x14ac:dyDescent="0.3">
      <c r="A183" s="25">
        <v>46630</v>
      </c>
      <c r="B183" s="18">
        <f t="shared" si="31"/>
        <v>5150000</v>
      </c>
      <c r="C183" s="14"/>
      <c r="D183" s="19">
        <f t="shared" si="33"/>
        <v>31</v>
      </c>
      <c r="E183" s="20">
        <f t="shared" si="30"/>
        <v>26681.23</v>
      </c>
      <c r="F183" s="17">
        <f t="shared" si="32"/>
        <v>26681.23</v>
      </c>
    </row>
    <row r="184" spans="1:6" ht="15" customHeight="1" x14ac:dyDescent="0.3">
      <c r="A184" s="25">
        <v>46660</v>
      </c>
      <c r="B184" s="18">
        <f t="shared" si="31"/>
        <v>5150000</v>
      </c>
      <c r="C184" s="14"/>
      <c r="D184" s="19">
        <f t="shared" si="33"/>
        <v>30</v>
      </c>
      <c r="E184" s="20">
        <f t="shared" si="30"/>
        <v>25820.55</v>
      </c>
      <c r="F184" s="17">
        <f t="shared" si="32"/>
        <v>25820.55</v>
      </c>
    </row>
    <row r="185" spans="1:6" ht="15" customHeight="1" x14ac:dyDescent="0.3">
      <c r="A185" s="25">
        <v>46691</v>
      </c>
      <c r="B185" s="18">
        <f t="shared" si="31"/>
        <v>5150000</v>
      </c>
      <c r="C185" s="14"/>
      <c r="D185" s="19">
        <f t="shared" si="33"/>
        <v>31</v>
      </c>
      <c r="E185" s="20">
        <f t="shared" si="30"/>
        <v>26681.23</v>
      </c>
      <c r="F185" s="17">
        <f t="shared" si="32"/>
        <v>26681.23</v>
      </c>
    </row>
    <row r="186" spans="1:6" ht="15" customHeight="1" x14ac:dyDescent="0.3">
      <c r="A186" s="25">
        <v>46721</v>
      </c>
      <c r="B186" s="18">
        <f t="shared" si="31"/>
        <v>5150000</v>
      </c>
      <c r="C186" s="14">
        <v>250000</v>
      </c>
      <c r="D186" s="19">
        <f t="shared" si="33"/>
        <v>30</v>
      </c>
      <c r="E186" s="20">
        <f t="shared" si="30"/>
        <v>25820.55</v>
      </c>
      <c r="F186" s="17">
        <f t="shared" si="32"/>
        <v>275820.55</v>
      </c>
    </row>
    <row r="187" spans="1:6" ht="15" customHeight="1" x14ac:dyDescent="0.3">
      <c r="A187" s="25">
        <v>46752</v>
      </c>
      <c r="B187" s="18">
        <f t="shared" si="31"/>
        <v>4900000</v>
      </c>
      <c r="C187" s="14"/>
      <c r="D187" s="19">
        <f t="shared" si="33"/>
        <v>31</v>
      </c>
      <c r="E187" s="20">
        <f t="shared" si="30"/>
        <v>25386.03</v>
      </c>
      <c r="F187" s="17">
        <f t="shared" si="32"/>
        <v>25386.03</v>
      </c>
    </row>
    <row r="188" spans="1:6" ht="15" customHeight="1" x14ac:dyDescent="0.3">
      <c r="A188" s="21" t="s">
        <v>29</v>
      </c>
      <c r="B188" s="22">
        <f t="shared" si="31"/>
        <v>4900000</v>
      </c>
      <c r="C188" s="22">
        <f>SUM(C176:C187)</f>
        <v>500000</v>
      </c>
      <c r="D188" s="23">
        <f>SUM(D176:D187)</f>
        <v>365</v>
      </c>
      <c r="E188" s="24">
        <f>SUM(E176:E187)</f>
        <v>320417.12</v>
      </c>
      <c r="F188" s="24">
        <f>SUM(F176:F187)</f>
        <v>820417.11999999988</v>
      </c>
    </row>
    <row r="189" spans="1:6" ht="15" customHeight="1" x14ac:dyDescent="0.3">
      <c r="A189" s="25">
        <v>46783</v>
      </c>
      <c r="B189" s="18">
        <f>B187-C187</f>
        <v>4900000</v>
      </c>
      <c r="C189" s="14"/>
      <c r="D189" s="19">
        <f>A189-A187</f>
        <v>31</v>
      </c>
      <c r="E189" s="20">
        <f t="shared" ref="E189:E200" si="34">ROUND(B189*(D$9+D$11)*D189/365,2)</f>
        <v>25386.03</v>
      </c>
      <c r="F189" s="17">
        <f>IF(E189&lt;&gt;"x",E189+C189,"")</f>
        <v>25386.03</v>
      </c>
    </row>
    <row r="190" spans="1:6" ht="15" customHeight="1" x14ac:dyDescent="0.3">
      <c r="A190" s="26">
        <v>46812</v>
      </c>
      <c r="B190" s="18">
        <f t="shared" ref="B190:B201" si="35">B189-C189</f>
        <v>4900000</v>
      </c>
      <c r="C190" s="14"/>
      <c r="D190" s="19">
        <f t="shared" ref="D190:D200" si="36">A190-A189</f>
        <v>29</v>
      </c>
      <c r="E190" s="20">
        <f t="shared" si="34"/>
        <v>23748.22</v>
      </c>
      <c r="F190" s="17">
        <f>IF(E190&lt;&gt;"x",E190+C190,"")</f>
        <v>23748.22</v>
      </c>
    </row>
    <row r="191" spans="1:6" ht="15" customHeight="1" x14ac:dyDescent="0.3">
      <c r="A191" s="25">
        <v>46843</v>
      </c>
      <c r="B191" s="18">
        <f t="shared" si="35"/>
        <v>4900000</v>
      </c>
      <c r="C191" s="14"/>
      <c r="D191" s="19">
        <f t="shared" si="36"/>
        <v>31</v>
      </c>
      <c r="E191" s="20">
        <f t="shared" si="34"/>
        <v>25386.03</v>
      </c>
      <c r="F191" s="17">
        <f t="shared" ref="F191:F200" si="37">IF(E191&lt;&gt;"x",E191+C191,"")</f>
        <v>25386.03</v>
      </c>
    </row>
    <row r="192" spans="1:6" ht="15" customHeight="1" x14ac:dyDescent="0.3">
      <c r="A192" s="25">
        <v>46873</v>
      </c>
      <c r="B192" s="18">
        <f t="shared" si="35"/>
        <v>4900000</v>
      </c>
      <c r="C192" s="14"/>
      <c r="D192" s="19">
        <f t="shared" si="36"/>
        <v>30</v>
      </c>
      <c r="E192" s="20">
        <f t="shared" si="34"/>
        <v>24567.119999999999</v>
      </c>
      <c r="F192" s="17">
        <f t="shared" si="37"/>
        <v>24567.119999999999</v>
      </c>
    </row>
    <row r="193" spans="1:6" ht="15" customHeight="1" x14ac:dyDescent="0.3">
      <c r="A193" s="25">
        <v>46904</v>
      </c>
      <c r="B193" s="18">
        <f t="shared" si="35"/>
        <v>4900000</v>
      </c>
      <c r="C193" s="14"/>
      <c r="D193" s="19">
        <f t="shared" si="36"/>
        <v>31</v>
      </c>
      <c r="E193" s="20">
        <f t="shared" si="34"/>
        <v>25386.03</v>
      </c>
      <c r="F193" s="17">
        <f t="shared" si="37"/>
        <v>25386.03</v>
      </c>
    </row>
    <row r="194" spans="1:6" ht="15" customHeight="1" x14ac:dyDescent="0.3">
      <c r="A194" s="25">
        <v>46934</v>
      </c>
      <c r="B194" s="18">
        <f t="shared" si="35"/>
        <v>4900000</v>
      </c>
      <c r="C194" s="14">
        <v>250000</v>
      </c>
      <c r="D194" s="19">
        <f t="shared" si="36"/>
        <v>30</v>
      </c>
      <c r="E194" s="20">
        <f t="shared" si="34"/>
        <v>24567.119999999999</v>
      </c>
      <c r="F194" s="17">
        <f t="shared" si="37"/>
        <v>274567.12</v>
      </c>
    </row>
    <row r="195" spans="1:6" ht="15" customHeight="1" x14ac:dyDescent="0.3">
      <c r="A195" s="25">
        <v>46965</v>
      </c>
      <c r="B195" s="18">
        <f t="shared" si="35"/>
        <v>4650000</v>
      </c>
      <c r="C195" s="14"/>
      <c r="D195" s="19">
        <f t="shared" si="36"/>
        <v>31</v>
      </c>
      <c r="E195" s="20">
        <f t="shared" si="34"/>
        <v>24090.82</v>
      </c>
      <c r="F195" s="17">
        <f t="shared" si="37"/>
        <v>24090.82</v>
      </c>
    </row>
    <row r="196" spans="1:6" ht="15" customHeight="1" x14ac:dyDescent="0.3">
      <c r="A196" s="25">
        <v>46996</v>
      </c>
      <c r="B196" s="18">
        <f t="shared" si="35"/>
        <v>4650000</v>
      </c>
      <c r="C196" s="14"/>
      <c r="D196" s="19">
        <f t="shared" si="36"/>
        <v>31</v>
      </c>
      <c r="E196" s="20">
        <f t="shared" si="34"/>
        <v>24090.82</v>
      </c>
      <c r="F196" s="17">
        <f t="shared" si="37"/>
        <v>24090.82</v>
      </c>
    </row>
    <row r="197" spans="1:6" ht="15" customHeight="1" x14ac:dyDescent="0.3">
      <c r="A197" s="25">
        <v>47026</v>
      </c>
      <c r="B197" s="18">
        <f t="shared" si="35"/>
        <v>4650000</v>
      </c>
      <c r="C197" s="14"/>
      <c r="D197" s="19">
        <f t="shared" si="36"/>
        <v>30</v>
      </c>
      <c r="E197" s="20">
        <f t="shared" si="34"/>
        <v>23313.7</v>
      </c>
      <c r="F197" s="17">
        <f t="shared" si="37"/>
        <v>23313.7</v>
      </c>
    </row>
    <row r="198" spans="1:6" ht="15" customHeight="1" x14ac:dyDescent="0.3">
      <c r="A198" s="25">
        <v>47057</v>
      </c>
      <c r="B198" s="18">
        <f t="shared" si="35"/>
        <v>4650000</v>
      </c>
      <c r="C198" s="14"/>
      <c r="D198" s="19">
        <f t="shared" si="36"/>
        <v>31</v>
      </c>
      <c r="E198" s="20">
        <f t="shared" si="34"/>
        <v>24090.82</v>
      </c>
      <c r="F198" s="17">
        <f t="shared" si="37"/>
        <v>24090.82</v>
      </c>
    </row>
    <row r="199" spans="1:6" ht="15" customHeight="1" x14ac:dyDescent="0.3">
      <c r="A199" s="25">
        <v>47087</v>
      </c>
      <c r="B199" s="18">
        <f t="shared" si="35"/>
        <v>4650000</v>
      </c>
      <c r="C199" s="14">
        <v>250000</v>
      </c>
      <c r="D199" s="19">
        <f t="shared" si="36"/>
        <v>30</v>
      </c>
      <c r="E199" s="20">
        <f t="shared" si="34"/>
        <v>23313.7</v>
      </c>
      <c r="F199" s="17">
        <f t="shared" si="37"/>
        <v>273313.7</v>
      </c>
    </row>
    <row r="200" spans="1:6" ht="15" customHeight="1" x14ac:dyDescent="0.3">
      <c r="A200" s="25">
        <v>47118</v>
      </c>
      <c r="B200" s="18">
        <f t="shared" si="35"/>
        <v>4400000</v>
      </c>
      <c r="C200" s="14"/>
      <c r="D200" s="19">
        <f t="shared" si="36"/>
        <v>31</v>
      </c>
      <c r="E200" s="20">
        <f t="shared" si="34"/>
        <v>22795.62</v>
      </c>
      <c r="F200" s="17">
        <f t="shared" si="37"/>
        <v>22795.62</v>
      </c>
    </row>
    <row r="201" spans="1:6" ht="15" customHeight="1" x14ac:dyDescent="0.3">
      <c r="A201" s="21" t="s">
        <v>30</v>
      </c>
      <c r="B201" s="22">
        <f t="shared" si="35"/>
        <v>4400000</v>
      </c>
      <c r="C201" s="22">
        <f>SUM(C189:C200)</f>
        <v>500000</v>
      </c>
      <c r="D201" s="23">
        <f>SUM(D189:D200)</f>
        <v>366</v>
      </c>
      <c r="E201" s="24">
        <f>SUM(E189:E200)</f>
        <v>290736.03000000003</v>
      </c>
      <c r="F201" s="24">
        <f>SUM(F189:F200)</f>
        <v>790736.03</v>
      </c>
    </row>
    <row r="202" spans="1:6" ht="15" customHeight="1" x14ac:dyDescent="0.3">
      <c r="A202" s="25">
        <v>47149</v>
      </c>
      <c r="B202" s="18">
        <f>B200-C200</f>
        <v>4400000</v>
      </c>
      <c r="C202" s="14"/>
      <c r="D202" s="19">
        <f>A202-A200</f>
        <v>31</v>
      </c>
      <c r="E202" s="20">
        <f t="shared" ref="E202:E213" si="38">ROUND(B202*(D$9+D$11)*D202/365,2)</f>
        <v>22795.62</v>
      </c>
      <c r="F202" s="17">
        <f>IF(E202&lt;&gt;"x",E202+C202,"")</f>
        <v>22795.62</v>
      </c>
    </row>
    <row r="203" spans="1:6" ht="15" customHeight="1" x14ac:dyDescent="0.3">
      <c r="A203" s="26">
        <v>47177</v>
      </c>
      <c r="B203" s="18">
        <f t="shared" ref="B203:B214" si="39">B202-C202</f>
        <v>4400000</v>
      </c>
      <c r="C203" s="14"/>
      <c r="D203" s="19">
        <f t="shared" ref="D203:D213" si="40">A203-A202</f>
        <v>28</v>
      </c>
      <c r="E203" s="20">
        <f t="shared" si="38"/>
        <v>20589.59</v>
      </c>
      <c r="F203" s="17">
        <f>IF(E203&lt;&gt;"x",E203+C203,"")</f>
        <v>20589.59</v>
      </c>
    </row>
    <row r="204" spans="1:6" ht="15" customHeight="1" x14ac:dyDescent="0.3">
      <c r="A204" s="25">
        <v>47208</v>
      </c>
      <c r="B204" s="18">
        <f t="shared" si="39"/>
        <v>4400000</v>
      </c>
      <c r="C204" s="14"/>
      <c r="D204" s="19">
        <f t="shared" si="40"/>
        <v>31</v>
      </c>
      <c r="E204" s="20">
        <f t="shared" si="38"/>
        <v>22795.62</v>
      </c>
      <c r="F204" s="17">
        <f t="shared" ref="F204:F213" si="41">IF(E204&lt;&gt;"x",E204+C204,"")</f>
        <v>22795.62</v>
      </c>
    </row>
    <row r="205" spans="1:6" ht="15" customHeight="1" x14ac:dyDescent="0.3">
      <c r="A205" s="25">
        <v>47238</v>
      </c>
      <c r="B205" s="18">
        <f t="shared" si="39"/>
        <v>4400000</v>
      </c>
      <c r="C205" s="14"/>
      <c r="D205" s="19">
        <f t="shared" si="40"/>
        <v>30</v>
      </c>
      <c r="E205" s="20">
        <f t="shared" si="38"/>
        <v>22060.27</v>
      </c>
      <c r="F205" s="17">
        <f t="shared" si="41"/>
        <v>22060.27</v>
      </c>
    </row>
    <row r="206" spans="1:6" ht="15" customHeight="1" x14ac:dyDescent="0.3">
      <c r="A206" s="25">
        <v>47269</v>
      </c>
      <c r="B206" s="18">
        <f t="shared" si="39"/>
        <v>4400000</v>
      </c>
      <c r="C206" s="14"/>
      <c r="D206" s="19">
        <f t="shared" si="40"/>
        <v>31</v>
      </c>
      <c r="E206" s="20">
        <f t="shared" si="38"/>
        <v>22795.62</v>
      </c>
      <c r="F206" s="17">
        <f t="shared" si="41"/>
        <v>22795.62</v>
      </c>
    </row>
    <row r="207" spans="1:6" ht="15" customHeight="1" x14ac:dyDescent="0.3">
      <c r="A207" s="25">
        <v>47299</v>
      </c>
      <c r="B207" s="18">
        <f t="shared" si="39"/>
        <v>4400000</v>
      </c>
      <c r="C207" s="14">
        <v>250000</v>
      </c>
      <c r="D207" s="19">
        <f t="shared" si="40"/>
        <v>30</v>
      </c>
      <c r="E207" s="20">
        <f t="shared" si="38"/>
        <v>22060.27</v>
      </c>
      <c r="F207" s="17">
        <f t="shared" si="41"/>
        <v>272060.27</v>
      </c>
    </row>
    <row r="208" spans="1:6" ht="15" customHeight="1" x14ac:dyDescent="0.3">
      <c r="A208" s="25">
        <v>47330</v>
      </c>
      <c r="B208" s="18">
        <f t="shared" si="39"/>
        <v>4150000</v>
      </c>
      <c r="C208" s="14"/>
      <c r="D208" s="19">
        <f t="shared" si="40"/>
        <v>31</v>
      </c>
      <c r="E208" s="20">
        <f t="shared" si="38"/>
        <v>21500.41</v>
      </c>
      <c r="F208" s="17">
        <f t="shared" si="41"/>
        <v>21500.41</v>
      </c>
    </row>
    <row r="209" spans="1:6" ht="15" customHeight="1" x14ac:dyDescent="0.3">
      <c r="A209" s="25">
        <v>47361</v>
      </c>
      <c r="B209" s="18">
        <f t="shared" si="39"/>
        <v>4150000</v>
      </c>
      <c r="C209" s="14"/>
      <c r="D209" s="19">
        <f t="shared" si="40"/>
        <v>31</v>
      </c>
      <c r="E209" s="20">
        <f t="shared" si="38"/>
        <v>21500.41</v>
      </c>
      <c r="F209" s="17">
        <f t="shared" si="41"/>
        <v>21500.41</v>
      </c>
    </row>
    <row r="210" spans="1:6" ht="15" customHeight="1" x14ac:dyDescent="0.3">
      <c r="A210" s="25">
        <v>47391</v>
      </c>
      <c r="B210" s="18">
        <f t="shared" si="39"/>
        <v>4150000</v>
      </c>
      <c r="C210" s="14"/>
      <c r="D210" s="19">
        <f t="shared" si="40"/>
        <v>30</v>
      </c>
      <c r="E210" s="20">
        <f t="shared" si="38"/>
        <v>20806.849999999999</v>
      </c>
      <c r="F210" s="17">
        <f t="shared" si="41"/>
        <v>20806.849999999999</v>
      </c>
    </row>
    <row r="211" spans="1:6" ht="15" customHeight="1" x14ac:dyDescent="0.3">
      <c r="A211" s="25">
        <v>47422</v>
      </c>
      <c r="B211" s="18">
        <f t="shared" si="39"/>
        <v>4150000</v>
      </c>
      <c r="C211" s="14"/>
      <c r="D211" s="19">
        <f t="shared" si="40"/>
        <v>31</v>
      </c>
      <c r="E211" s="20">
        <f t="shared" si="38"/>
        <v>21500.41</v>
      </c>
      <c r="F211" s="17">
        <f t="shared" si="41"/>
        <v>21500.41</v>
      </c>
    </row>
    <row r="212" spans="1:6" ht="15" customHeight="1" x14ac:dyDescent="0.3">
      <c r="A212" s="25">
        <v>47452</v>
      </c>
      <c r="B212" s="18">
        <f t="shared" si="39"/>
        <v>4150000</v>
      </c>
      <c r="C212" s="14">
        <v>250000</v>
      </c>
      <c r="D212" s="19">
        <f t="shared" si="40"/>
        <v>30</v>
      </c>
      <c r="E212" s="20">
        <f t="shared" si="38"/>
        <v>20806.849999999999</v>
      </c>
      <c r="F212" s="17">
        <f t="shared" si="41"/>
        <v>270806.84999999998</v>
      </c>
    </row>
    <row r="213" spans="1:6" ht="15" customHeight="1" x14ac:dyDescent="0.3">
      <c r="A213" s="25">
        <v>47483</v>
      </c>
      <c r="B213" s="18">
        <f t="shared" si="39"/>
        <v>3900000</v>
      </c>
      <c r="C213" s="14"/>
      <c r="D213" s="19">
        <f t="shared" si="40"/>
        <v>31</v>
      </c>
      <c r="E213" s="20">
        <f t="shared" si="38"/>
        <v>20205.21</v>
      </c>
      <c r="F213" s="17">
        <f t="shared" si="41"/>
        <v>20205.21</v>
      </c>
    </row>
    <row r="214" spans="1:6" ht="15" customHeight="1" x14ac:dyDescent="0.3">
      <c r="A214" s="21" t="s">
        <v>39</v>
      </c>
      <c r="B214" s="22">
        <f t="shared" si="39"/>
        <v>3900000</v>
      </c>
      <c r="C214" s="22">
        <f>SUM(C202:C213)</f>
        <v>500000</v>
      </c>
      <c r="D214" s="23">
        <f>SUM(D202:D213)</f>
        <v>365</v>
      </c>
      <c r="E214" s="24">
        <f>SUM(E202:E213)</f>
        <v>259417.13</v>
      </c>
      <c r="F214" s="24">
        <f>SUM(F202:F213)</f>
        <v>759417.12999999989</v>
      </c>
    </row>
    <row r="215" spans="1:6" ht="15" customHeight="1" x14ac:dyDescent="0.3">
      <c r="A215" s="25">
        <v>47514</v>
      </c>
      <c r="B215" s="18">
        <f>B213-C213</f>
        <v>3900000</v>
      </c>
      <c r="C215" s="14"/>
      <c r="D215" s="19">
        <f>A215-A213</f>
        <v>31</v>
      </c>
      <c r="E215" s="20">
        <f t="shared" ref="E215:E226" si="42">ROUND(B215*(D$9+D$11)*D215/365,2)</f>
        <v>20205.21</v>
      </c>
      <c r="F215" s="17">
        <f>IF(E215&lt;&gt;"x",E215+C215,"")</f>
        <v>20205.21</v>
      </c>
    </row>
    <row r="216" spans="1:6" ht="15" customHeight="1" x14ac:dyDescent="0.3">
      <c r="A216" s="26">
        <v>47542</v>
      </c>
      <c r="B216" s="18">
        <f t="shared" ref="B216:B227" si="43">B215-C215</f>
        <v>3900000</v>
      </c>
      <c r="C216" s="14"/>
      <c r="D216" s="19">
        <f t="shared" ref="D216:D226" si="44">A216-A215</f>
        <v>28</v>
      </c>
      <c r="E216" s="20">
        <f t="shared" si="42"/>
        <v>18249.86</v>
      </c>
      <c r="F216" s="17">
        <f>IF(E216&lt;&gt;"x",E216+C216,"")</f>
        <v>18249.86</v>
      </c>
    </row>
    <row r="217" spans="1:6" ht="15" customHeight="1" x14ac:dyDescent="0.3">
      <c r="A217" s="25">
        <v>47573</v>
      </c>
      <c r="B217" s="18">
        <f t="shared" si="43"/>
        <v>3900000</v>
      </c>
      <c r="C217" s="14"/>
      <c r="D217" s="19">
        <f t="shared" si="44"/>
        <v>31</v>
      </c>
      <c r="E217" s="20">
        <f t="shared" si="42"/>
        <v>20205.21</v>
      </c>
      <c r="F217" s="17">
        <f t="shared" ref="F217:F226" si="45">IF(E217&lt;&gt;"x",E217+C217,"")</f>
        <v>20205.21</v>
      </c>
    </row>
    <row r="218" spans="1:6" ht="15" customHeight="1" x14ac:dyDescent="0.3">
      <c r="A218" s="25">
        <v>47603</v>
      </c>
      <c r="B218" s="18">
        <f t="shared" si="43"/>
        <v>3900000</v>
      </c>
      <c r="C218" s="14"/>
      <c r="D218" s="19">
        <f t="shared" si="44"/>
        <v>30</v>
      </c>
      <c r="E218" s="20">
        <f t="shared" si="42"/>
        <v>19553.419999999998</v>
      </c>
      <c r="F218" s="17">
        <f t="shared" si="45"/>
        <v>19553.419999999998</v>
      </c>
    </row>
    <row r="219" spans="1:6" ht="15" customHeight="1" x14ac:dyDescent="0.3">
      <c r="A219" s="25">
        <v>47634</v>
      </c>
      <c r="B219" s="18">
        <f t="shared" si="43"/>
        <v>3900000</v>
      </c>
      <c r="C219" s="14"/>
      <c r="D219" s="19">
        <f t="shared" si="44"/>
        <v>31</v>
      </c>
      <c r="E219" s="20">
        <f t="shared" si="42"/>
        <v>20205.21</v>
      </c>
      <c r="F219" s="17">
        <f t="shared" si="45"/>
        <v>20205.21</v>
      </c>
    </row>
    <row r="220" spans="1:6" ht="15" customHeight="1" x14ac:dyDescent="0.3">
      <c r="A220" s="25">
        <v>47664</v>
      </c>
      <c r="B220" s="18">
        <f t="shared" si="43"/>
        <v>3900000</v>
      </c>
      <c r="C220" s="14">
        <v>250000</v>
      </c>
      <c r="D220" s="19">
        <f t="shared" si="44"/>
        <v>30</v>
      </c>
      <c r="E220" s="20">
        <f t="shared" si="42"/>
        <v>19553.419999999998</v>
      </c>
      <c r="F220" s="17">
        <f t="shared" si="45"/>
        <v>269553.42</v>
      </c>
    </row>
    <row r="221" spans="1:6" ht="15" customHeight="1" x14ac:dyDescent="0.3">
      <c r="A221" s="25">
        <v>47695</v>
      </c>
      <c r="B221" s="18">
        <f t="shared" si="43"/>
        <v>3650000</v>
      </c>
      <c r="C221" s="14"/>
      <c r="D221" s="19">
        <f t="shared" si="44"/>
        <v>31</v>
      </c>
      <c r="E221" s="20">
        <f t="shared" si="42"/>
        <v>18910</v>
      </c>
      <c r="F221" s="17">
        <f t="shared" si="45"/>
        <v>18910</v>
      </c>
    </row>
    <row r="222" spans="1:6" ht="15" customHeight="1" x14ac:dyDescent="0.3">
      <c r="A222" s="25">
        <v>47726</v>
      </c>
      <c r="B222" s="18">
        <f t="shared" si="43"/>
        <v>3650000</v>
      </c>
      <c r="C222" s="14"/>
      <c r="D222" s="19">
        <f t="shared" si="44"/>
        <v>31</v>
      </c>
      <c r="E222" s="20">
        <f t="shared" si="42"/>
        <v>18910</v>
      </c>
      <c r="F222" s="17">
        <f t="shared" si="45"/>
        <v>18910</v>
      </c>
    </row>
    <row r="223" spans="1:6" ht="15" customHeight="1" x14ac:dyDescent="0.3">
      <c r="A223" s="25">
        <v>47756</v>
      </c>
      <c r="B223" s="18">
        <f t="shared" si="43"/>
        <v>3650000</v>
      </c>
      <c r="C223" s="14"/>
      <c r="D223" s="19">
        <f t="shared" si="44"/>
        <v>30</v>
      </c>
      <c r="E223" s="20">
        <f t="shared" si="42"/>
        <v>18300</v>
      </c>
      <c r="F223" s="17">
        <f t="shared" si="45"/>
        <v>18300</v>
      </c>
    </row>
    <row r="224" spans="1:6" ht="15" customHeight="1" x14ac:dyDescent="0.3">
      <c r="A224" s="25">
        <v>47787</v>
      </c>
      <c r="B224" s="18">
        <f t="shared" si="43"/>
        <v>3650000</v>
      </c>
      <c r="C224" s="14"/>
      <c r="D224" s="19">
        <f t="shared" si="44"/>
        <v>31</v>
      </c>
      <c r="E224" s="20">
        <f t="shared" si="42"/>
        <v>18910</v>
      </c>
      <c r="F224" s="17">
        <f t="shared" si="45"/>
        <v>18910</v>
      </c>
    </row>
    <row r="225" spans="1:6" ht="15" customHeight="1" x14ac:dyDescent="0.3">
      <c r="A225" s="25">
        <v>47817</v>
      </c>
      <c r="B225" s="18">
        <f t="shared" si="43"/>
        <v>3650000</v>
      </c>
      <c r="C225" s="14">
        <v>250000</v>
      </c>
      <c r="D225" s="19">
        <f t="shared" si="44"/>
        <v>30</v>
      </c>
      <c r="E225" s="20">
        <f t="shared" si="42"/>
        <v>18300</v>
      </c>
      <c r="F225" s="17">
        <f t="shared" si="45"/>
        <v>268300</v>
      </c>
    </row>
    <row r="226" spans="1:6" ht="15" customHeight="1" x14ac:dyDescent="0.3">
      <c r="A226" s="25">
        <v>47848</v>
      </c>
      <c r="B226" s="18">
        <f t="shared" si="43"/>
        <v>3400000</v>
      </c>
      <c r="C226" s="14"/>
      <c r="D226" s="19">
        <f t="shared" si="44"/>
        <v>31</v>
      </c>
      <c r="E226" s="20">
        <f t="shared" si="42"/>
        <v>17614.79</v>
      </c>
      <c r="F226" s="17">
        <f t="shared" si="45"/>
        <v>17614.79</v>
      </c>
    </row>
    <row r="227" spans="1:6" ht="15" customHeight="1" x14ac:dyDescent="0.3">
      <c r="A227" s="21" t="s">
        <v>40</v>
      </c>
      <c r="B227" s="22">
        <f t="shared" si="43"/>
        <v>3400000</v>
      </c>
      <c r="C227" s="22">
        <f>SUM(C215:C226)</f>
        <v>500000</v>
      </c>
      <c r="D227" s="23">
        <f>SUM(D215:D226)</f>
        <v>365</v>
      </c>
      <c r="E227" s="24">
        <f>SUM(E215:E226)</f>
        <v>228917.12000000002</v>
      </c>
      <c r="F227" s="24">
        <f>SUM(F215:F226)</f>
        <v>728917.12</v>
      </c>
    </row>
    <row r="228" spans="1:6" ht="15" customHeight="1" x14ac:dyDescent="0.3">
      <c r="A228" s="25">
        <v>47879</v>
      </c>
      <c r="B228" s="18">
        <f>B226-C226</f>
        <v>3400000</v>
      </c>
      <c r="C228" s="14"/>
      <c r="D228" s="19">
        <f>A228-A226</f>
        <v>31</v>
      </c>
      <c r="E228" s="20">
        <f t="shared" ref="E228:E239" si="46">ROUND(B228*(D$9+D$11)*D228/365,2)</f>
        <v>17614.79</v>
      </c>
      <c r="F228" s="17">
        <f>IF(E228&lt;&gt;"x",E228+C228,"")</f>
        <v>17614.79</v>
      </c>
    </row>
    <row r="229" spans="1:6" ht="15" customHeight="1" x14ac:dyDescent="0.3">
      <c r="A229" s="26">
        <v>47907</v>
      </c>
      <c r="B229" s="18">
        <f t="shared" ref="B229:B240" si="47">B228-C228</f>
        <v>3400000</v>
      </c>
      <c r="C229" s="14"/>
      <c r="D229" s="19">
        <f t="shared" ref="D229:D239" si="48">A229-A228</f>
        <v>28</v>
      </c>
      <c r="E229" s="20">
        <f t="shared" si="46"/>
        <v>15910.14</v>
      </c>
      <c r="F229" s="17">
        <f>IF(E229&lt;&gt;"x",E229+C229,"")</f>
        <v>15910.14</v>
      </c>
    </row>
    <row r="230" spans="1:6" ht="15" customHeight="1" x14ac:dyDescent="0.3">
      <c r="A230" s="25">
        <v>47938</v>
      </c>
      <c r="B230" s="18">
        <f t="shared" si="47"/>
        <v>3400000</v>
      </c>
      <c r="C230" s="14"/>
      <c r="D230" s="19">
        <f t="shared" si="48"/>
        <v>31</v>
      </c>
      <c r="E230" s="20">
        <f t="shared" si="46"/>
        <v>17614.79</v>
      </c>
      <c r="F230" s="17">
        <f t="shared" ref="F230:F239" si="49">IF(E230&lt;&gt;"x",E230+C230,"")</f>
        <v>17614.79</v>
      </c>
    </row>
    <row r="231" spans="1:6" ht="15" customHeight="1" x14ac:dyDescent="0.3">
      <c r="A231" s="25">
        <v>47968</v>
      </c>
      <c r="B231" s="18">
        <f t="shared" si="47"/>
        <v>3400000</v>
      </c>
      <c r="C231" s="14"/>
      <c r="D231" s="19">
        <f t="shared" si="48"/>
        <v>30</v>
      </c>
      <c r="E231" s="20">
        <f t="shared" si="46"/>
        <v>17046.580000000002</v>
      </c>
      <c r="F231" s="17">
        <f t="shared" si="49"/>
        <v>17046.580000000002</v>
      </c>
    </row>
    <row r="232" spans="1:6" ht="15" customHeight="1" x14ac:dyDescent="0.3">
      <c r="A232" s="25">
        <v>47999</v>
      </c>
      <c r="B232" s="18">
        <f t="shared" si="47"/>
        <v>3400000</v>
      </c>
      <c r="C232" s="14"/>
      <c r="D232" s="19">
        <f t="shared" si="48"/>
        <v>31</v>
      </c>
      <c r="E232" s="20">
        <f t="shared" si="46"/>
        <v>17614.79</v>
      </c>
      <c r="F232" s="17">
        <f t="shared" si="49"/>
        <v>17614.79</v>
      </c>
    </row>
    <row r="233" spans="1:6" ht="15" customHeight="1" x14ac:dyDescent="0.3">
      <c r="A233" s="25">
        <v>48029</v>
      </c>
      <c r="B233" s="18">
        <f t="shared" si="47"/>
        <v>3400000</v>
      </c>
      <c r="C233" s="14">
        <v>500000</v>
      </c>
      <c r="D233" s="19">
        <f t="shared" si="48"/>
        <v>30</v>
      </c>
      <c r="E233" s="20">
        <f t="shared" si="46"/>
        <v>17046.580000000002</v>
      </c>
      <c r="F233" s="17">
        <f t="shared" si="49"/>
        <v>517046.58</v>
      </c>
    </row>
    <row r="234" spans="1:6" ht="15" customHeight="1" x14ac:dyDescent="0.3">
      <c r="A234" s="25">
        <v>48060</v>
      </c>
      <c r="B234" s="18">
        <f t="shared" si="47"/>
        <v>2900000</v>
      </c>
      <c r="C234" s="14"/>
      <c r="D234" s="19">
        <f t="shared" si="48"/>
        <v>31</v>
      </c>
      <c r="E234" s="20">
        <f t="shared" si="46"/>
        <v>15024.38</v>
      </c>
      <c r="F234" s="17">
        <f t="shared" si="49"/>
        <v>15024.38</v>
      </c>
    </row>
    <row r="235" spans="1:6" ht="15" customHeight="1" x14ac:dyDescent="0.3">
      <c r="A235" s="25">
        <v>48091</v>
      </c>
      <c r="B235" s="18">
        <f t="shared" si="47"/>
        <v>2900000</v>
      </c>
      <c r="C235" s="14"/>
      <c r="D235" s="19">
        <f t="shared" si="48"/>
        <v>31</v>
      </c>
      <c r="E235" s="20">
        <f t="shared" si="46"/>
        <v>15024.38</v>
      </c>
      <c r="F235" s="17">
        <f t="shared" si="49"/>
        <v>15024.38</v>
      </c>
    </row>
    <row r="236" spans="1:6" ht="15" customHeight="1" x14ac:dyDescent="0.3">
      <c r="A236" s="25">
        <v>48121</v>
      </c>
      <c r="B236" s="18">
        <f t="shared" si="47"/>
        <v>2900000</v>
      </c>
      <c r="C236" s="14"/>
      <c r="D236" s="19">
        <f t="shared" si="48"/>
        <v>30</v>
      </c>
      <c r="E236" s="20">
        <f t="shared" si="46"/>
        <v>14539.73</v>
      </c>
      <c r="F236" s="17">
        <f t="shared" si="49"/>
        <v>14539.73</v>
      </c>
    </row>
    <row r="237" spans="1:6" ht="15" customHeight="1" x14ac:dyDescent="0.3">
      <c r="A237" s="25">
        <v>48152</v>
      </c>
      <c r="B237" s="18">
        <f t="shared" si="47"/>
        <v>2900000</v>
      </c>
      <c r="C237" s="14"/>
      <c r="D237" s="19">
        <f t="shared" si="48"/>
        <v>31</v>
      </c>
      <c r="E237" s="20">
        <f t="shared" si="46"/>
        <v>15024.38</v>
      </c>
      <c r="F237" s="17">
        <f t="shared" si="49"/>
        <v>15024.38</v>
      </c>
    </row>
    <row r="238" spans="1:6" ht="15" customHeight="1" x14ac:dyDescent="0.3">
      <c r="A238" s="25">
        <v>48182</v>
      </c>
      <c r="B238" s="18">
        <f t="shared" si="47"/>
        <v>2900000</v>
      </c>
      <c r="C238" s="14">
        <v>500000</v>
      </c>
      <c r="D238" s="19">
        <f t="shared" si="48"/>
        <v>30</v>
      </c>
      <c r="E238" s="20">
        <f t="shared" si="46"/>
        <v>14539.73</v>
      </c>
      <c r="F238" s="17">
        <f t="shared" si="49"/>
        <v>514539.73</v>
      </c>
    </row>
    <row r="239" spans="1:6" ht="15" customHeight="1" x14ac:dyDescent="0.3">
      <c r="A239" s="25">
        <v>48213</v>
      </c>
      <c r="B239" s="18">
        <f t="shared" si="47"/>
        <v>2400000</v>
      </c>
      <c r="C239" s="14"/>
      <c r="D239" s="19">
        <f t="shared" si="48"/>
        <v>31</v>
      </c>
      <c r="E239" s="20">
        <f t="shared" si="46"/>
        <v>12433.97</v>
      </c>
      <c r="F239" s="17">
        <f t="shared" si="49"/>
        <v>12433.97</v>
      </c>
    </row>
    <row r="240" spans="1:6" ht="15" customHeight="1" x14ac:dyDescent="0.3">
      <c r="A240" s="21" t="s">
        <v>42</v>
      </c>
      <c r="B240" s="22">
        <f t="shared" si="47"/>
        <v>2400000</v>
      </c>
      <c r="C240" s="22">
        <f>SUM(C228:C239)</f>
        <v>1000000</v>
      </c>
      <c r="D240" s="23">
        <f>SUM(D228:D239)</f>
        <v>365</v>
      </c>
      <c r="E240" s="24">
        <f>SUM(E228:E239)</f>
        <v>189434.24000000002</v>
      </c>
      <c r="F240" s="24">
        <f>SUM(F228:F239)</f>
        <v>1189434.24</v>
      </c>
    </row>
    <row r="241" spans="1:6" x14ac:dyDescent="0.3">
      <c r="A241" s="25">
        <v>48244</v>
      </c>
      <c r="B241" s="18">
        <f>B239-C239</f>
        <v>2400000</v>
      </c>
      <c r="C241" s="14"/>
      <c r="D241" s="19">
        <f>A241-A239</f>
        <v>31</v>
      </c>
      <c r="E241" s="20">
        <f t="shared" ref="E241:E252" si="50">ROUND(B241*(D$9+D$11)*D241/365,2)</f>
        <v>12433.97</v>
      </c>
      <c r="F241" s="17">
        <f>IF(E241&lt;&gt;"x",E241+C241,"")</f>
        <v>12433.97</v>
      </c>
    </row>
    <row r="242" spans="1:6" ht="21.75" customHeight="1" x14ac:dyDescent="0.3">
      <c r="A242" s="26">
        <v>48273</v>
      </c>
      <c r="B242" s="18">
        <f t="shared" ref="B242:B253" si="51">B241-C241</f>
        <v>2400000</v>
      </c>
      <c r="C242" s="14"/>
      <c r="D242" s="19">
        <f t="shared" ref="D242:D252" si="52">A242-A241</f>
        <v>29</v>
      </c>
      <c r="E242" s="20">
        <f t="shared" si="50"/>
        <v>11631.78</v>
      </c>
      <c r="F242" s="17">
        <f>IF(E242&lt;&gt;"x",E242+C242,"")</f>
        <v>11631.78</v>
      </c>
    </row>
    <row r="243" spans="1:6" ht="25.5" customHeight="1" x14ac:dyDescent="0.3">
      <c r="A243" s="25">
        <v>48304</v>
      </c>
      <c r="B243" s="18">
        <f t="shared" si="51"/>
        <v>2400000</v>
      </c>
      <c r="C243" s="14"/>
      <c r="D243" s="19">
        <f t="shared" si="52"/>
        <v>31</v>
      </c>
      <c r="E243" s="20">
        <f t="shared" si="50"/>
        <v>12433.97</v>
      </c>
      <c r="F243" s="17">
        <f t="shared" ref="F243:F252" si="53">IF(E243&lt;&gt;"x",E243+C243,"")</f>
        <v>12433.97</v>
      </c>
    </row>
    <row r="244" spans="1:6" ht="18" customHeight="1" x14ac:dyDescent="0.3">
      <c r="A244" s="25">
        <v>48334</v>
      </c>
      <c r="B244" s="18">
        <f t="shared" si="51"/>
        <v>2400000</v>
      </c>
      <c r="C244" s="14"/>
      <c r="D244" s="19">
        <f t="shared" si="52"/>
        <v>30</v>
      </c>
      <c r="E244" s="20">
        <f t="shared" si="50"/>
        <v>12032.88</v>
      </c>
      <c r="F244" s="17">
        <f t="shared" si="53"/>
        <v>12032.88</v>
      </c>
    </row>
    <row r="245" spans="1:6" x14ac:dyDescent="0.3">
      <c r="A245" s="25">
        <v>48365</v>
      </c>
      <c r="B245" s="18">
        <f t="shared" si="51"/>
        <v>2400000</v>
      </c>
      <c r="C245" s="14"/>
      <c r="D245" s="19">
        <f t="shared" si="52"/>
        <v>31</v>
      </c>
      <c r="E245" s="20">
        <f t="shared" si="50"/>
        <v>12433.97</v>
      </c>
      <c r="F245" s="17">
        <f t="shared" si="53"/>
        <v>12433.97</v>
      </c>
    </row>
    <row r="246" spans="1:6" x14ac:dyDescent="0.3">
      <c r="A246" s="25">
        <v>48395</v>
      </c>
      <c r="B246" s="18">
        <f t="shared" si="51"/>
        <v>2400000</v>
      </c>
      <c r="C246" s="14">
        <v>350000</v>
      </c>
      <c r="D246" s="19">
        <f t="shared" si="52"/>
        <v>30</v>
      </c>
      <c r="E246" s="20">
        <f t="shared" si="50"/>
        <v>12032.88</v>
      </c>
      <c r="F246" s="17">
        <f t="shared" si="53"/>
        <v>362032.88</v>
      </c>
    </row>
    <row r="247" spans="1:6" x14ac:dyDescent="0.3">
      <c r="A247" s="25">
        <v>48426</v>
      </c>
      <c r="B247" s="18">
        <f t="shared" si="51"/>
        <v>2050000</v>
      </c>
      <c r="C247" s="14"/>
      <c r="D247" s="19">
        <f t="shared" si="52"/>
        <v>31</v>
      </c>
      <c r="E247" s="20">
        <f t="shared" si="50"/>
        <v>10620.68</v>
      </c>
      <c r="F247" s="17">
        <f t="shared" si="53"/>
        <v>10620.68</v>
      </c>
    </row>
    <row r="248" spans="1:6" x14ac:dyDescent="0.3">
      <c r="A248" s="25">
        <v>48457</v>
      </c>
      <c r="B248" s="18">
        <f t="shared" si="51"/>
        <v>2050000</v>
      </c>
      <c r="C248" s="14"/>
      <c r="D248" s="19">
        <f t="shared" si="52"/>
        <v>31</v>
      </c>
      <c r="E248" s="20">
        <f t="shared" si="50"/>
        <v>10620.68</v>
      </c>
      <c r="F248" s="17">
        <f t="shared" si="53"/>
        <v>10620.68</v>
      </c>
    </row>
    <row r="249" spans="1:6" x14ac:dyDescent="0.3">
      <c r="A249" s="25">
        <v>48487</v>
      </c>
      <c r="B249" s="18">
        <f t="shared" si="51"/>
        <v>2050000</v>
      </c>
      <c r="C249" s="14"/>
      <c r="D249" s="19">
        <f t="shared" si="52"/>
        <v>30</v>
      </c>
      <c r="E249" s="20">
        <f t="shared" si="50"/>
        <v>10278.08</v>
      </c>
      <c r="F249" s="17">
        <f t="shared" si="53"/>
        <v>10278.08</v>
      </c>
    </row>
    <row r="250" spans="1:6" x14ac:dyDescent="0.3">
      <c r="A250" s="25">
        <v>48518</v>
      </c>
      <c r="B250" s="18">
        <f t="shared" si="51"/>
        <v>2050000</v>
      </c>
      <c r="C250" s="14"/>
      <c r="D250" s="19">
        <f t="shared" si="52"/>
        <v>31</v>
      </c>
      <c r="E250" s="20">
        <f t="shared" si="50"/>
        <v>10620.68</v>
      </c>
      <c r="F250" s="17">
        <f t="shared" si="53"/>
        <v>10620.68</v>
      </c>
    </row>
    <row r="251" spans="1:6" x14ac:dyDescent="0.3">
      <c r="A251" s="25">
        <v>48548</v>
      </c>
      <c r="B251" s="18">
        <f t="shared" si="51"/>
        <v>2050000</v>
      </c>
      <c r="C251" s="14">
        <v>350000</v>
      </c>
      <c r="D251" s="19">
        <f t="shared" si="52"/>
        <v>30</v>
      </c>
      <c r="E251" s="20">
        <f t="shared" si="50"/>
        <v>10278.08</v>
      </c>
      <c r="F251" s="17">
        <f t="shared" si="53"/>
        <v>360278.08</v>
      </c>
    </row>
    <row r="252" spans="1:6" x14ac:dyDescent="0.3">
      <c r="A252" s="25">
        <v>48579</v>
      </c>
      <c r="B252" s="18">
        <f t="shared" si="51"/>
        <v>1700000</v>
      </c>
      <c r="C252" s="14"/>
      <c r="D252" s="19">
        <f t="shared" si="52"/>
        <v>31</v>
      </c>
      <c r="E252" s="20">
        <f t="shared" si="50"/>
        <v>8807.4</v>
      </c>
      <c r="F252" s="17">
        <f t="shared" si="53"/>
        <v>8807.4</v>
      </c>
    </row>
    <row r="253" spans="1:6" x14ac:dyDescent="0.3">
      <c r="A253" s="21" t="s">
        <v>43</v>
      </c>
      <c r="B253" s="22">
        <f t="shared" si="51"/>
        <v>1700000</v>
      </c>
      <c r="C253" s="22">
        <f>SUM(C241:C252)</f>
        <v>700000</v>
      </c>
      <c r="D253" s="23">
        <f>SUM(D241:D252)</f>
        <v>366</v>
      </c>
      <c r="E253" s="24">
        <f>SUM(E241:E252)</f>
        <v>134225.05000000002</v>
      </c>
      <c r="F253" s="24">
        <f>SUM(F241:F252)</f>
        <v>834225.05</v>
      </c>
    </row>
    <row r="254" spans="1:6" x14ac:dyDescent="0.3">
      <c r="A254" s="25">
        <v>48610</v>
      </c>
      <c r="B254" s="18">
        <f>B252-C252</f>
        <v>1700000</v>
      </c>
      <c r="C254" s="14"/>
      <c r="D254" s="19">
        <f>A254-A252</f>
        <v>31</v>
      </c>
      <c r="E254" s="20">
        <f t="shared" ref="E254:E265" si="54">ROUND(B254*(D$9+D$11)*D254/365,2)</f>
        <v>8807.4</v>
      </c>
      <c r="F254" s="17">
        <f>IF(E254&lt;&gt;"x",E254+C254,"")</f>
        <v>8807.4</v>
      </c>
    </row>
    <row r="255" spans="1:6" x14ac:dyDescent="0.3">
      <c r="A255" s="26">
        <v>48638</v>
      </c>
      <c r="B255" s="18">
        <f t="shared" ref="B255:B266" si="55">B254-C254</f>
        <v>1700000</v>
      </c>
      <c r="C255" s="14"/>
      <c r="D255" s="19">
        <f t="shared" ref="D255:D265" si="56">A255-A254</f>
        <v>28</v>
      </c>
      <c r="E255" s="20">
        <f t="shared" si="54"/>
        <v>7955.07</v>
      </c>
      <c r="F255" s="17">
        <f>IF(E255&lt;&gt;"x",E255+C255,"")</f>
        <v>7955.07</v>
      </c>
    </row>
    <row r="256" spans="1:6" x14ac:dyDescent="0.3">
      <c r="A256" s="25">
        <v>48669</v>
      </c>
      <c r="B256" s="18">
        <f t="shared" si="55"/>
        <v>1700000</v>
      </c>
      <c r="C256" s="14"/>
      <c r="D256" s="19">
        <f t="shared" si="56"/>
        <v>31</v>
      </c>
      <c r="E256" s="20">
        <f t="shared" si="54"/>
        <v>8807.4</v>
      </c>
      <c r="F256" s="17">
        <f t="shared" ref="F256:F265" si="57">IF(E256&lt;&gt;"x",E256+C256,"")</f>
        <v>8807.4</v>
      </c>
    </row>
    <row r="257" spans="1:6" x14ac:dyDescent="0.3">
      <c r="A257" s="25">
        <v>48699</v>
      </c>
      <c r="B257" s="18">
        <f t="shared" si="55"/>
        <v>1700000</v>
      </c>
      <c r="C257" s="14"/>
      <c r="D257" s="19">
        <f t="shared" si="56"/>
        <v>30</v>
      </c>
      <c r="E257" s="20">
        <f t="shared" si="54"/>
        <v>8523.2900000000009</v>
      </c>
      <c r="F257" s="17">
        <f t="shared" si="57"/>
        <v>8523.2900000000009</v>
      </c>
    </row>
    <row r="258" spans="1:6" x14ac:dyDescent="0.3">
      <c r="A258" s="25">
        <v>48730</v>
      </c>
      <c r="B258" s="18">
        <f t="shared" si="55"/>
        <v>1700000</v>
      </c>
      <c r="C258" s="14"/>
      <c r="D258" s="19">
        <f t="shared" si="56"/>
        <v>31</v>
      </c>
      <c r="E258" s="20">
        <f t="shared" si="54"/>
        <v>8807.4</v>
      </c>
      <c r="F258" s="17">
        <f t="shared" si="57"/>
        <v>8807.4</v>
      </c>
    </row>
    <row r="259" spans="1:6" x14ac:dyDescent="0.3">
      <c r="A259" s="25">
        <v>48760</v>
      </c>
      <c r="B259" s="18">
        <f t="shared" si="55"/>
        <v>1700000</v>
      </c>
      <c r="C259" s="14">
        <v>350000</v>
      </c>
      <c r="D259" s="19">
        <f t="shared" si="56"/>
        <v>30</v>
      </c>
      <c r="E259" s="20">
        <f t="shared" si="54"/>
        <v>8523.2900000000009</v>
      </c>
      <c r="F259" s="17">
        <f t="shared" si="57"/>
        <v>358523.29</v>
      </c>
    </row>
    <row r="260" spans="1:6" x14ac:dyDescent="0.3">
      <c r="A260" s="25">
        <v>48791</v>
      </c>
      <c r="B260" s="18">
        <f t="shared" si="55"/>
        <v>1350000</v>
      </c>
      <c r="C260" s="14"/>
      <c r="D260" s="19">
        <f t="shared" si="56"/>
        <v>31</v>
      </c>
      <c r="E260" s="20">
        <f t="shared" si="54"/>
        <v>6994.11</v>
      </c>
      <c r="F260" s="17">
        <f t="shared" si="57"/>
        <v>6994.11</v>
      </c>
    </row>
    <row r="261" spans="1:6" x14ac:dyDescent="0.3">
      <c r="A261" s="25">
        <v>48822</v>
      </c>
      <c r="B261" s="18">
        <f t="shared" si="55"/>
        <v>1350000</v>
      </c>
      <c r="C261" s="14"/>
      <c r="D261" s="19">
        <f t="shared" si="56"/>
        <v>31</v>
      </c>
      <c r="E261" s="20">
        <f t="shared" si="54"/>
        <v>6994.11</v>
      </c>
      <c r="F261" s="17">
        <f t="shared" si="57"/>
        <v>6994.11</v>
      </c>
    </row>
    <row r="262" spans="1:6" x14ac:dyDescent="0.3">
      <c r="A262" s="25">
        <v>48852</v>
      </c>
      <c r="B262" s="18">
        <f t="shared" si="55"/>
        <v>1350000</v>
      </c>
      <c r="C262" s="14"/>
      <c r="D262" s="19">
        <f t="shared" si="56"/>
        <v>30</v>
      </c>
      <c r="E262" s="20">
        <f t="shared" si="54"/>
        <v>6768.49</v>
      </c>
      <c r="F262" s="17">
        <f t="shared" si="57"/>
        <v>6768.49</v>
      </c>
    </row>
    <row r="263" spans="1:6" x14ac:dyDescent="0.3">
      <c r="A263" s="25">
        <v>48883</v>
      </c>
      <c r="B263" s="18">
        <f t="shared" si="55"/>
        <v>1350000</v>
      </c>
      <c r="C263" s="14"/>
      <c r="D263" s="19">
        <f t="shared" si="56"/>
        <v>31</v>
      </c>
      <c r="E263" s="20">
        <f t="shared" si="54"/>
        <v>6994.11</v>
      </c>
      <c r="F263" s="17">
        <f t="shared" si="57"/>
        <v>6994.11</v>
      </c>
    </row>
    <row r="264" spans="1:6" x14ac:dyDescent="0.3">
      <c r="A264" s="25">
        <v>48913</v>
      </c>
      <c r="B264" s="18">
        <f t="shared" si="55"/>
        <v>1350000</v>
      </c>
      <c r="C264" s="14">
        <v>350000</v>
      </c>
      <c r="D264" s="19">
        <f t="shared" si="56"/>
        <v>30</v>
      </c>
      <c r="E264" s="20">
        <f t="shared" si="54"/>
        <v>6768.49</v>
      </c>
      <c r="F264" s="17">
        <f t="shared" si="57"/>
        <v>356768.49</v>
      </c>
    </row>
    <row r="265" spans="1:6" x14ac:dyDescent="0.3">
      <c r="A265" s="25">
        <v>48944</v>
      </c>
      <c r="B265" s="18">
        <f t="shared" si="55"/>
        <v>1000000</v>
      </c>
      <c r="C265" s="14"/>
      <c r="D265" s="19">
        <f t="shared" si="56"/>
        <v>31</v>
      </c>
      <c r="E265" s="20">
        <f t="shared" si="54"/>
        <v>5180.82</v>
      </c>
      <c r="F265" s="17">
        <f t="shared" si="57"/>
        <v>5180.82</v>
      </c>
    </row>
    <row r="266" spans="1:6" x14ac:dyDescent="0.3">
      <c r="A266" s="21" t="s">
        <v>44</v>
      </c>
      <c r="B266" s="22">
        <f t="shared" si="55"/>
        <v>1000000</v>
      </c>
      <c r="C266" s="22">
        <f>SUM(C254:C265)</f>
        <v>700000</v>
      </c>
      <c r="D266" s="23">
        <f>SUM(D254:D265)</f>
        <v>365</v>
      </c>
      <c r="E266" s="24">
        <f>SUM(E254:E265)</f>
        <v>91123.98000000001</v>
      </c>
      <c r="F266" s="24">
        <f>SUM(F254:F265)</f>
        <v>791123.97999999986</v>
      </c>
    </row>
    <row r="267" spans="1:6" x14ac:dyDescent="0.3">
      <c r="A267" s="25">
        <v>48975</v>
      </c>
      <c r="B267" s="18">
        <f>B265-C265</f>
        <v>1000000</v>
      </c>
      <c r="C267" s="14"/>
      <c r="D267" s="19">
        <f>A267-A265</f>
        <v>31</v>
      </c>
      <c r="E267" s="20">
        <f t="shared" ref="E267:E278" si="58">ROUND(B267*(D$9+D$11)*D267/365,2)</f>
        <v>5180.82</v>
      </c>
      <c r="F267" s="17">
        <f>IF(E267&lt;&gt;"x",E267+C267,"")</f>
        <v>5180.82</v>
      </c>
    </row>
    <row r="268" spans="1:6" x14ac:dyDescent="0.3">
      <c r="A268" s="26">
        <v>49003</v>
      </c>
      <c r="B268" s="18">
        <f t="shared" ref="B268:B279" si="59">B267-C267</f>
        <v>1000000</v>
      </c>
      <c r="C268" s="14"/>
      <c r="D268" s="19">
        <f t="shared" ref="D268:D278" si="60">A268-A267</f>
        <v>28</v>
      </c>
      <c r="E268" s="20">
        <f t="shared" si="58"/>
        <v>4679.45</v>
      </c>
      <c r="F268" s="17">
        <f>IF(E268&lt;&gt;"x",E268+C268,"")</f>
        <v>4679.45</v>
      </c>
    </row>
    <row r="269" spans="1:6" x14ac:dyDescent="0.3">
      <c r="A269" s="25">
        <v>49034</v>
      </c>
      <c r="B269" s="18">
        <f t="shared" si="59"/>
        <v>1000000</v>
      </c>
      <c r="C269" s="14"/>
      <c r="D269" s="19">
        <f t="shared" si="60"/>
        <v>31</v>
      </c>
      <c r="E269" s="20">
        <f t="shared" si="58"/>
        <v>5180.82</v>
      </c>
      <c r="F269" s="17">
        <f t="shared" ref="F269:F278" si="61">IF(E269&lt;&gt;"x",E269+C269,"")</f>
        <v>5180.82</v>
      </c>
    </row>
    <row r="270" spans="1:6" x14ac:dyDescent="0.3">
      <c r="A270" s="25">
        <v>49064</v>
      </c>
      <c r="B270" s="18">
        <f t="shared" si="59"/>
        <v>1000000</v>
      </c>
      <c r="C270" s="14"/>
      <c r="D270" s="19">
        <f t="shared" si="60"/>
        <v>30</v>
      </c>
      <c r="E270" s="20">
        <f t="shared" si="58"/>
        <v>5013.7</v>
      </c>
      <c r="F270" s="17">
        <f t="shared" si="61"/>
        <v>5013.7</v>
      </c>
    </row>
    <row r="271" spans="1:6" x14ac:dyDescent="0.3">
      <c r="A271" s="25">
        <v>49095</v>
      </c>
      <c r="B271" s="18">
        <f t="shared" si="59"/>
        <v>1000000</v>
      </c>
      <c r="C271" s="14"/>
      <c r="D271" s="19">
        <f t="shared" si="60"/>
        <v>31</v>
      </c>
      <c r="E271" s="20">
        <f t="shared" si="58"/>
        <v>5180.82</v>
      </c>
      <c r="F271" s="17">
        <f t="shared" si="61"/>
        <v>5180.82</v>
      </c>
    </row>
    <row r="272" spans="1:6" x14ac:dyDescent="0.3">
      <c r="A272" s="25">
        <v>49125</v>
      </c>
      <c r="B272" s="18">
        <f t="shared" si="59"/>
        <v>1000000</v>
      </c>
      <c r="C272" s="14">
        <v>500000</v>
      </c>
      <c r="D272" s="19">
        <f t="shared" si="60"/>
        <v>30</v>
      </c>
      <c r="E272" s="20">
        <f t="shared" si="58"/>
        <v>5013.7</v>
      </c>
      <c r="F272" s="17">
        <f t="shared" si="61"/>
        <v>505013.7</v>
      </c>
    </row>
    <row r="273" spans="1:6" x14ac:dyDescent="0.3">
      <c r="A273" s="25">
        <v>49156</v>
      </c>
      <c r="B273" s="18">
        <f t="shared" si="59"/>
        <v>500000</v>
      </c>
      <c r="C273" s="14"/>
      <c r="D273" s="19">
        <f t="shared" si="60"/>
        <v>31</v>
      </c>
      <c r="E273" s="20">
        <f t="shared" si="58"/>
        <v>2590.41</v>
      </c>
      <c r="F273" s="17">
        <f t="shared" si="61"/>
        <v>2590.41</v>
      </c>
    </row>
    <row r="274" spans="1:6" x14ac:dyDescent="0.3">
      <c r="A274" s="25">
        <v>49187</v>
      </c>
      <c r="B274" s="18">
        <f t="shared" si="59"/>
        <v>500000</v>
      </c>
      <c r="C274" s="14"/>
      <c r="D274" s="19">
        <f t="shared" si="60"/>
        <v>31</v>
      </c>
      <c r="E274" s="20">
        <f t="shared" si="58"/>
        <v>2590.41</v>
      </c>
      <c r="F274" s="17">
        <f t="shared" si="61"/>
        <v>2590.41</v>
      </c>
    </row>
    <row r="275" spans="1:6" x14ac:dyDescent="0.3">
      <c r="A275" s="25">
        <v>49217</v>
      </c>
      <c r="B275" s="18">
        <f t="shared" si="59"/>
        <v>500000</v>
      </c>
      <c r="C275" s="14"/>
      <c r="D275" s="19">
        <f t="shared" si="60"/>
        <v>30</v>
      </c>
      <c r="E275" s="20">
        <f t="shared" si="58"/>
        <v>2506.85</v>
      </c>
      <c r="F275" s="17">
        <f t="shared" si="61"/>
        <v>2506.85</v>
      </c>
    </row>
    <row r="276" spans="1:6" x14ac:dyDescent="0.3">
      <c r="A276" s="25">
        <v>49248</v>
      </c>
      <c r="B276" s="18">
        <f t="shared" si="59"/>
        <v>500000</v>
      </c>
      <c r="C276" s="14"/>
      <c r="D276" s="19">
        <f t="shared" si="60"/>
        <v>31</v>
      </c>
      <c r="E276" s="20">
        <f t="shared" si="58"/>
        <v>2590.41</v>
      </c>
      <c r="F276" s="17">
        <f t="shared" si="61"/>
        <v>2590.41</v>
      </c>
    </row>
    <row r="277" spans="1:6" x14ac:dyDescent="0.3">
      <c r="A277" s="25">
        <v>49278</v>
      </c>
      <c r="B277" s="18">
        <f t="shared" si="59"/>
        <v>500000</v>
      </c>
      <c r="C277" s="14">
        <v>500000</v>
      </c>
      <c r="D277" s="19">
        <f t="shared" si="60"/>
        <v>30</v>
      </c>
      <c r="E277" s="20">
        <f t="shared" si="58"/>
        <v>2506.85</v>
      </c>
      <c r="F277" s="17">
        <f t="shared" si="61"/>
        <v>502506.85</v>
      </c>
    </row>
    <row r="278" spans="1:6" x14ac:dyDescent="0.3">
      <c r="A278" s="25">
        <v>49309</v>
      </c>
      <c r="B278" s="18">
        <f t="shared" si="59"/>
        <v>0</v>
      </c>
      <c r="C278" s="14"/>
      <c r="D278" s="19">
        <f t="shared" si="60"/>
        <v>31</v>
      </c>
      <c r="E278" s="20">
        <f t="shared" si="58"/>
        <v>0</v>
      </c>
      <c r="F278" s="17">
        <f t="shared" si="61"/>
        <v>0</v>
      </c>
    </row>
    <row r="279" spans="1:6" x14ac:dyDescent="0.3">
      <c r="A279" s="21" t="s">
        <v>45</v>
      </c>
      <c r="B279" s="22">
        <f t="shared" si="59"/>
        <v>0</v>
      </c>
      <c r="C279" s="22">
        <f>SUM(C267:C278)</f>
        <v>1000000</v>
      </c>
      <c r="D279" s="23">
        <f>SUM(D267:D278)</f>
        <v>365</v>
      </c>
      <c r="E279" s="24">
        <f>SUM(E267:E278)</f>
        <v>43034.239999999998</v>
      </c>
      <c r="F279" s="24">
        <f>SUM(F267:F278)</f>
        <v>1043034.2400000001</v>
      </c>
    </row>
    <row r="280" spans="1:6" x14ac:dyDescent="0.3">
      <c r="A280" s="25">
        <v>49340</v>
      </c>
      <c r="B280" s="18">
        <f>B278-C278</f>
        <v>0</v>
      </c>
      <c r="C280" s="14"/>
      <c r="D280" s="19">
        <f>A280-A278</f>
        <v>31</v>
      </c>
      <c r="E280" s="20">
        <f t="shared" ref="E280:E291" si="62">ROUND(B280*(D$9+D$11)*D280/365,2)</f>
        <v>0</v>
      </c>
      <c r="F280" s="17">
        <f>IF(E280&lt;&gt;"x",E280+C280,"")</f>
        <v>0</v>
      </c>
    </row>
    <row r="281" spans="1:6" x14ac:dyDescent="0.3">
      <c r="A281" s="26">
        <v>49368</v>
      </c>
      <c r="B281" s="18">
        <f t="shared" ref="B281:B292" si="63">B280-C280</f>
        <v>0</v>
      </c>
      <c r="C281" s="14"/>
      <c r="D281" s="19">
        <f t="shared" ref="D281:D291" si="64">A281-A280</f>
        <v>28</v>
      </c>
      <c r="E281" s="20">
        <f t="shared" si="62"/>
        <v>0</v>
      </c>
      <c r="F281" s="17">
        <f>IF(E281&lt;&gt;"x",E281+C281,"")</f>
        <v>0</v>
      </c>
    </row>
    <row r="282" spans="1:6" x14ac:dyDescent="0.3">
      <c r="A282" s="25">
        <v>49399</v>
      </c>
      <c r="B282" s="18">
        <f t="shared" si="63"/>
        <v>0</v>
      </c>
      <c r="C282" s="14"/>
      <c r="D282" s="19">
        <f t="shared" si="64"/>
        <v>31</v>
      </c>
      <c r="E282" s="20">
        <f t="shared" si="62"/>
        <v>0</v>
      </c>
      <c r="F282" s="17">
        <f t="shared" ref="F282:F291" si="65">IF(E282&lt;&gt;"x",E282+C282,"")</f>
        <v>0</v>
      </c>
    </row>
    <row r="283" spans="1:6" x14ac:dyDescent="0.3">
      <c r="A283" s="25">
        <v>49429</v>
      </c>
      <c r="B283" s="18">
        <f t="shared" si="63"/>
        <v>0</v>
      </c>
      <c r="C283" s="14"/>
      <c r="D283" s="19">
        <f t="shared" si="64"/>
        <v>30</v>
      </c>
      <c r="E283" s="20">
        <f t="shared" si="62"/>
        <v>0</v>
      </c>
      <c r="F283" s="17">
        <f t="shared" si="65"/>
        <v>0</v>
      </c>
    </row>
    <row r="284" spans="1:6" x14ac:dyDescent="0.3">
      <c r="A284" s="25">
        <v>49460</v>
      </c>
      <c r="B284" s="18">
        <f t="shared" si="63"/>
        <v>0</v>
      </c>
      <c r="C284" s="14"/>
      <c r="D284" s="19">
        <f t="shared" si="64"/>
        <v>31</v>
      </c>
      <c r="E284" s="20">
        <f t="shared" si="62"/>
        <v>0</v>
      </c>
      <c r="F284" s="17">
        <f t="shared" si="65"/>
        <v>0</v>
      </c>
    </row>
    <row r="285" spans="1:6" x14ac:dyDescent="0.3">
      <c r="A285" s="25">
        <v>49490</v>
      </c>
      <c r="B285" s="18">
        <f t="shared" si="63"/>
        <v>0</v>
      </c>
      <c r="C285" s="14"/>
      <c r="D285" s="19">
        <f t="shared" si="64"/>
        <v>30</v>
      </c>
      <c r="E285" s="20">
        <f t="shared" si="62"/>
        <v>0</v>
      </c>
      <c r="F285" s="17">
        <f t="shared" si="65"/>
        <v>0</v>
      </c>
    </row>
    <row r="286" spans="1:6" x14ac:dyDescent="0.3">
      <c r="A286" s="25">
        <v>49521</v>
      </c>
      <c r="B286" s="18">
        <f t="shared" si="63"/>
        <v>0</v>
      </c>
      <c r="C286" s="14"/>
      <c r="D286" s="19">
        <f t="shared" si="64"/>
        <v>31</v>
      </c>
      <c r="E286" s="20">
        <f t="shared" si="62"/>
        <v>0</v>
      </c>
      <c r="F286" s="17">
        <f t="shared" si="65"/>
        <v>0</v>
      </c>
    </row>
    <row r="287" spans="1:6" x14ac:dyDescent="0.3">
      <c r="A287" s="25">
        <v>49552</v>
      </c>
      <c r="B287" s="18">
        <f t="shared" si="63"/>
        <v>0</v>
      </c>
      <c r="C287" s="14"/>
      <c r="D287" s="19">
        <f t="shared" si="64"/>
        <v>31</v>
      </c>
      <c r="E287" s="20">
        <f t="shared" si="62"/>
        <v>0</v>
      </c>
      <c r="F287" s="17">
        <f t="shared" si="65"/>
        <v>0</v>
      </c>
    </row>
    <row r="288" spans="1:6" x14ac:dyDescent="0.3">
      <c r="A288" s="25">
        <v>49582</v>
      </c>
      <c r="B288" s="18">
        <f t="shared" si="63"/>
        <v>0</v>
      </c>
      <c r="C288" s="14"/>
      <c r="D288" s="19">
        <f t="shared" si="64"/>
        <v>30</v>
      </c>
      <c r="E288" s="20">
        <f t="shared" si="62"/>
        <v>0</v>
      </c>
      <c r="F288" s="17">
        <f t="shared" si="65"/>
        <v>0</v>
      </c>
    </row>
    <row r="289" spans="1:6" x14ac:dyDescent="0.3">
      <c r="A289" s="25">
        <v>49613</v>
      </c>
      <c r="B289" s="18">
        <f t="shared" si="63"/>
        <v>0</v>
      </c>
      <c r="C289" s="14"/>
      <c r="D289" s="19">
        <f t="shared" si="64"/>
        <v>31</v>
      </c>
      <c r="E289" s="20">
        <f t="shared" si="62"/>
        <v>0</v>
      </c>
      <c r="F289" s="17">
        <f t="shared" si="65"/>
        <v>0</v>
      </c>
    </row>
    <row r="290" spans="1:6" x14ac:dyDescent="0.3">
      <c r="A290" s="25">
        <v>49643</v>
      </c>
      <c r="B290" s="18">
        <f t="shared" si="63"/>
        <v>0</v>
      </c>
      <c r="C290" s="14"/>
      <c r="D290" s="19">
        <f t="shared" si="64"/>
        <v>30</v>
      </c>
      <c r="E290" s="20">
        <f t="shared" si="62"/>
        <v>0</v>
      </c>
      <c r="F290" s="17">
        <f t="shared" si="65"/>
        <v>0</v>
      </c>
    </row>
    <row r="291" spans="1:6" x14ac:dyDescent="0.3">
      <c r="A291" s="25">
        <v>49674</v>
      </c>
      <c r="B291" s="18">
        <f t="shared" si="63"/>
        <v>0</v>
      </c>
      <c r="C291" s="14"/>
      <c r="D291" s="19">
        <f t="shared" si="64"/>
        <v>31</v>
      </c>
      <c r="E291" s="20">
        <f t="shared" si="62"/>
        <v>0</v>
      </c>
      <c r="F291" s="17">
        <f t="shared" si="65"/>
        <v>0</v>
      </c>
    </row>
    <row r="292" spans="1:6" x14ac:dyDescent="0.3">
      <c r="A292" s="21" t="s">
        <v>46</v>
      </c>
      <c r="B292" s="22">
        <f t="shared" si="63"/>
        <v>0</v>
      </c>
      <c r="C292" s="22">
        <f>SUM(C280:C291)</f>
        <v>0</v>
      </c>
      <c r="D292" s="23">
        <f>SUM(D280:D291)</f>
        <v>365</v>
      </c>
      <c r="E292" s="24">
        <f>SUM(E280:E291)</f>
        <v>0</v>
      </c>
      <c r="F292" s="24">
        <f>SUM(F280:F291)</f>
        <v>0</v>
      </c>
    </row>
    <row r="293" spans="1:6" x14ac:dyDescent="0.3">
      <c r="A293" s="25">
        <v>49705</v>
      </c>
      <c r="B293" s="18">
        <f>B291-C291</f>
        <v>0</v>
      </c>
      <c r="C293" s="14"/>
      <c r="D293" s="19">
        <f>A293-A291</f>
        <v>31</v>
      </c>
      <c r="E293" s="20">
        <f t="shared" ref="E293:E304" si="66">ROUND(B293*(D$9+D$11)*D293/365,2)</f>
        <v>0</v>
      </c>
      <c r="F293" s="17">
        <f>IF(E293&lt;&gt;"x",E293+C293,"")</f>
        <v>0</v>
      </c>
    </row>
    <row r="294" spans="1:6" x14ac:dyDescent="0.3">
      <c r="A294" s="26">
        <v>49734</v>
      </c>
      <c r="B294" s="18">
        <f t="shared" ref="B294:B305" si="67">B293-C293</f>
        <v>0</v>
      </c>
      <c r="C294" s="14"/>
      <c r="D294" s="19">
        <f t="shared" ref="D294:D304" si="68">A294-A293</f>
        <v>29</v>
      </c>
      <c r="E294" s="20">
        <f t="shared" si="66"/>
        <v>0</v>
      </c>
      <c r="F294" s="17">
        <f>IF(E294&lt;&gt;"x",E294+C294,"")</f>
        <v>0</v>
      </c>
    </row>
    <row r="295" spans="1:6" x14ac:dyDescent="0.3">
      <c r="A295" s="25">
        <v>49765</v>
      </c>
      <c r="B295" s="18">
        <f t="shared" si="67"/>
        <v>0</v>
      </c>
      <c r="C295" s="14"/>
      <c r="D295" s="19">
        <f t="shared" si="68"/>
        <v>31</v>
      </c>
      <c r="E295" s="20">
        <f t="shared" si="66"/>
        <v>0</v>
      </c>
      <c r="F295" s="17">
        <f t="shared" ref="F295:F304" si="69">IF(E295&lt;&gt;"x",E295+C295,"")</f>
        <v>0</v>
      </c>
    </row>
    <row r="296" spans="1:6" x14ac:dyDescent="0.3">
      <c r="A296" s="25">
        <v>49795</v>
      </c>
      <c r="B296" s="18">
        <f t="shared" si="67"/>
        <v>0</v>
      </c>
      <c r="C296" s="14"/>
      <c r="D296" s="19">
        <f t="shared" si="68"/>
        <v>30</v>
      </c>
      <c r="E296" s="20">
        <f t="shared" si="66"/>
        <v>0</v>
      </c>
      <c r="F296" s="17">
        <f t="shared" si="69"/>
        <v>0</v>
      </c>
    </row>
    <row r="297" spans="1:6" x14ac:dyDescent="0.3">
      <c r="A297" s="25">
        <v>49826</v>
      </c>
      <c r="B297" s="18">
        <f t="shared" si="67"/>
        <v>0</v>
      </c>
      <c r="C297" s="14"/>
      <c r="D297" s="19">
        <f t="shared" si="68"/>
        <v>31</v>
      </c>
      <c r="E297" s="20">
        <f t="shared" si="66"/>
        <v>0</v>
      </c>
      <c r="F297" s="17">
        <f t="shared" si="69"/>
        <v>0</v>
      </c>
    </row>
    <row r="298" spans="1:6" x14ac:dyDescent="0.3">
      <c r="A298" s="25">
        <v>49856</v>
      </c>
      <c r="B298" s="18">
        <f t="shared" si="67"/>
        <v>0</v>
      </c>
      <c r="C298" s="14"/>
      <c r="D298" s="19">
        <f t="shared" si="68"/>
        <v>30</v>
      </c>
      <c r="E298" s="20">
        <f t="shared" si="66"/>
        <v>0</v>
      </c>
      <c r="F298" s="17">
        <f t="shared" si="69"/>
        <v>0</v>
      </c>
    </row>
    <row r="299" spans="1:6" x14ac:dyDescent="0.3">
      <c r="A299" s="25">
        <v>49887</v>
      </c>
      <c r="B299" s="18">
        <f t="shared" si="67"/>
        <v>0</v>
      </c>
      <c r="C299" s="14"/>
      <c r="D299" s="19">
        <f t="shared" si="68"/>
        <v>31</v>
      </c>
      <c r="E299" s="20">
        <f t="shared" si="66"/>
        <v>0</v>
      </c>
      <c r="F299" s="17">
        <f t="shared" si="69"/>
        <v>0</v>
      </c>
    </row>
    <row r="300" spans="1:6" x14ac:dyDescent="0.3">
      <c r="A300" s="25">
        <v>49918</v>
      </c>
      <c r="B300" s="18">
        <f t="shared" si="67"/>
        <v>0</v>
      </c>
      <c r="C300" s="14"/>
      <c r="D300" s="19">
        <f t="shared" si="68"/>
        <v>31</v>
      </c>
      <c r="E300" s="20">
        <f t="shared" si="66"/>
        <v>0</v>
      </c>
      <c r="F300" s="17">
        <f t="shared" si="69"/>
        <v>0</v>
      </c>
    </row>
    <row r="301" spans="1:6" x14ac:dyDescent="0.3">
      <c r="A301" s="25">
        <v>49948</v>
      </c>
      <c r="B301" s="18">
        <f t="shared" si="67"/>
        <v>0</v>
      </c>
      <c r="C301" s="14"/>
      <c r="D301" s="19">
        <f t="shared" si="68"/>
        <v>30</v>
      </c>
      <c r="E301" s="20">
        <f t="shared" si="66"/>
        <v>0</v>
      </c>
      <c r="F301" s="17">
        <f t="shared" si="69"/>
        <v>0</v>
      </c>
    </row>
    <row r="302" spans="1:6" x14ac:dyDescent="0.3">
      <c r="A302" s="25">
        <v>49979</v>
      </c>
      <c r="B302" s="18">
        <f t="shared" si="67"/>
        <v>0</v>
      </c>
      <c r="C302" s="14"/>
      <c r="D302" s="19">
        <f t="shared" si="68"/>
        <v>31</v>
      </c>
      <c r="E302" s="20">
        <f t="shared" si="66"/>
        <v>0</v>
      </c>
      <c r="F302" s="17">
        <f t="shared" si="69"/>
        <v>0</v>
      </c>
    </row>
    <row r="303" spans="1:6" x14ac:dyDescent="0.3">
      <c r="A303" s="25">
        <v>50009</v>
      </c>
      <c r="B303" s="18">
        <f t="shared" si="67"/>
        <v>0</v>
      </c>
      <c r="C303" s="14"/>
      <c r="D303" s="19">
        <f t="shared" si="68"/>
        <v>30</v>
      </c>
      <c r="E303" s="20">
        <f t="shared" si="66"/>
        <v>0</v>
      </c>
      <c r="F303" s="17">
        <f t="shared" si="69"/>
        <v>0</v>
      </c>
    </row>
    <row r="304" spans="1:6" x14ac:dyDescent="0.3">
      <c r="A304" s="25">
        <v>50040</v>
      </c>
      <c r="B304" s="18">
        <f t="shared" si="67"/>
        <v>0</v>
      </c>
      <c r="C304" s="14"/>
      <c r="D304" s="19">
        <f t="shared" si="68"/>
        <v>31</v>
      </c>
      <c r="E304" s="20">
        <f t="shared" si="66"/>
        <v>0</v>
      </c>
      <c r="F304" s="17">
        <f t="shared" si="69"/>
        <v>0</v>
      </c>
    </row>
    <row r="305" spans="1:6" x14ac:dyDescent="0.3">
      <c r="A305" s="21" t="s">
        <v>47</v>
      </c>
      <c r="B305" s="22">
        <f t="shared" si="67"/>
        <v>0</v>
      </c>
      <c r="C305" s="22">
        <f>SUM(C293:C304)</f>
        <v>0</v>
      </c>
      <c r="D305" s="23">
        <f>SUM(D293:D304)</f>
        <v>366</v>
      </c>
      <c r="E305" s="24">
        <f>SUM(E293:E304)</f>
        <v>0</v>
      </c>
      <c r="F305" s="24">
        <f>SUM(F293:F304)</f>
        <v>0</v>
      </c>
    </row>
    <row r="306" spans="1:6" x14ac:dyDescent="0.3">
      <c r="A306" s="25">
        <v>50071</v>
      </c>
      <c r="B306" s="18">
        <f>B304-C304</f>
        <v>0</v>
      </c>
      <c r="C306" s="14"/>
      <c r="D306" s="19">
        <f>A306-A304</f>
        <v>31</v>
      </c>
      <c r="E306" s="20">
        <f t="shared" ref="E306:E317" si="70">ROUND(B306*(D$9+D$11)*D306/365,2)</f>
        <v>0</v>
      </c>
      <c r="F306" s="17">
        <f>IF(E306&lt;&gt;"x",E306+C306,"")</f>
        <v>0</v>
      </c>
    </row>
    <row r="307" spans="1:6" x14ac:dyDescent="0.3">
      <c r="A307" s="26">
        <v>50099</v>
      </c>
      <c r="B307" s="18">
        <f t="shared" ref="B307:B318" si="71">B306-C306</f>
        <v>0</v>
      </c>
      <c r="C307" s="14"/>
      <c r="D307" s="19">
        <f t="shared" ref="D307:D317" si="72">A307-A306</f>
        <v>28</v>
      </c>
      <c r="E307" s="20">
        <f t="shared" si="70"/>
        <v>0</v>
      </c>
      <c r="F307" s="17">
        <f>IF(E307&lt;&gt;"x",E307+C307,"")</f>
        <v>0</v>
      </c>
    </row>
    <row r="308" spans="1:6" x14ac:dyDescent="0.3">
      <c r="A308" s="25">
        <v>50130</v>
      </c>
      <c r="B308" s="18">
        <f t="shared" si="71"/>
        <v>0</v>
      </c>
      <c r="C308" s="14"/>
      <c r="D308" s="19">
        <f t="shared" si="72"/>
        <v>31</v>
      </c>
      <c r="E308" s="20">
        <f t="shared" si="70"/>
        <v>0</v>
      </c>
      <c r="F308" s="17">
        <f t="shared" ref="F308:F317" si="73">IF(E308&lt;&gt;"x",E308+C308,"")</f>
        <v>0</v>
      </c>
    </row>
    <row r="309" spans="1:6" x14ac:dyDescent="0.3">
      <c r="A309" s="25">
        <v>50160</v>
      </c>
      <c r="B309" s="18">
        <f t="shared" si="71"/>
        <v>0</v>
      </c>
      <c r="C309" s="14"/>
      <c r="D309" s="19">
        <f t="shared" si="72"/>
        <v>30</v>
      </c>
      <c r="E309" s="20">
        <f t="shared" si="70"/>
        <v>0</v>
      </c>
      <c r="F309" s="17">
        <f t="shared" si="73"/>
        <v>0</v>
      </c>
    </row>
    <row r="310" spans="1:6" x14ac:dyDescent="0.3">
      <c r="A310" s="25">
        <v>50191</v>
      </c>
      <c r="B310" s="18">
        <f t="shared" si="71"/>
        <v>0</v>
      </c>
      <c r="C310" s="14"/>
      <c r="D310" s="19">
        <f t="shared" si="72"/>
        <v>31</v>
      </c>
      <c r="E310" s="20">
        <f t="shared" si="70"/>
        <v>0</v>
      </c>
      <c r="F310" s="17">
        <f t="shared" si="73"/>
        <v>0</v>
      </c>
    </row>
    <row r="311" spans="1:6" x14ac:dyDescent="0.3">
      <c r="A311" s="25">
        <v>50221</v>
      </c>
      <c r="B311" s="18">
        <f t="shared" si="71"/>
        <v>0</v>
      </c>
      <c r="C311" s="14"/>
      <c r="D311" s="19">
        <f t="shared" si="72"/>
        <v>30</v>
      </c>
      <c r="E311" s="20">
        <f t="shared" si="70"/>
        <v>0</v>
      </c>
      <c r="F311" s="17">
        <f t="shared" si="73"/>
        <v>0</v>
      </c>
    </row>
    <row r="312" spans="1:6" x14ac:dyDescent="0.3">
      <c r="A312" s="25">
        <v>50252</v>
      </c>
      <c r="B312" s="18">
        <f t="shared" si="71"/>
        <v>0</v>
      </c>
      <c r="C312" s="14"/>
      <c r="D312" s="19">
        <f t="shared" si="72"/>
        <v>31</v>
      </c>
      <c r="E312" s="20">
        <f t="shared" si="70"/>
        <v>0</v>
      </c>
      <c r="F312" s="17">
        <f t="shared" si="73"/>
        <v>0</v>
      </c>
    </row>
    <row r="313" spans="1:6" x14ac:dyDescent="0.3">
      <c r="A313" s="25">
        <v>50283</v>
      </c>
      <c r="B313" s="18">
        <f t="shared" si="71"/>
        <v>0</v>
      </c>
      <c r="C313" s="14"/>
      <c r="D313" s="19">
        <f t="shared" si="72"/>
        <v>31</v>
      </c>
      <c r="E313" s="20">
        <f t="shared" si="70"/>
        <v>0</v>
      </c>
      <c r="F313" s="17">
        <f t="shared" si="73"/>
        <v>0</v>
      </c>
    </row>
    <row r="314" spans="1:6" x14ac:dyDescent="0.3">
      <c r="A314" s="25">
        <v>50313</v>
      </c>
      <c r="B314" s="18">
        <f t="shared" si="71"/>
        <v>0</v>
      </c>
      <c r="C314" s="14"/>
      <c r="D314" s="19">
        <f t="shared" si="72"/>
        <v>30</v>
      </c>
      <c r="E314" s="20">
        <f t="shared" si="70"/>
        <v>0</v>
      </c>
      <c r="F314" s="17">
        <f t="shared" si="73"/>
        <v>0</v>
      </c>
    </row>
    <row r="315" spans="1:6" x14ac:dyDescent="0.3">
      <c r="A315" s="25">
        <v>50344</v>
      </c>
      <c r="B315" s="18">
        <f t="shared" si="71"/>
        <v>0</v>
      </c>
      <c r="C315" s="14"/>
      <c r="D315" s="19">
        <f t="shared" si="72"/>
        <v>31</v>
      </c>
      <c r="E315" s="20">
        <f t="shared" si="70"/>
        <v>0</v>
      </c>
      <c r="F315" s="17">
        <f t="shared" si="73"/>
        <v>0</v>
      </c>
    </row>
    <row r="316" spans="1:6" x14ac:dyDescent="0.3">
      <c r="A316" s="25">
        <v>50374</v>
      </c>
      <c r="B316" s="18">
        <f t="shared" si="71"/>
        <v>0</v>
      </c>
      <c r="C316" s="14"/>
      <c r="D316" s="19">
        <f t="shared" si="72"/>
        <v>30</v>
      </c>
      <c r="E316" s="20">
        <f t="shared" si="70"/>
        <v>0</v>
      </c>
      <c r="F316" s="17">
        <f t="shared" si="73"/>
        <v>0</v>
      </c>
    </row>
    <row r="317" spans="1:6" x14ac:dyDescent="0.3">
      <c r="A317" s="25">
        <v>50405</v>
      </c>
      <c r="B317" s="18">
        <f t="shared" si="71"/>
        <v>0</v>
      </c>
      <c r="C317" s="14"/>
      <c r="D317" s="19">
        <f t="shared" si="72"/>
        <v>31</v>
      </c>
      <c r="E317" s="20">
        <f t="shared" si="70"/>
        <v>0</v>
      </c>
      <c r="F317" s="17">
        <f t="shared" si="73"/>
        <v>0</v>
      </c>
    </row>
    <row r="318" spans="1:6" x14ac:dyDescent="0.3">
      <c r="A318" s="21" t="s">
        <v>48</v>
      </c>
      <c r="B318" s="22">
        <f t="shared" si="71"/>
        <v>0</v>
      </c>
      <c r="C318" s="22">
        <f>SUM(C306:C317)</f>
        <v>0</v>
      </c>
      <c r="D318" s="23">
        <f>SUM(D306:D317)</f>
        <v>365</v>
      </c>
      <c r="E318" s="24">
        <f>SUM(E306:E317)</f>
        <v>0</v>
      </c>
      <c r="F318" s="24">
        <f>SUM(F306:F317)</f>
        <v>0</v>
      </c>
    </row>
    <row r="319" spans="1:6" x14ac:dyDescent="0.3">
      <c r="A319" s="25">
        <v>50436</v>
      </c>
      <c r="B319" s="18">
        <f>B317-C317</f>
        <v>0</v>
      </c>
      <c r="C319" s="14"/>
      <c r="D319" s="19">
        <f>A319-A317</f>
        <v>31</v>
      </c>
      <c r="E319" s="20">
        <f t="shared" ref="E319:E330" si="74">ROUND(B319*(D$9+D$11)*D319/365,2)</f>
        <v>0</v>
      </c>
      <c r="F319" s="17">
        <f>IF(E319&lt;&gt;"x",E319+C319,"")</f>
        <v>0</v>
      </c>
    </row>
    <row r="320" spans="1:6" x14ac:dyDescent="0.3">
      <c r="A320" s="26">
        <v>50464</v>
      </c>
      <c r="B320" s="18">
        <f t="shared" ref="B320:B331" si="75">B319-C319</f>
        <v>0</v>
      </c>
      <c r="C320" s="14"/>
      <c r="D320" s="19">
        <f t="shared" ref="D320:D330" si="76">A320-A319</f>
        <v>28</v>
      </c>
      <c r="E320" s="20">
        <f t="shared" si="74"/>
        <v>0</v>
      </c>
      <c r="F320" s="17">
        <f>IF(E320&lt;&gt;"x",E320+C320,"")</f>
        <v>0</v>
      </c>
    </row>
    <row r="321" spans="1:6" x14ac:dyDescent="0.3">
      <c r="A321" s="25">
        <v>50495</v>
      </c>
      <c r="B321" s="18">
        <f t="shared" si="75"/>
        <v>0</v>
      </c>
      <c r="C321" s="14"/>
      <c r="D321" s="19">
        <f t="shared" si="76"/>
        <v>31</v>
      </c>
      <c r="E321" s="20">
        <f t="shared" si="74"/>
        <v>0</v>
      </c>
      <c r="F321" s="17">
        <f t="shared" ref="F321:F330" si="77">IF(E321&lt;&gt;"x",E321+C321,"")</f>
        <v>0</v>
      </c>
    </row>
    <row r="322" spans="1:6" x14ac:dyDescent="0.3">
      <c r="A322" s="25">
        <v>50525</v>
      </c>
      <c r="B322" s="18">
        <f t="shared" si="75"/>
        <v>0</v>
      </c>
      <c r="C322" s="14"/>
      <c r="D322" s="19">
        <f t="shared" si="76"/>
        <v>30</v>
      </c>
      <c r="E322" s="20">
        <f t="shared" si="74"/>
        <v>0</v>
      </c>
      <c r="F322" s="17">
        <f t="shared" si="77"/>
        <v>0</v>
      </c>
    </row>
    <row r="323" spans="1:6" x14ac:dyDescent="0.3">
      <c r="A323" s="25">
        <v>50556</v>
      </c>
      <c r="B323" s="18">
        <f t="shared" si="75"/>
        <v>0</v>
      </c>
      <c r="C323" s="14"/>
      <c r="D323" s="19">
        <f t="shared" si="76"/>
        <v>31</v>
      </c>
      <c r="E323" s="20">
        <f t="shared" si="74"/>
        <v>0</v>
      </c>
      <c r="F323" s="17">
        <f t="shared" si="77"/>
        <v>0</v>
      </c>
    </row>
    <row r="324" spans="1:6" x14ac:dyDescent="0.3">
      <c r="A324" s="25">
        <v>50586</v>
      </c>
      <c r="B324" s="18">
        <f t="shared" si="75"/>
        <v>0</v>
      </c>
      <c r="C324" s="14"/>
      <c r="D324" s="19">
        <f t="shared" si="76"/>
        <v>30</v>
      </c>
      <c r="E324" s="20">
        <f t="shared" si="74"/>
        <v>0</v>
      </c>
      <c r="F324" s="17">
        <f t="shared" si="77"/>
        <v>0</v>
      </c>
    </row>
    <row r="325" spans="1:6" x14ac:dyDescent="0.3">
      <c r="A325" s="25">
        <v>50617</v>
      </c>
      <c r="B325" s="18">
        <f t="shared" si="75"/>
        <v>0</v>
      </c>
      <c r="C325" s="14"/>
      <c r="D325" s="19">
        <f t="shared" si="76"/>
        <v>31</v>
      </c>
      <c r="E325" s="20">
        <f t="shared" si="74"/>
        <v>0</v>
      </c>
      <c r="F325" s="17">
        <f t="shared" si="77"/>
        <v>0</v>
      </c>
    </row>
    <row r="326" spans="1:6" x14ac:dyDescent="0.3">
      <c r="A326" s="25">
        <v>50648</v>
      </c>
      <c r="B326" s="18">
        <f t="shared" si="75"/>
        <v>0</v>
      </c>
      <c r="C326" s="14"/>
      <c r="D326" s="19">
        <f t="shared" si="76"/>
        <v>31</v>
      </c>
      <c r="E326" s="20">
        <f t="shared" si="74"/>
        <v>0</v>
      </c>
      <c r="F326" s="17">
        <f t="shared" si="77"/>
        <v>0</v>
      </c>
    </row>
    <row r="327" spans="1:6" x14ac:dyDescent="0.3">
      <c r="A327" s="25">
        <v>50678</v>
      </c>
      <c r="B327" s="18">
        <f t="shared" si="75"/>
        <v>0</v>
      </c>
      <c r="C327" s="14"/>
      <c r="D327" s="19">
        <f t="shared" si="76"/>
        <v>30</v>
      </c>
      <c r="E327" s="20">
        <f t="shared" si="74"/>
        <v>0</v>
      </c>
      <c r="F327" s="17">
        <f t="shared" si="77"/>
        <v>0</v>
      </c>
    </row>
    <row r="328" spans="1:6" x14ac:dyDescent="0.3">
      <c r="A328" s="25">
        <v>50709</v>
      </c>
      <c r="B328" s="18">
        <f t="shared" si="75"/>
        <v>0</v>
      </c>
      <c r="C328" s="14"/>
      <c r="D328" s="19">
        <f t="shared" si="76"/>
        <v>31</v>
      </c>
      <c r="E328" s="20">
        <f t="shared" si="74"/>
        <v>0</v>
      </c>
      <c r="F328" s="17">
        <f t="shared" si="77"/>
        <v>0</v>
      </c>
    </row>
    <row r="329" spans="1:6" x14ac:dyDescent="0.3">
      <c r="A329" s="25">
        <v>50739</v>
      </c>
      <c r="B329" s="18">
        <f t="shared" si="75"/>
        <v>0</v>
      </c>
      <c r="C329" s="14"/>
      <c r="D329" s="19">
        <f t="shared" si="76"/>
        <v>30</v>
      </c>
      <c r="E329" s="20">
        <f t="shared" si="74"/>
        <v>0</v>
      </c>
      <c r="F329" s="17">
        <f t="shared" si="77"/>
        <v>0</v>
      </c>
    </row>
    <row r="330" spans="1:6" x14ac:dyDescent="0.3">
      <c r="A330" s="25">
        <v>50770</v>
      </c>
      <c r="B330" s="18">
        <f t="shared" si="75"/>
        <v>0</v>
      </c>
      <c r="C330" s="14"/>
      <c r="D330" s="19">
        <f t="shared" si="76"/>
        <v>31</v>
      </c>
      <c r="E330" s="20">
        <f t="shared" si="74"/>
        <v>0</v>
      </c>
      <c r="F330" s="17">
        <f t="shared" si="77"/>
        <v>0</v>
      </c>
    </row>
    <row r="331" spans="1:6" x14ac:dyDescent="0.3">
      <c r="A331" s="21" t="s">
        <v>49</v>
      </c>
      <c r="B331" s="22">
        <f t="shared" si="75"/>
        <v>0</v>
      </c>
      <c r="C331" s="22">
        <f>SUM(C319:C330)</f>
        <v>0</v>
      </c>
      <c r="D331" s="23">
        <f>SUM(D319:D330)</f>
        <v>365</v>
      </c>
      <c r="E331" s="24">
        <f>SUM(E319:E330)</f>
        <v>0</v>
      </c>
      <c r="F331" s="24">
        <f>SUM(F319:F330)</f>
        <v>0</v>
      </c>
    </row>
    <row r="332" spans="1:6" x14ac:dyDescent="0.3">
      <c r="A332" s="25">
        <v>50801</v>
      </c>
      <c r="B332" s="18">
        <f>B330-C330</f>
        <v>0</v>
      </c>
      <c r="C332" s="14"/>
      <c r="D332" s="19">
        <f>A332-A330</f>
        <v>31</v>
      </c>
      <c r="E332" s="20">
        <f t="shared" ref="E332:E343" si="78">ROUND(B332*(D$9+D$11)*D332/365,2)</f>
        <v>0</v>
      </c>
      <c r="F332" s="17">
        <f>IF(E332&lt;&gt;"x",E332+C332,"")</f>
        <v>0</v>
      </c>
    </row>
    <row r="333" spans="1:6" x14ac:dyDescent="0.3">
      <c r="A333" s="26">
        <v>50829</v>
      </c>
      <c r="B333" s="18">
        <f t="shared" ref="B333:B344" si="79">B332-C332</f>
        <v>0</v>
      </c>
      <c r="C333" s="14"/>
      <c r="D333" s="19">
        <f t="shared" ref="D333:D343" si="80">A333-A332</f>
        <v>28</v>
      </c>
      <c r="E333" s="20">
        <f t="shared" si="78"/>
        <v>0</v>
      </c>
      <c r="F333" s="17">
        <f>IF(E333&lt;&gt;"x",E333+C333,"")</f>
        <v>0</v>
      </c>
    </row>
    <row r="334" spans="1:6" x14ac:dyDescent="0.3">
      <c r="A334" s="25">
        <v>50860</v>
      </c>
      <c r="B334" s="18">
        <f t="shared" si="79"/>
        <v>0</v>
      </c>
      <c r="C334" s="14"/>
      <c r="D334" s="19">
        <f t="shared" si="80"/>
        <v>31</v>
      </c>
      <c r="E334" s="20">
        <f t="shared" si="78"/>
        <v>0</v>
      </c>
      <c r="F334" s="17">
        <f t="shared" ref="F334:F343" si="81">IF(E334&lt;&gt;"x",E334+C334,"")</f>
        <v>0</v>
      </c>
    </row>
    <row r="335" spans="1:6" x14ac:dyDescent="0.3">
      <c r="A335" s="25">
        <v>50890</v>
      </c>
      <c r="B335" s="18">
        <f t="shared" si="79"/>
        <v>0</v>
      </c>
      <c r="C335" s="14"/>
      <c r="D335" s="19">
        <f t="shared" si="80"/>
        <v>30</v>
      </c>
      <c r="E335" s="20">
        <f t="shared" si="78"/>
        <v>0</v>
      </c>
      <c r="F335" s="17">
        <f t="shared" si="81"/>
        <v>0</v>
      </c>
    </row>
    <row r="336" spans="1:6" x14ac:dyDescent="0.3">
      <c r="A336" s="25">
        <v>50921</v>
      </c>
      <c r="B336" s="18">
        <f t="shared" si="79"/>
        <v>0</v>
      </c>
      <c r="C336" s="14"/>
      <c r="D336" s="19">
        <f t="shared" si="80"/>
        <v>31</v>
      </c>
      <c r="E336" s="20">
        <f t="shared" si="78"/>
        <v>0</v>
      </c>
      <c r="F336" s="17">
        <f t="shared" si="81"/>
        <v>0</v>
      </c>
    </row>
    <row r="337" spans="1:6" x14ac:dyDescent="0.3">
      <c r="A337" s="25">
        <v>50951</v>
      </c>
      <c r="B337" s="18">
        <f t="shared" si="79"/>
        <v>0</v>
      </c>
      <c r="C337" s="14"/>
      <c r="D337" s="19">
        <f t="shared" si="80"/>
        <v>30</v>
      </c>
      <c r="E337" s="20">
        <f t="shared" si="78"/>
        <v>0</v>
      </c>
      <c r="F337" s="17">
        <f t="shared" si="81"/>
        <v>0</v>
      </c>
    </row>
    <row r="338" spans="1:6" x14ac:dyDescent="0.3">
      <c r="A338" s="25">
        <v>50982</v>
      </c>
      <c r="B338" s="18">
        <f t="shared" si="79"/>
        <v>0</v>
      </c>
      <c r="C338" s="14"/>
      <c r="D338" s="19">
        <f t="shared" si="80"/>
        <v>31</v>
      </c>
      <c r="E338" s="20">
        <f t="shared" si="78"/>
        <v>0</v>
      </c>
      <c r="F338" s="17">
        <f t="shared" si="81"/>
        <v>0</v>
      </c>
    </row>
    <row r="339" spans="1:6" x14ac:dyDescent="0.3">
      <c r="A339" s="25">
        <v>51013</v>
      </c>
      <c r="B339" s="18">
        <f t="shared" si="79"/>
        <v>0</v>
      </c>
      <c r="C339" s="14"/>
      <c r="D339" s="19">
        <f t="shared" si="80"/>
        <v>31</v>
      </c>
      <c r="E339" s="20">
        <f t="shared" si="78"/>
        <v>0</v>
      </c>
      <c r="F339" s="17">
        <f t="shared" si="81"/>
        <v>0</v>
      </c>
    </row>
    <row r="340" spans="1:6" x14ac:dyDescent="0.3">
      <c r="A340" s="25">
        <v>51043</v>
      </c>
      <c r="B340" s="18">
        <f t="shared" si="79"/>
        <v>0</v>
      </c>
      <c r="C340" s="14"/>
      <c r="D340" s="19">
        <f t="shared" si="80"/>
        <v>30</v>
      </c>
      <c r="E340" s="20">
        <f t="shared" si="78"/>
        <v>0</v>
      </c>
      <c r="F340" s="17">
        <f t="shared" si="81"/>
        <v>0</v>
      </c>
    </row>
    <row r="341" spans="1:6" x14ac:dyDescent="0.3">
      <c r="A341" s="25">
        <v>51074</v>
      </c>
      <c r="B341" s="18">
        <f t="shared" si="79"/>
        <v>0</v>
      </c>
      <c r="C341" s="14"/>
      <c r="D341" s="19">
        <f t="shared" si="80"/>
        <v>31</v>
      </c>
      <c r="E341" s="20">
        <f t="shared" si="78"/>
        <v>0</v>
      </c>
      <c r="F341" s="17">
        <f t="shared" si="81"/>
        <v>0</v>
      </c>
    </row>
    <row r="342" spans="1:6" x14ac:dyDescent="0.3">
      <c r="A342" s="25">
        <v>51104</v>
      </c>
      <c r="B342" s="18">
        <f t="shared" si="79"/>
        <v>0</v>
      </c>
      <c r="C342" s="14"/>
      <c r="D342" s="19">
        <f t="shared" si="80"/>
        <v>30</v>
      </c>
      <c r="E342" s="20">
        <f t="shared" si="78"/>
        <v>0</v>
      </c>
      <c r="F342" s="17">
        <f t="shared" si="81"/>
        <v>0</v>
      </c>
    </row>
    <row r="343" spans="1:6" x14ac:dyDescent="0.3">
      <c r="A343" s="25">
        <v>51135</v>
      </c>
      <c r="B343" s="18">
        <f t="shared" si="79"/>
        <v>0</v>
      </c>
      <c r="C343" s="14"/>
      <c r="D343" s="19">
        <f t="shared" si="80"/>
        <v>31</v>
      </c>
      <c r="E343" s="20">
        <f t="shared" si="78"/>
        <v>0</v>
      </c>
      <c r="F343" s="17">
        <f t="shared" si="81"/>
        <v>0</v>
      </c>
    </row>
    <row r="344" spans="1:6" x14ac:dyDescent="0.3">
      <c r="A344" s="21" t="s">
        <v>50</v>
      </c>
      <c r="B344" s="22">
        <f t="shared" si="79"/>
        <v>0</v>
      </c>
      <c r="C344" s="22">
        <f>SUM(C332:C343)</f>
        <v>0</v>
      </c>
      <c r="D344" s="23">
        <f>SUM(D332:D343)</f>
        <v>365</v>
      </c>
      <c r="E344" s="24">
        <f>SUM(E332:E343)</f>
        <v>0</v>
      </c>
      <c r="F344" s="24">
        <f>SUM(F332:F343)</f>
        <v>0</v>
      </c>
    </row>
    <row r="345" spans="1:6" x14ac:dyDescent="0.3">
      <c r="A345" s="25">
        <v>51166</v>
      </c>
      <c r="B345" s="18">
        <f>B343-C343</f>
        <v>0</v>
      </c>
      <c r="C345" s="14"/>
      <c r="D345" s="19">
        <f>A345-A343</f>
        <v>31</v>
      </c>
      <c r="E345" s="20">
        <f t="shared" ref="E345:E356" si="82">ROUND(B345*(D$9+D$11)*D345/365,2)</f>
        <v>0</v>
      </c>
      <c r="F345" s="17">
        <f>IF(E345&lt;&gt;"x",E345+C345,"")</f>
        <v>0</v>
      </c>
    </row>
    <row r="346" spans="1:6" x14ac:dyDescent="0.3">
      <c r="A346" s="26">
        <v>51195</v>
      </c>
      <c r="B346" s="18">
        <f t="shared" ref="B346:B357" si="83">B345-C345</f>
        <v>0</v>
      </c>
      <c r="C346" s="14"/>
      <c r="D346" s="19">
        <f t="shared" ref="D346:D356" si="84">A346-A345</f>
        <v>29</v>
      </c>
      <c r="E346" s="20">
        <f t="shared" si="82"/>
        <v>0</v>
      </c>
      <c r="F346" s="17">
        <f>IF(E346&lt;&gt;"x",E346+C346,"")</f>
        <v>0</v>
      </c>
    </row>
    <row r="347" spans="1:6" x14ac:dyDescent="0.3">
      <c r="A347" s="25">
        <v>51226</v>
      </c>
      <c r="B347" s="18">
        <f t="shared" si="83"/>
        <v>0</v>
      </c>
      <c r="C347" s="14"/>
      <c r="D347" s="19">
        <f t="shared" si="84"/>
        <v>31</v>
      </c>
      <c r="E347" s="20">
        <f t="shared" si="82"/>
        <v>0</v>
      </c>
      <c r="F347" s="17">
        <f t="shared" ref="F347:F356" si="85">IF(E347&lt;&gt;"x",E347+C347,"")</f>
        <v>0</v>
      </c>
    </row>
    <row r="348" spans="1:6" x14ac:dyDescent="0.3">
      <c r="A348" s="25">
        <v>51256</v>
      </c>
      <c r="B348" s="18">
        <f t="shared" si="83"/>
        <v>0</v>
      </c>
      <c r="C348" s="14"/>
      <c r="D348" s="19">
        <f t="shared" si="84"/>
        <v>30</v>
      </c>
      <c r="E348" s="20">
        <f t="shared" si="82"/>
        <v>0</v>
      </c>
      <c r="F348" s="17">
        <f t="shared" si="85"/>
        <v>0</v>
      </c>
    </row>
    <row r="349" spans="1:6" x14ac:dyDescent="0.3">
      <c r="A349" s="25">
        <v>51287</v>
      </c>
      <c r="B349" s="18">
        <f t="shared" si="83"/>
        <v>0</v>
      </c>
      <c r="C349" s="14"/>
      <c r="D349" s="19">
        <f t="shared" si="84"/>
        <v>31</v>
      </c>
      <c r="E349" s="20">
        <f t="shared" si="82"/>
        <v>0</v>
      </c>
      <c r="F349" s="17">
        <f t="shared" si="85"/>
        <v>0</v>
      </c>
    </row>
    <row r="350" spans="1:6" x14ac:dyDescent="0.3">
      <c r="A350" s="25">
        <v>51317</v>
      </c>
      <c r="B350" s="18">
        <f t="shared" si="83"/>
        <v>0</v>
      </c>
      <c r="C350" s="14"/>
      <c r="D350" s="19">
        <f t="shared" si="84"/>
        <v>30</v>
      </c>
      <c r="E350" s="20">
        <f t="shared" si="82"/>
        <v>0</v>
      </c>
      <c r="F350" s="17">
        <f t="shared" si="85"/>
        <v>0</v>
      </c>
    </row>
    <row r="351" spans="1:6" x14ac:dyDescent="0.3">
      <c r="A351" s="25">
        <v>51348</v>
      </c>
      <c r="B351" s="18">
        <f t="shared" si="83"/>
        <v>0</v>
      </c>
      <c r="C351" s="14"/>
      <c r="D351" s="19">
        <f t="shared" si="84"/>
        <v>31</v>
      </c>
      <c r="E351" s="20">
        <f t="shared" si="82"/>
        <v>0</v>
      </c>
      <c r="F351" s="17">
        <f t="shared" si="85"/>
        <v>0</v>
      </c>
    </row>
    <row r="352" spans="1:6" x14ac:dyDescent="0.3">
      <c r="A352" s="25">
        <v>51379</v>
      </c>
      <c r="B352" s="18">
        <f t="shared" si="83"/>
        <v>0</v>
      </c>
      <c r="C352" s="14"/>
      <c r="D352" s="19">
        <f t="shared" si="84"/>
        <v>31</v>
      </c>
      <c r="E352" s="20">
        <f t="shared" si="82"/>
        <v>0</v>
      </c>
      <c r="F352" s="17">
        <f t="shared" si="85"/>
        <v>0</v>
      </c>
    </row>
    <row r="353" spans="1:6" x14ac:dyDescent="0.3">
      <c r="A353" s="25">
        <v>51409</v>
      </c>
      <c r="B353" s="18">
        <f t="shared" si="83"/>
        <v>0</v>
      </c>
      <c r="C353" s="14"/>
      <c r="D353" s="19">
        <f t="shared" si="84"/>
        <v>30</v>
      </c>
      <c r="E353" s="20">
        <f t="shared" si="82"/>
        <v>0</v>
      </c>
      <c r="F353" s="17">
        <f t="shared" si="85"/>
        <v>0</v>
      </c>
    </row>
    <row r="354" spans="1:6" x14ac:dyDescent="0.3">
      <c r="A354" s="25">
        <v>51440</v>
      </c>
      <c r="B354" s="18">
        <f t="shared" si="83"/>
        <v>0</v>
      </c>
      <c r="C354" s="14"/>
      <c r="D354" s="19">
        <f t="shared" si="84"/>
        <v>31</v>
      </c>
      <c r="E354" s="20">
        <f t="shared" si="82"/>
        <v>0</v>
      </c>
      <c r="F354" s="17">
        <f t="shared" si="85"/>
        <v>0</v>
      </c>
    </row>
    <row r="355" spans="1:6" x14ac:dyDescent="0.3">
      <c r="A355" s="25">
        <v>51470</v>
      </c>
      <c r="B355" s="18">
        <f t="shared" si="83"/>
        <v>0</v>
      </c>
      <c r="C355" s="14"/>
      <c r="D355" s="19">
        <f t="shared" si="84"/>
        <v>30</v>
      </c>
      <c r="E355" s="20">
        <f t="shared" si="82"/>
        <v>0</v>
      </c>
      <c r="F355" s="17">
        <f t="shared" si="85"/>
        <v>0</v>
      </c>
    </row>
    <row r="356" spans="1:6" x14ac:dyDescent="0.3">
      <c r="A356" s="25">
        <v>51501</v>
      </c>
      <c r="B356" s="18">
        <f t="shared" si="83"/>
        <v>0</v>
      </c>
      <c r="C356" s="14"/>
      <c r="D356" s="19">
        <f t="shared" si="84"/>
        <v>31</v>
      </c>
      <c r="E356" s="20">
        <f t="shared" si="82"/>
        <v>0</v>
      </c>
      <c r="F356" s="17">
        <f t="shared" si="85"/>
        <v>0</v>
      </c>
    </row>
    <row r="357" spans="1:6" x14ac:dyDescent="0.3">
      <c r="A357" s="21" t="s">
        <v>51</v>
      </c>
      <c r="B357" s="22">
        <f t="shared" si="83"/>
        <v>0</v>
      </c>
      <c r="C357" s="22">
        <f>SUM(C345:C356)</f>
        <v>0</v>
      </c>
      <c r="D357" s="23">
        <f>SUM(D345:D356)</f>
        <v>366</v>
      </c>
      <c r="E357" s="24">
        <f>SUM(E345:E356)</f>
        <v>0</v>
      </c>
      <c r="F357" s="24">
        <f>SUM(F345:F356)</f>
        <v>0</v>
      </c>
    </row>
    <row r="358" spans="1:6" x14ac:dyDescent="0.3">
      <c r="A358" s="25">
        <v>51532</v>
      </c>
      <c r="B358" s="18">
        <f>B356-C356</f>
        <v>0</v>
      </c>
      <c r="C358" s="14"/>
      <c r="D358" s="19">
        <f>A358-A356</f>
        <v>31</v>
      </c>
      <c r="E358" s="20">
        <f t="shared" ref="E358:E369" si="86">ROUND(B358*(D$9+D$11)*D358/365,2)</f>
        <v>0</v>
      </c>
      <c r="F358" s="17">
        <f>IF(E358&lt;&gt;"x",E358+C358,"")</f>
        <v>0</v>
      </c>
    </row>
    <row r="359" spans="1:6" x14ac:dyDescent="0.3">
      <c r="A359" s="26">
        <v>51560</v>
      </c>
      <c r="B359" s="18">
        <f t="shared" ref="B359:B370" si="87">B358-C358</f>
        <v>0</v>
      </c>
      <c r="C359" s="14"/>
      <c r="D359" s="19">
        <f t="shared" ref="D359:D369" si="88">A359-A358</f>
        <v>28</v>
      </c>
      <c r="E359" s="20">
        <f t="shared" si="86"/>
        <v>0</v>
      </c>
      <c r="F359" s="17">
        <f>IF(E359&lt;&gt;"x",E359+C359,"")</f>
        <v>0</v>
      </c>
    </row>
    <row r="360" spans="1:6" x14ac:dyDescent="0.3">
      <c r="A360" s="25">
        <v>51591</v>
      </c>
      <c r="B360" s="18">
        <f t="shared" si="87"/>
        <v>0</v>
      </c>
      <c r="C360" s="14"/>
      <c r="D360" s="19">
        <f t="shared" si="88"/>
        <v>31</v>
      </c>
      <c r="E360" s="20">
        <f t="shared" si="86"/>
        <v>0</v>
      </c>
      <c r="F360" s="17">
        <f t="shared" ref="F360:F369" si="89">IF(E360&lt;&gt;"x",E360+C360,"")</f>
        <v>0</v>
      </c>
    </row>
    <row r="361" spans="1:6" x14ac:dyDescent="0.3">
      <c r="A361" s="25">
        <v>51621</v>
      </c>
      <c r="B361" s="18">
        <f t="shared" si="87"/>
        <v>0</v>
      </c>
      <c r="C361" s="14"/>
      <c r="D361" s="19">
        <f t="shared" si="88"/>
        <v>30</v>
      </c>
      <c r="E361" s="20">
        <f t="shared" si="86"/>
        <v>0</v>
      </c>
      <c r="F361" s="17">
        <f t="shared" si="89"/>
        <v>0</v>
      </c>
    </row>
    <row r="362" spans="1:6" x14ac:dyDescent="0.3">
      <c r="A362" s="25">
        <v>51652</v>
      </c>
      <c r="B362" s="18">
        <f t="shared" si="87"/>
        <v>0</v>
      </c>
      <c r="C362" s="14"/>
      <c r="D362" s="19">
        <f t="shared" si="88"/>
        <v>31</v>
      </c>
      <c r="E362" s="20">
        <f t="shared" si="86"/>
        <v>0</v>
      </c>
      <c r="F362" s="17">
        <f t="shared" si="89"/>
        <v>0</v>
      </c>
    </row>
    <row r="363" spans="1:6" x14ac:dyDescent="0.3">
      <c r="A363" s="25">
        <v>51682</v>
      </c>
      <c r="B363" s="18">
        <f t="shared" si="87"/>
        <v>0</v>
      </c>
      <c r="C363" s="14"/>
      <c r="D363" s="19">
        <f t="shared" si="88"/>
        <v>30</v>
      </c>
      <c r="E363" s="20">
        <f t="shared" si="86"/>
        <v>0</v>
      </c>
      <c r="F363" s="17">
        <f t="shared" si="89"/>
        <v>0</v>
      </c>
    </row>
    <row r="364" spans="1:6" x14ac:dyDescent="0.3">
      <c r="A364" s="25">
        <v>51713</v>
      </c>
      <c r="B364" s="18">
        <f t="shared" si="87"/>
        <v>0</v>
      </c>
      <c r="C364" s="14"/>
      <c r="D364" s="19">
        <f t="shared" si="88"/>
        <v>31</v>
      </c>
      <c r="E364" s="20">
        <f t="shared" si="86"/>
        <v>0</v>
      </c>
      <c r="F364" s="17">
        <f t="shared" si="89"/>
        <v>0</v>
      </c>
    </row>
    <row r="365" spans="1:6" x14ac:dyDescent="0.3">
      <c r="A365" s="25">
        <v>51744</v>
      </c>
      <c r="B365" s="18">
        <f t="shared" si="87"/>
        <v>0</v>
      </c>
      <c r="C365" s="14"/>
      <c r="D365" s="19">
        <f t="shared" si="88"/>
        <v>31</v>
      </c>
      <c r="E365" s="20">
        <f t="shared" si="86"/>
        <v>0</v>
      </c>
      <c r="F365" s="17">
        <f t="shared" si="89"/>
        <v>0</v>
      </c>
    </row>
    <row r="366" spans="1:6" x14ac:dyDescent="0.3">
      <c r="A366" s="25">
        <v>51774</v>
      </c>
      <c r="B366" s="18">
        <f t="shared" si="87"/>
        <v>0</v>
      </c>
      <c r="C366" s="14"/>
      <c r="D366" s="19">
        <f t="shared" si="88"/>
        <v>30</v>
      </c>
      <c r="E366" s="20">
        <f t="shared" si="86"/>
        <v>0</v>
      </c>
      <c r="F366" s="17">
        <f t="shared" si="89"/>
        <v>0</v>
      </c>
    </row>
    <row r="367" spans="1:6" x14ac:dyDescent="0.3">
      <c r="A367" s="25">
        <v>51805</v>
      </c>
      <c r="B367" s="18">
        <f t="shared" si="87"/>
        <v>0</v>
      </c>
      <c r="C367" s="14"/>
      <c r="D367" s="19">
        <f t="shared" si="88"/>
        <v>31</v>
      </c>
      <c r="E367" s="20">
        <f t="shared" si="86"/>
        <v>0</v>
      </c>
      <c r="F367" s="17">
        <f t="shared" si="89"/>
        <v>0</v>
      </c>
    </row>
    <row r="368" spans="1:6" x14ac:dyDescent="0.3">
      <c r="A368" s="25">
        <v>51835</v>
      </c>
      <c r="B368" s="18">
        <f t="shared" si="87"/>
        <v>0</v>
      </c>
      <c r="C368" s="14"/>
      <c r="D368" s="19">
        <f t="shared" si="88"/>
        <v>30</v>
      </c>
      <c r="E368" s="20">
        <f t="shared" si="86"/>
        <v>0</v>
      </c>
      <c r="F368" s="17">
        <f t="shared" si="89"/>
        <v>0</v>
      </c>
    </row>
    <row r="369" spans="1:6" x14ac:dyDescent="0.3">
      <c r="A369" s="25">
        <v>51866</v>
      </c>
      <c r="B369" s="18">
        <f t="shared" si="87"/>
        <v>0</v>
      </c>
      <c r="C369" s="14"/>
      <c r="D369" s="19">
        <f t="shared" si="88"/>
        <v>31</v>
      </c>
      <c r="E369" s="20">
        <f t="shared" si="86"/>
        <v>0</v>
      </c>
      <c r="F369" s="17">
        <f t="shared" si="89"/>
        <v>0</v>
      </c>
    </row>
    <row r="370" spans="1:6" x14ac:dyDescent="0.3">
      <c r="A370" s="21" t="s">
        <v>52</v>
      </c>
      <c r="B370" s="22">
        <f t="shared" si="87"/>
        <v>0</v>
      </c>
      <c r="C370" s="22">
        <f>SUM(C358:C369)</f>
        <v>0</v>
      </c>
      <c r="D370" s="23">
        <f>SUM(D358:D369)</f>
        <v>365</v>
      </c>
      <c r="E370" s="24">
        <f>SUM(E358:E369)</f>
        <v>0</v>
      </c>
      <c r="F370" s="24">
        <f>SUM(F358:F369)</f>
        <v>0</v>
      </c>
    </row>
    <row r="371" spans="1:6" x14ac:dyDescent="0.3">
      <c r="A371" s="25">
        <v>51897</v>
      </c>
      <c r="B371" s="18">
        <f>B369-C369</f>
        <v>0</v>
      </c>
      <c r="C371" s="14"/>
      <c r="D371" s="19">
        <f>A371-A369</f>
        <v>31</v>
      </c>
      <c r="E371" s="20">
        <f t="shared" ref="E371:E382" si="90">ROUND(B371*(D$9+D$11)*D371/365,2)</f>
        <v>0</v>
      </c>
      <c r="F371" s="17">
        <f>IF(E371&lt;&gt;"x",E371+C371,"")</f>
        <v>0</v>
      </c>
    </row>
    <row r="372" spans="1:6" x14ac:dyDescent="0.3">
      <c r="A372" s="26">
        <v>51925</v>
      </c>
      <c r="B372" s="18">
        <f t="shared" ref="B372:B383" si="91">B371-C371</f>
        <v>0</v>
      </c>
      <c r="C372" s="14"/>
      <c r="D372" s="19">
        <f t="shared" ref="D372:D382" si="92">A372-A371</f>
        <v>28</v>
      </c>
      <c r="E372" s="20">
        <f t="shared" si="90"/>
        <v>0</v>
      </c>
      <c r="F372" s="17">
        <f>IF(E372&lt;&gt;"x",E372+C372,"")</f>
        <v>0</v>
      </c>
    </row>
    <row r="373" spans="1:6" x14ac:dyDescent="0.3">
      <c r="A373" s="25">
        <v>51956</v>
      </c>
      <c r="B373" s="18">
        <f t="shared" si="91"/>
        <v>0</v>
      </c>
      <c r="C373" s="14"/>
      <c r="D373" s="19">
        <f t="shared" si="92"/>
        <v>31</v>
      </c>
      <c r="E373" s="20">
        <f t="shared" si="90"/>
        <v>0</v>
      </c>
      <c r="F373" s="17">
        <f t="shared" ref="F373:F382" si="93">IF(E373&lt;&gt;"x",E373+C373,"")</f>
        <v>0</v>
      </c>
    </row>
    <row r="374" spans="1:6" x14ac:dyDescent="0.3">
      <c r="A374" s="25">
        <v>51986</v>
      </c>
      <c r="B374" s="18">
        <f t="shared" si="91"/>
        <v>0</v>
      </c>
      <c r="C374" s="14"/>
      <c r="D374" s="19">
        <f t="shared" si="92"/>
        <v>30</v>
      </c>
      <c r="E374" s="20">
        <f t="shared" si="90"/>
        <v>0</v>
      </c>
      <c r="F374" s="17">
        <f t="shared" si="93"/>
        <v>0</v>
      </c>
    </row>
    <row r="375" spans="1:6" x14ac:dyDescent="0.3">
      <c r="A375" s="25">
        <v>52017</v>
      </c>
      <c r="B375" s="18">
        <f t="shared" si="91"/>
        <v>0</v>
      </c>
      <c r="C375" s="14"/>
      <c r="D375" s="19">
        <f t="shared" si="92"/>
        <v>31</v>
      </c>
      <c r="E375" s="20">
        <f t="shared" si="90"/>
        <v>0</v>
      </c>
      <c r="F375" s="17">
        <f t="shared" si="93"/>
        <v>0</v>
      </c>
    </row>
    <row r="376" spans="1:6" x14ac:dyDescent="0.3">
      <c r="A376" s="25">
        <v>52047</v>
      </c>
      <c r="B376" s="18">
        <f t="shared" si="91"/>
        <v>0</v>
      </c>
      <c r="C376" s="14"/>
      <c r="D376" s="19">
        <f t="shared" si="92"/>
        <v>30</v>
      </c>
      <c r="E376" s="20">
        <f t="shared" si="90"/>
        <v>0</v>
      </c>
      <c r="F376" s="17">
        <f t="shared" si="93"/>
        <v>0</v>
      </c>
    </row>
    <row r="377" spans="1:6" x14ac:dyDescent="0.3">
      <c r="A377" s="25">
        <v>52078</v>
      </c>
      <c r="B377" s="18">
        <f t="shared" si="91"/>
        <v>0</v>
      </c>
      <c r="C377" s="14"/>
      <c r="D377" s="19">
        <f t="shared" si="92"/>
        <v>31</v>
      </c>
      <c r="E377" s="20">
        <f t="shared" si="90"/>
        <v>0</v>
      </c>
      <c r="F377" s="17">
        <f t="shared" si="93"/>
        <v>0</v>
      </c>
    </row>
    <row r="378" spans="1:6" x14ac:dyDescent="0.3">
      <c r="A378" s="25">
        <v>52109</v>
      </c>
      <c r="B378" s="18">
        <f t="shared" si="91"/>
        <v>0</v>
      </c>
      <c r="C378" s="14"/>
      <c r="D378" s="19">
        <f t="shared" si="92"/>
        <v>31</v>
      </c>
      <c r="E378" s="20">
        <f t="shared" si="90"/>
        <v>0</v>
      </c>
      <c r="F378" s="17">
        <f t="shared" si="93"/>
        <v>0</v>
      </c>
    </row>
    <row r="379" spans="1:6" x14ac:dyDescent="0.3">
      <c r="A379" s="25">
        <v>52139</v>
      </c>
      <c r="B379" s="18">
        <f t="shared" si="91"/>
        <v>0</v>
      </c>
      <c r="C379" s="14"/>
      <c r="D379" s="19">
        <f t="shared" si="92"/>
        <v>30</v>
      </c>
      <c r="E379" s="20">
        <f t="shared" si="90"/>
        <v>0</v>
      </c>
      <c r="F379" s="17">
        <f t="shared" si="93"/>
        <v>0</v>
      </c>
    </row>
    <row r="380" spans="1:6" x14ac:dyDescent="0.3">
      <c r="A380" s="25">
        <v>52170</v>
      </c>
      <c r="B380" s="18">
        <f t="shared" si="91"/>
        <v>0</v>
      </c>
      <c r="C380" s="14"/>
      <c r="D380" s="19">
        <f t="shared" si="92"/>
        <v>31</v>
      </c>
      <c r="E380" s="20">
        <f t="shared" si="90"/>
        <v>0</v>
      </c>
      <c r="F380" s="17">
        <f t="shared" si="93"/>
        <v>0</v>
      </c>
    </row>
    <row r="381" spans="1:6" x14ac:dyDescent="0.3">
      <c r="A381" s="25">
        <v>52200</v>
      </c>
      <c r="B381" s="18">
        <f t="shared" si="91"/>
        <v>0</v>
      </c>
      <c r="C381" s="14"/>
      <c r="D381" s="19">
        <f t="shared" si="92"/>
        <v>30</v>
      </c>
      <c r="E381" s="20">
        <f t="shared" si="90"/>
        <v>0</v>
      </c>
      <c r="F381" s="17">
        <f t="shared" si="93"/>
        <v>0</v>
      </c>
    </row>
    <row r="382" spans="1:6" x14ac:dyDescent="0.3">
      <c r="A382" s="25">
        <v>52231</v>
      </c>
      <c r="B382" s="18">
        <f t="shared" si="91"/>
        <v>0</v>
      </c>
      <c r="C382" s="14"/>
      <c r="D382" s="19">
        <f t="shared" si="92"/>
        <v>31</v>
      </c>
      <c r="E382" s="20">
        <f t="shared" si="90"/>
        <v>0</v>
      </c>
      <c r="F382" s="17">
        <f t="shared" si="93"/>
        <v>0</v>
      </c>
    </row>
    <row r="383" spans="1:6" x14ac:dyDescent="0.3">
      <c r="A383" s="21" t="s">
        <v>53</v>
      </c>
      <c r="B383" s="22">
        <f t="shared" si="91"/>
        <v>0</v>
      </c>
      <c r="C383" s="22">
        <f>SUM(C371:C382)</f>
        <v>0</v>
      </c>
      <c r="D383" s="23">
        <f>SUM(D371:D382)</f>
        <v>365</v>
      </c>
      <c r="E383" s="24">
        <f>SUM(E371:E382)</f>
        <v>0</v>
      </c>
      <c r="F383" s="24">
        <f>SUM(F371:F382)</f>
        <v>0</v>
      </c>
    </row>
    <row r="384" spans="1:6" x14ac:dyDescent="0.3">
      <c r="A384" s="25">
        <v>52262</v>
      </c>
      <c r="B384" s="18">
        <f>B382-C382</f>
        <v>0</v>
      </c>
      <c r="C384" s="14"/>
      <c r="D384" s="19">
        <f>A384-A382</f>
        <v>31</v>
      </c>
      <c r="E384" s="20">
        <f t="shared" ref="E384:E395" si="94">ROUND(B384*(D$9+D$11)*D384/365,2)</f>
        <v>0</v>
      </c>
      <c r="F384" s="17">
        <f>IF(E384&lt;&gt;"x",E384+C384,"")</f>
        <v>0</v>
      </c>
    </row>
    <row r="385" spans="1:6" x14ac:dyDescent="0.3">
      <c r="A385" s="25">
        <v>52290</v>
      </c>
      <c r="B385" s="18">
        <f t="shared" ref="B385:B395" si="95">B384-C384</f>
        <v>0</v>
      </c>
      <c r="C385" s="14"/>
      <c r="D385" s="19">
        <f t="shared" ref="D385:D395" si="96">A385-A384</f>
        <v>28</v>
      </c>
      <c r="E385" s="20">
        <f t="shared" si="94"/>
        <v>0</v>
      </c>
      <c r="F385" s="17">
        <f>IF(E385&lt;&gt;"x",E385+C385,"")</f>
        <v>0</v>
      </c>
    </row>
    <row r="386" spans="1:6" x14ac:dyDescent="0.3">
      <c r="A386" s="25">
        <v>52321</v>
      </c>
      <c r="B386" s="18">
        <f t="shared" si="95"/>
        <v>0</v>
      </c>
      <c r="C386" s="14"/>
      <c r="D386" s="19">
        <f t="shared" si="96"/>
        <v>31</v>
      </c>
      <c r="E386" s="20">
        <f t="shared" si="94"/>
        <v>0</v>
      </c>
      <c r="F386" s="17">
        <f t="shared" ref="F386:F395" si="97">IF(E386&lt;&gt;"x",E386+C386,"")</f>
        <v>0</v>
      </c>
    </row>
    <row r="387" spans="1:6" x14ac:dyDescent="0.3">
      <c r="A387" s="25">
        <v>52351</v>
      </c>
      <c r="B387" s="18">
        <f t="shared" si="95"/>
        <v>0</v>
      </c>
      <c r="C387" s="14"/>
      <c r="D387" s="19">
        <f t="shared" si="96"/>
        <v>30</v>
      </c>
      <c r="E387" s="20">
        <f t="shared" si="94"/>
        <v>0</v>
      </c>
      <c r="F387" s="17">
        <f t="shared" si="97"/>
        <v>0</v>
      </c>
    </row>
    <row r="388" spans="1:6" x14ac:dyDescent="0.3">
      <c r="A388" s="25">
        <v>52382</v>
      </c>
      <c r="B388" s="18">
        <f t="shared" si="95"/>
        <v>0</v>
      </c>
      <c r="C388" s="14"/>
      <c r="D388" s="19">
        <f t="shared" si="96"/>
        <v>31</v>
      </c>
      <c r="E388" s="20">
        <f t="shared" si="94"/>
        <v>0</v>
      </c>
      <c r="F388" s="17">
        <f t="shared" si="97"/>
        <v>0</v>
      </c>
    </row>
    <row r="389" spans="1:6" x14ac:dyDescent="0.3">
      <c r="A389" s="25">
        <v>52412</v>
      </c>
      <c r="B389" s="18">
        <f t="shared" si="95"/>
        <v>0</v>
      </c>
      <c r="C389" s="14"/>
      <c r="D389" s="19">
        <f t="shared" si="96"/>
        <v>30</v>
      </c>
      <c r="E389" s="20">
        <f t="shared" si="94"/>
        <v>0</v>
      </c>
      <c r="F389" s="17">
        <f t="shared" si="97"/>
        <v>0</v>
      </c>
    </row>
    <row r="390" spans="1:6" x14ac:dyDescent="0.3">
      <c r="A390" s="25">
        <v>52443</v>
      </c>
      <c r="B390" s="18">
        <f t="shared" si="95"/>
        <v>0</v>
      </c>
      <c r="C390" s="14"/>
      <c r="D390" s="19">
        <f t="shared" si="96"/>
        <v>31</v>
      </c>
      <c r="E390" s="20">
        <f t="shared" si="94"/>
        <v>0</v>
      </c>
      <c r="F390" s="17">
        <f t="shared" si="97"/>
        <v>0</v>
      </c>
    </row>
    <row r="391" spans="1:6" x14ac:dyDescent="0.3">
      <c r="A391" s="25">
        <v>52474</v>
      </c>
      <c r="B391" s="18">
        <f t="shared" si="95"/>
        <v>0</v>
      </c>
      <c r="C391" s="14"/>
      <c r="D391" s="19">
        <f t="shared" si="96"/>
        <v>31</v>
      </c>
      <c r="E391" s="20">
        <f t="shared" si="94"/>
        <v>0</v>
      </c>
      <c r="F391" s="17">
        <f t="shared" si="97"/>
        <v>0</v>
      </c>
    </row>
    <row r="392" spans="1:6" x14ac:dyDescent="0.3">
      <c r="A392" s="25">
        <v>52504</v>
      </c>
      <c r="B392" s="18">
        <f t="shared" si="95"/>
        <v>0</v>
      </c>
      <c r="C392" s="14"/>
      <c r="D392" s="19">
        <f t="shared" si="96"/>
        <v>30</v>
      </c>
      <c r="E392" s="20">
        <f t="shared" si="94"/>
        <v>0</v>
      </c>
      <c r="F392" s="17">
        <f t="shared" si="97"/>
        <v>0</v>
      </c>
    </row>
    <row r="393" spans="1:6" x14ac:dyDescent="0.3">
      <c r="A393" s="25">
        <v>52535</v>
      </c>
      <c r="B393" s="18">
        <f t="shared" si="95"/>
        <v>0</v>
      </c>
      <c r="C393" s="14"/>
      <c r="D393" s="19">
        <f t="shared" si="96"/>
        <v>31</v>
      </c>
      <c r="E393" s="20">
        <f t="shared" si="94"/>
        <v>0</v>
      </c>
      <c r="F393" s="17">
        <f t="shared" si="97"/>
        <v>0</v>
      </c>
    </row>
    <row r="394" spans="1:6" x14ac:dyDescent="0.3">
      <c r="A394" s="25">
        <v>52565</v>
      </c>
      <c r="B394" s="18">
        <f t="shared" si="95"/>
        <v>0</v>
      </c>
      <c r="C394" s="14"/>
      <c r="D394" s="19">
        <f t="shared" si="96"/>
        <v>30</v>
      </c>
      <c r="E394" s="20">
        <f t="shared" si="94"/>
        <v>0</v>
      </c>
      <c r="F394" s="17">
        <f t="shared" si="97"/>
        <v>0</v>
      </c>
    </row>
    <row r="395" spans="1:6" x14ac:dyDescent="0.3">
      <c r="A395" s="25">
        <v>52596</v>
      </c>
      <c r="B395" s="18">
        <f t="shared" si="95"/>
        <v>0</v>
      </c>
      <c r="C395" s="14"/>
      <c r="D395" s="19">
        <f t="shared" si="96"/>
        <v>31</v>
      </c>
      <c r="E395" s="20">
        <f t="shared" si="94"/>
        <v>0</v>
      </c>
      <c r="F395" s="17">
        <f t="shared" si="97"/>
        <v>0</v>
      </c>
    </row>
    <row r="396" spans="1:6" x14ac:dyDescent="0.3">
      <c r="A396" s="21" t="s">
        <v>54</v>
      </c>
      <c r="B396" s="22">
        <f t="shared" ref="B396" si="98">B395-C395</f>
        <v>0</v>
      </c>
      <c r="C396" s="22">
        <f>SUM(C384:C395)</f>
        <v>0</v>
      </c>
      <c r="D396" s="23">
        <f>SUM(D384:D395)</f>
        <v>365</v>
      </c>
      <c r="E396" s="24">
        <f>SUM(E384:E395)</f>
        <v>0</v>
      </c>
      <c r="F396" s="24">
        <f>SUM(F384:F395)</f>
        <v>0</v>
      </c>
    </row>
    <row r="399" spans="1:6" x14ac:dyDescent="0.3">
      <c r="A399" s="67" t="s">
        <v>31</v>
      </c>
      <c r="B399" s="68"/>
      <c r="C399" s="69"/>
      <c r="D399" s="35"/>
      <c r="E399" s="36">
        <f>SUM(E96+E109+E123+E136+E149+E162+E175+E188+E201+E214+E227+E240+E253+E266+E279+E292+E305+E318+E331+E344+E357+E370+E396+E383)</f>
        <v>2688395.2800000007</v>
      </c>
      <c r="F399" s="36">
        <f>SUM(F96+F109+F123+F136+F149+F162+F175+F188+F201+F214+F227+F240+F253+F266+F279+F292+F305+F318+F331+F344+F357+F370+F396+F383)</f>
        <v>8688395.2799999993</v>
      </c>
    </row>
    <row r="402" spans="1:6" x14ac:dyDescent="0.3">
      <c r="A402" s="37" t="str">
        <f>"przyjęto założenie, że marża banku (m) będzie stała i wyniesie . "&amp;K15&amp;" %"</f>
        <v>przyjęto założenie, że marża banku (m) będzie stała i wyniesie . 0 %</v>
      </c>
      <c r="B402" s="38"/>
      <c r="C402" s="38"/>
      <c r="D402" s="39"/>
      <c r="E402" s="40"/>
      <c r="F402" s="40"/>
    </row>
    <row r="403" spans="1:6" x14ac:dyDescent="0.3">
      <c r="A403" s="59" t="s">
        <v>33</v>
      </c>
      <c r="B403" s="59"/>
      <c r="C403" s="59"/>
      <c r="D403" s="59"/>
      <c r="E403" s="59"/>
      <c r="F403" s="59"/>
    </row>
    <row r="405" spans="1:6" x14ac:dyDescent="0.3">
      <c r="A405" s="3" t="s">
        <v>34</v>
      </c>
      <c r="D405" s="61" t="s">
        <v>37</v>
      </c>
      <c r="E405" s="61"/>
      <c r="F405" s="61"/>
    </row>
    <row r="406" spans="1:6" x14ac:dyDescent="0.3">
      <c r="D406" s="61" t="s">
        <v>35</v>
      </c>
      <c r="E406" s="61"/>
      <c r="F406" s="61"/>
    </row>
    <row r="407" spans="1:6" x14ac:dyDescent="0.3">
      <c r="D407" s="61" t="s">
        <v>36</v>
      </c>
      <c r="E407" s="61"/>
      <c r="F407" s="61"/>
    </row>
  </sheetData>
  <mergeCells count="15">
    <mergeCell ref="A1:C1"/>
    <mergeCell ref="D8:E8"/>
    <mergeCell ref="D9:E9"/>
    <mergeCell ref="D10:E10"/>
    <mergeCell ref="A6:F6"/>
    <mergeCell ref="A403:F403"/>
    <mergeCell ref="C2:F2"/>
    <mergeCell ref="D405:F405"/>
    <mergeCell ref="D406:F406"/>
    <mergeCell ref="D407:F407"/>
    <mergeCell ref="A4:F4"/>
    <mergeCell ref="D11:E11"/>
    <mergeCell ref="A14:A16"/>
    <mergeCell ref="D14:E15"/>
    <mergeCell ref="A399:C3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2023-10-06T08:38:51Z</dcterms:modified>
</cp:coreProperties>
</file>