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drzej.paliwoda\Desktop\PRZETARGI DO ZROBIENIA\17.12.24 Sucha Beskidzka 113 na 19.12.24 opennexus\01_DOKUMENTY\"/>
    </mc:Choice>
  </mc:AlternateContent>
  <bookViews>
    <workbookView xWindow="0" yWindow="0" windowWidth="28800" windowHeight="12036" tabRatio="655"/>
  </bookViews>
  <sheets>
    <sheet name="Pakiety" sheetId="1" r:id="rId1"/>
  </sheets>
  <definedNames>
    <definedName name="_xlnm.Print_Area" localSheetId="0">Pakiety!$A$1:$I$623</definedName>
  </definedNames>
  <calcPr calcId="162913" iterateDelta="1E-4"/>
</workbook>
</file>

<file path=xl/calcChain.xml><?xml version="1.0" encoding="utf-8"?>
<calcChain xmlns="http://schemas.openxmlformats.org/spreadsheetml/2006/main">
  <c r="G615" i="1" l="1"/>
  <c r="F615" i="1"/>
  <c r="G585" i="1"/>
  <c r="H585" i="1" s="1"/>
  <c r="F585" i="1"/>
  <c r="G584" i="1"/>
  <c r="F584" i="1"/>
  <c r="G552" i="1"/>
  <c r="F552" i="1"/>
  <c r="G527" i="1"/>
  <c r="H527" i="1" s="1"/>
  <c r="F527" i="1"/>
  <c r="G526" i="1"/>
  <c r="H526" i="1" s="1"/>
  <c r="F526" i="1"/>
  <c r="G525" i="1"/>
  <c r="F525" i="1"/>
  <c r="G497" i="1"/>
  <c r="H497" i="1" s="1"/>
  <c r="F497" i="1"/>
  <c r="G496" i="1"/>
  <c r="F496" i="1"/>
  <c r="G465" i="1"/>
  <c r="F465" i="1"/>
  <c r="G433" i="1"/>
  <c r="F433" i="1"/>
  <c r="G405" i="1"/>
  <c r="H405" i="1" s="1"/>
  <c r="F405" i="1"/>
  <c r="G404" i="1"/>
  <c r="F404" i="1"/>
  <c r="G373" i="1"/>
  <c r="F373" i="1"/>
  <c r="G345" i="1"/>
  <c r="H345" i="1" s="1"/>
  <c r="F345" i="1"/>
  <c r="G344" i="1"/>
  <c r="F344" i="1"/>
  <c r="G313" i="1"/>
  <c r="F313" i="1"/>
  <c r="G282" i="1"/>
  <c r="F282" i="1"/>
  <c r="G250" i="1"/>
  <c r="F250" i="1"/>
  <c r="G219" i="1"/>
  <c r="F219" i="1"/>
  <c r="G187" i="1"/>
  <c r="F187" i="1"/>
  <c r="G157" i="1"/>
  <c r="F157" i="1"/>
  <c r="G129" i="1"/>
  <c r="H129" i="1" s="1"/>
  <c r="F129" i="1"/>
  <c r="G128" i="1"/>
  <c r="F128" i="1"/>
  <c r="G97" i="1"/>
  <c r="F97" i="1"/>
  <c r="G67" i="1"/>
  <c r="H67" i="1" s="1"/>
  <c r="F67" i="1"/>
  <c r="G66" i="1"/>
  <c r="F66" i="1"/>
  <c r="G35" i="1"/>
  <c r="H35" i="1" s="1"/>
  <c r="C38" i="1" s="1"/>
  <c r="F35" i="1"/>
  <c r="G5" i="1"/>
  <c r="H5" i="1" s="1"/>
  <c r="C8" i="1" s="1"/>
  <c r="F5" i="1"/>
  <c r="H66" i="1" l="1"/>
  <c r="C70" i="1" s="1"/>
  <c r="C69" i="1"/>
  <c r="H344" i="1"/>
  <c r="C348" i="1" s="1"/>
  <c r="C347" i="1"/>
  <c r="H187" i="1"/>
  <c r="C190" i="1" s="1"/>
  <c r="C189" i="1"/>
  <c r="H128" i="1"/>
  <c r="C132" i="1" s="1"/>
  <c r="C131" i="1"/>
  <c r="H157" i="1"/>
  <c r="C160" i="1" s="1"/>
  <c r="C159" i="1"/>
  <c r="H282" i="1"/>
  <c r="C285" i="1" s="1"/>
  <c r="C284" i="1"/>
  <c r="H433" i="1"/>
  <c r="C436" i="1" s="1"/>
  <c r="C435" i="1"/>
  <c r="H525" i="1"/>
  <c r="C530" i="1" s="1"/>
  <c r="C529" i="1"/>
  <c r="H584" i="1"/>
  <c r="C588" i="1" s="1"/>
  <c r="C587" i="1"/>
  <c r="H250" i="1"/>
  <c r="C253" i="1" s="1"/>
  <c r="C252" i="1"/>
  <c r="H552" i="1"/>
  <c r="C555" i="1" s="1"/>
  <c r="C554" i="1"/>
  <c r="H97" i="1"/>
  <c r="C100" i="1" s="1"/>
  <c r="C99" i="1"/>
  <c r="H373" i="1"/>
  <c r="C376" i="1" s="1"/>
  <c r="C375" i="1"/>
  <c r="H465" i="1"/>
  <c r="C468" i="1" s="1"/>
  <c r="C467" i="1"/>
  <c r="H219" i="1"/>
  <c r="C222" i="1" s="1"/>
  <c r="C221" i="1"/>
  <c r="H313" i="1"/>
  <c r="C316" i="1" s="1"/>
  <c r="C315" i="1"/>
  <c r="H404" i="1"/>
  <c r="C408" i="1" s="1"/>
  <c r="C407" i="1"/>
  <c r="H496" i="1"/>
  <c r="C502" i="1" s="1"/>
  <c r="C501" i="1"/>
  <c r="H615" i="1"/>
  <c r="C618" i="1" s="1"/>
  <c r="C617" i="1"/>
  <c r="C37" i="1"/>
  <c r="C7" i="1"/>
</calcChain>
</file>

<file path=xl/sharedStrings.xml><?xml version="1.0" encoding="utf-8"?>
<sst xmlns="http://schemas.openxmlformats.org/spreadsheetml/2006/main" count="331" uniqueCount="102">
  <si>
    <t>L.p.</t>
  </si>
  <si>
    <t>Nazwa Artykułu</t>
  </si>
  <si>
    <t>Ilość opakowań</t>
  </si>
  <si>
    <t>Cena jednostkowa netto</t>
  </si>
  <si>
    <t>Stawka VAT</t>
  </si>
  <si>
    <t>Cena jednostkowa brutto</t>
  </si>
  <si>
    <t>Wartość netto</t>
  </si>
  <si>
    <t>Wartość brutto</t>
  </si>
  <si>
    <t>Opis</t>
  </si>
  <si>
    <t>Wartość pakietu netto:</t>
  </si>
  <si>
    <t>Wartość pakietu brutto:</t>
  </si>
  <si>
    <t>Wykorzystanie w obrębie wartości pakietu w zależności od zapotrzebowania</t>
  </si>
  <si>
    <t xml:space="preserve">     PAKIET 3 </t>
  </si>
  <si>
    <t>Doxorubicin liposomal 20 mg/10 ml  fiol</t>
  </si>
  <si>
    <t xml:space="preserve">     PAKIET 4 </t>
  </si>
  <si>
    <t>BCG 200 mln CFU 1 fiol. + rozp. 50 ml</t>
  </si>
  <si>
    <t xml:space="preserve">     PAKIET 5 </t>
  </si>
  <si>
    <t>Vinorelbinum kaps. 20 mg x 1 szt</t>
  </si>
  <si>
    <t>Vinorelbinum kaps. 30 mg x 1 szt</t>
  </si>
  <si>
    <t>1.</t>
  </si>
  <si>
    <t>2.</t>
  </si>
  <si>
    <t xml:space="preserve">     PAKIET 8 </t>
  </si>
  <si>
    <t>Aprepitant 80+125 mg ( 2+1 kaps.)</t>
  </si>
  <si>
    <t xml:space="preserve">     PAKIET 10 </t>
  </si>
  <si>
    <t>Capecytabinum 500 mg x 120 tabl.</t>
  </si>
  <si>
    <t>Capecytabinum 150 mg x 60 tabl.</t>
  </si>
  <si>
    <t>Produkty cytotoksyczne w fiolkach</t>
  </si>
  <si>
    <t xml:space="preserve">     PAKIET 13</t>
  </si>
  <si>
    <t>Fulvestrantum 250 mg/5 ml x 2 fiol.</t>
  </si>
  <si>
    <t xml:space="preserve">     PAKIET 16 </t>
  </si>
  <si>
    <t>Netupitant + Palonosteron 1 kaps</t>
  </si>
  <si>
    <t xml:space="preserve">     PAKIET 18 </t>
  </si>
  <si>
    <t>Vinblastin amp. 10 mg x 1 fiol.</t>
  </si>
  <si>
    <t xml:space="preserve">     PAKIET 19 </t>
  </si>
  <si>
    <t>Vincristinum amp. 1 mg/ml x 1  koncentrat</t>
  </si>
  <si>
    <t xml:space="preserve">     PAKIET 20 </t>
  </si>
  <si>
    <t>Vinorelbinum 50 mg/5 ml x 1</t>
  </si>
  <si>
    <t xml:space="preserve">     PAKIET 34  </t>
  </si>
  <si>
    <t>Bleomycin 0.015 x 1</t>
  </si>
  <si>
    <t xml:space="preserve">     PAKIET 35  </t>
  </si>
  <si>
    <t>Dacarbazinum 100 mg x 10</t>
  </si>
  <si>
    <t>Dacarbazinum 200 mg x 10</t>
  </si>
  <si>
    <t xml:space="preserve">     PAKIET 36  </t>
  </si>
  <si>
    <t>Naatrium  levofolinatum amp. 0,45g/9 ml</t>
  </si>
  <si>
    <t xml:space="preserve">     PAKIET 38  </t>
  </si>
  <si>
    <t>Temozolamidum 0,1 g x 5 tabl</t>
  </si>
  <si>
    <t>Temozolamidum 0,25 g x 5 tabl</t>
  </si>
  <si>
    <t xml:space="preserve">     PAKIET 39  </t>
  </si>
  <si>
    <t xml:space="preserve">Bicalutamidum 50 mg x 28 tabl. </t>
  </si>
  <si>
    <t xml:space="preserve">     PAKIET 41  </t>
  </si>
  <si>
    <t>Filgrastimum 0,48 mg/0,5 ml ampułkostrzykawka</t>
  </si>
  <si>
    <t xml:space="preserve">     PAKIET 42 </t>
  </si>
  <si>
    <t>Bevacizumabum 25 mg/ml 16 ml</t>
  </si>
  <si>
    <t>Bevacizumabum 25 mg/ml 4 ml</t>
  </si>
  <si>
    <t xml:space="preserve">     PAKIET 43  </t>
  </si>
  <si>
    <t>Sunitynibum mkaps 50 mg tabl</t>
  </si>
  <si>
    <t>Sunitynibum mkaps 12.5 mg tabl</t>
  </si>
  <si>
    <t>3.</t>
  </si>
  <si>
    <t>Sunitynibum mkaps 25 mg tabl.</t>
  </si>
  <si>
    <t>Wartośc pakietu netto:</t>
  </si>
  <si>
    <t xml:space="preserve">     PAKIET 44  </t>
  </si>
  <si>
    <t>Abirateroni acetas 500 mg 60 tabl</t>
  </si>
  <si>
    <t xml:space="preserve">     PAKIET 45  </t>
  </si>
  <si>
    <t>Ilość mkaps</t>
  </si>
  <si>
    <t>Erlotinibum 150 mg x 30</t>
  </si>
  <si>
    <t>Erlotinibum 100 mg x 30</t>
  </si>
  <si>
    <t xml:space="preserve">     PAKIET 51</t>
  </si>
  <si>
    <t>Trastuzumabum fiol 150 mg</t>
  </si>
  <si>
    <t xml:space="preserve">Stabilność produktu po pierwszym nakłuciu wpisana w ChPL </t>
  </si>
  <si>
    <t>Maksymalna stabilność 24 godziny</t>
  </si>
  <si>
    <t>Maksymalna stabilność 28 dni</t>
  </si>
  <si>
    <t>Maksymalna stabilność 14 dni</t>
  </si>
  <si>
    <t>Zamawiający wymaga aby w/w dawki substancji czynnej pochodziły od jednego producenta</t>
  </si>
  <si>
    <t>BCG-MEDAC PR.I ROZP.DO SP.ZAW.DO PĘCHRZ. - 1 FIOL.+1 SYST.Z ROZP. A 50 ML</t>
  </si>
  <si>
    <t>VINORELBINE ZENTIVA KAPS.MIĘKKIE 0,02 G 1 KAPS.</t>
  </si>
  <si>
    <t>VINORELBINE ZENTIVA KAPS.MIĘKKIE 0,03 G 1 KAPS.</t>
  </si>
  <si>
    <t>APREPITANT STADA KAPS.TWARDE 0,125G+0,08G 3 KAPS. (1 X 0,125 G + 2</t>
  </si>
  <si>
    <t>CAPECITABINE ACCORD TABL.POWL. 0,5 G 120 TABL. (BLIST.ALU/ALU)</t>
  </si>
  <si>
    <t>CAPECITABINE ACCORD TABL.POWL. 0,15 G 60 TABL. (BLIST.ALU/ALU)</t>
  </si>
  <si>
    <t>FULWESTRANT ACCORD ROZTW.DO WSTRZ.W AMP.-STRZYK. 0,25 G/5ML 2 AMP.-STRZ.A 5ML (+2 IGŁ</t>
  </si>
  <si>
    <t>AKYNZEO KAPS.TWARDE 0,3G+0,5MG 1 KAPS.</t>
  </si>
  <si>
    <t>UNIBLASTIN ROZT.DO WSTRZ.DOŻ. 10 MG/10ML 1 FIOL.</t>
  </si>
  <si>
    <t>VINCRISTINE TEVA ROZT.DO WSTRZ. 1MG/ML 1 FIOL.A 1ML</t>
  </si>
  <si>
    <t>BLEOMEDAC PR.DO P.ROZTW.DO WSTRZ. 15 000 I.U./FIOL. 1 FIOL.A 10ML</t>
  </si>
  <si>
    <t>DETIMEDAC   100 MG PR.DO P.ROZTW.DO WSTRZ I INF. 100 MG 10 FIOL.A 100 MG</t>
  </si>
  <si>
    <t>DETIMEDAC   200 MG PR.DO P.ROZTW.DO WSTRZ I INF. 200 MG 10 FIOL.A 200 MG</t>
  </si>
  <si>
    <t>LEVOFOLIC ROZT.DO WSTRZ.I INFUZJI 50 MG/ML 1 FIOL.A 9ML</t>
  </si>
  <si>
    <t>TEMOZOLOMIDE ACCORD KAPS.TWARDE 0,1 G 5 KAPS. (SASZET.)</t>
  </si>
  <si>
    <t>TEMOZOLOMIDE ACCORD KAPS.TWARDE 0,25 G 5 KAPS. (SASZET.)</t>
  </si>
  <si>
    <t>BINABIC TABL.POWL. 50 MG 28 TABL.</t>
  </si>
  <si>
    <t>OYAVAS KONCENT.DO SPORZ.ROZTW.DO INFU 25 MG/ML 1 FIOL. PO 16 ML</t>
  </si>
  <si>
    <t>OYAVAS KONCENT.DO SPORZ.ROZTW.DO INFU 25 MG/ML 1 FIOL. PO 4 ML</t>
  </si>
  <si>
    <t>ABIRATERONE STADA TABL.POWL. 0,5 G 60 TABL.</t>
  </si>
  <si>
    <t>ERLOTINIB ZENTIVA TABL.POWL. 0,15 G 30 TABL.</t>
  </si>
  <si>
    <t>ERLOTINIB ZENTIVA TABL.POWL. 0,1 G 30 TABL.</t>
  </si>
  <si>
    <t>ZERCEPAC PROSZ.DO SP.KONC.ROZT.DO INF. 150 MG 1 FIOL.</t>
  </si>
  <si>
    <t>ZOLSKETIL PEGYLATED LIPOSOMAL KONC.DO SPORZ.DYSPER. DO INFUZ 2 MG/ML 1 FIOL. 10 ML</t>
  </si>
  <si>
    <r>
      <t xml:space="preserve">NAVIREL KONCENTRAT DO SPORZĄDZENIA ROZ 10 MG/ML </t>
    </r>
    <r>
      <rPr>
        <b/>
        <sz val="12"/>
        <rFont val="Times New Roman"/>
        <family val="1"/>
        <charset val="238"/>
      </rPr>
      <t>10 FIOL</t>
    </r>
    <r>
      <rPr>
        <sz val="12"/>
        <rFont val="Times New Roman"/>
        <family val="1"/>
        <charset val="238"/>
      </rPr>
      <t>.A 5ML</t>
    </r>
  </si>
  <si>
    <r>
      <t xml:space="preserve">ACCOFIL ROZT.DO WSTRZ.I INFUZJI 48 MLN.J.M./0,5ML </t>
    </r>
    <r>
      <rPr>
        <b/>
        <sz val="12"/>
        <rFont val="Times New Roman"/>
        <family val="1"/>
        <charset val="238"/>
      </rPr>
      <t>5 AMP.-STRZ</t>
    </r>
    <r>
      <rPr>
        <sz val="12"/>
        <rFont val="Times New Roman"/>
        <family val="1"/>
        <charset val="238"/>
      </rPr>
      <t>.A 0,5ML</t>
    </r>
  </si>
  <si>
    <r>
      <t xml:space="preserve">SUNITINIB ACCORD KAPS.TWARDE 0,05 G </t>
    </r>
    <r>
      <rPr>
        <b/>
        <sz val="12"/>
        <rFont val="Times New Roman"/>
        <family val="1"/>
        <charset val="238"/>
      </rPr>
      <t xml:space="preserve">30 KAPS. </t>
    </r>
    <r>
      <rPr>
        <sz val="12"/>
        <rFont val="Times New Roman"/>
        <family val="1"/>
        <charset val="238"/>
      </rPr>
      <t>(BUT. HDPE)</t>
    </r>
  </si>
  <si>
    <r>
      <t xml:space="preserve">SUNITINIB ACCORD KAPS.TWARDE 0,0125 G </t>
    </r>
    <r>
      <rPr>
        <b/>
        <sz val="12"/>
        <rFont val="Times New Roman"/>
        <family val="1"/>
        <charset val="238"/>
      </rPr>
      <t>30 KAPS</t>
    </r>
    <r>
      <rPr>
        <sz val="12"/>
        <rFont val="Times New Roman"/>
        <family val="1"/>
        <charset val="238"/>
      </rPr>
      <t>. (BUT. HDPE)</t>
    </r>
  </si>
  <si>
    <r>
      <t xml:space="preserve">SUNITINIB ACCORD KAPS.TWARDE 0,025 G </t>
    </r>
    <r>
      <rPr>
        <b/>
        <sz val="12"/>
        <rFont val="Times New Roman"/>
        <family val="1"/>
        <charset val="238"/>
      </rPr>
      <t xml:space="preserve">30 KAPS. </t>
    </r>
    <r>
      <rPr>
        <sz val="12"/>
        <rFont val="Times New Roman"/>
        <family val="1"/>
        <charset val="238"/>
      </rPr>
      <t>(BUT. HDPE)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</si>
</sst>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&quot; zł&quot;"/>
    <numFmt numFmtId="165" formatCode="#"/>
    <numFmt numFmtId="166" formatCode="_-* #,##0.00&quot; zł&quot;_-;\-* #,##0.00&quot; zł&quot;_-;_-* \-??&quot; zł&quot;_-;_-@_-"/>
  </numFmts>
  <fonts count="1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RotisSansSerif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166" fontId="5" fillId="0" borderId="0" applyBorder="0" applyProtection="0"/>
    <xf numFmtId="0" fontId="3" fillId="0" borderId="0"/>
    <xf numFmtId="0" fontId="4" fillId="0" borderId="0"/>
    <xf numFmtId="0" fontId="2" fillId="0" borderId="0"/>
    <xf numFmtId="0" fontId="1" fillId="0" borderId="0"/>
  </cellStyleXfs>
  <cellXfs count="51">
    <xf numFmtId="0" fontId="0" fillId="0" borderId="0" xfId="0"/>
    <xf numFmtId="0" fontId="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textRotation="18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vertical="center"/>
    </xf>
    <xf numFmtId="9" fontId="7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left" vertical="center"/>
      <protection locked="0"/>
    </xf>
    <xf numFmtId="2" fontId="7" fillId="0" borderId="0" xfId="0" applyNumberFormat="1" applyFont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 textRotation="180" wrapText="1"/>
    </xf>
    <xf numFmtId="0" fontId="6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right" vertical="center" wrapText="1"/>
      <protection locked="0"/>
    </xf>
    <xf numFmtId="4" fontId="7" fillId="0" borderId="0" xfId="0" applyNumberFormat="1" applyFont="1" applyAlignment="1" applyProtection="1">
      <alignment horizontal="center" vertical="center" textRotation="18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</xf>
    <xf numFmtId="4" fontId="7" fillId="0" borderId="0" xfId="0" applyNumberFormat="1" applyFont="1" applyAlignment="1" applyProtection="1">
      <alignment vertical="center"/>
    </xf>
    <xf numFmtId="4" fontId="7" fillId="0" borderId="0" xfId="0" applyNumberFormat="1" applyFont="1" applyBorder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vertical="center"/>
    </xf>
    <xf numFmtId="4" fontId="7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horizontal="center"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1" applyNumberFormat="1" applyFont="1" applyBorder="1" applyAlignment="1" applyProtection="1">
      <alignment horizontal="center" vertical="center"/>
    </xf>
    <xf numFmtId="4" fontId="7" fillId="0" borderId="0" xfId="0" applyNumberFormat="1" applyFont="1" applyAlignment="1" applyProtection="1">
      <alignment horizontal="center" vertical="center" textRotation="91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4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</cellXfs>
  <cellStyles count="6">
    <cellStyle name="Excel Built-in Explanatory Text" xfId="3"/>
    <cellStyle name="Normalny" xfId="0" builtinId="0"/>
    <cellStyle name="Normalny 2" xfId="4"/>
    <cellStyle name="Normalny 3" xfId="5"/>
    <cellStyle name="Normalny 4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621"/>
  <sheetViews>
    <sheetView tabSelected="1" view="pageBreakPreview" zoomScale="80" zoomScaleNormal="100" zoomScaleSheetLayoutView="80" workbookViewId="0">
      <selection activeCell="D5" sqref="D5"/>
    </sheetView>
  </sheetViews>
  <sheetFormatPr defaultColWidth="11.5546875" defaultRowHeight="15.6"/>
  <cols>
    <col min="1" max="1" width="4.6640625" style="24" bestFit="1" customWidth="1"/>
    <col min="2" max="2" width="23.21875" style="28" customWidth="1"/>
    <col min="3" max="3" width="12.6640625" style="24" customWidth="1"/>
    <col min="4" max="4" width="13.77734375" style="38" customWidth="1"/>
    <col min="5" max="5" width="10" style="24" customWidth="1"/>
    <col min="6" max="6" width="16" style="38" customWidth="1"/>
    <col min="7" max="7" width="14" style="38" customWidth="1"/>
    <col min="8" max="8" width="16.21875" style="38" customWidth="1"/>
    <col min="9" max="9" width="33.33203125" style="24" customWidth="1"/>
    <col min="10" max="16384" width="11.5546875" style="21"/>
  </cols>
  <sheetData>
    <row r="3" spans="1:9" ht="15.6" customHeight="1">
      <c r="A3" s="48" t="s">
        <v>12</v>
      </c>
      <c r="B3" s="48"/>
      <c r="C3" s="48"/>
      <c r="D3" s="42"/>
      <c r="E3" s="1"/>
      <c r="F3" s="34"/>
      <c r="G3" s="34"/>
      <c r="H3" s="37"/>
      <c r="I3" s="2"/>
    </row>
    <row r="4" spans="1:9" ht="46.8">
      <c r="A4" s="3" t="s">
        <v>0</v>
      </c>
      <c r="B4" s="3" t="s">
        <v>1</v>
      </c>
      <c r="C4" s="3" t="s">
        <v>2</v>
      </c>
      <c r="D4" s="35" t="s">
        <v>3</v>
      </c>
      <c r="E4" s="4" t="s">
        <v>4</v>
      </c>
      <c r="F4" s="35" t="s">
        <v>5</v>
      </c>
      <c r="G4" s="35" t="s">
        <v>6</v>
      </c>
      <c r="H4" s="35" t="s">
        <v>7</v>
      </c>
      <c r="I4" s="5" t="s">
        <v>8</v>
      </c>
    </row>
    <row r="5" spans="1:9" ht="62.4">
      <c r="A5" s="6">
        <v>1</v>
      </c>
      <c r="B5" s="7" t="s">
        <v>13</v>
      </c>
      <c r="C5" s="13">
        <v>50</v>
      </c>
      <c r="D5" s="36">
        <v>508.8</v>
      </c>
      <c r="E5" s="19">
        <v>0.08</v>
      </c>
      <c r="F5" s="36">
        <f>ROUND(D5*1.08,2)</f>
        <v>549.5</v>
      </c>
      <c r="G5" s="36">
        <f>ROUND(D5*C5,2)</f>
        <v>25440</v>
      </c>
      <c r="H5" s="36">
        <f>ROUND(G5*1.08,2)</f>
        <v>27475.200000000001</v>
      </c>
      <c r="I5" s="7" t="s">
        <v>96</v>
      </c>
    </row>
    <row r="6" spans="1:9">
      <c r="A6" s="22"/>
      <c r="B6" s="12"/>
      <c r="C6" s="10"/>
      <c r="D6" s="34"/>
      <c r="E6" s="10"/>
      <c r="F6" s="34"/>
      <c r="G6" s="34"/>
      <c r="H6" s="37"/>
      <c r="I6" s="2"/>
    </row>
    <row r="7" spans="1:9" ht="15.6" customHeight="1">
      <c r="A7" s="22"/>
      <c r="B7" s="33" t="s">
        <v>9</v>
      </c>
      <c r="C7" s="49">
        <f>SUM(G5)</f>
        <v>25440</v>
      </c>
      <c r="D7" s="50"/>
      <c r="E7" s="10"/>
      <c r="F7" s="34"/>
      <c r="G7" s="34"/>
      <c r="H7" s="37"/>
      <c r="I7" s="2"/>
    </row>
    <row r="8" spans="1:9" ht="15.6" customHeight="1">
      <c r="A8" s="11"/>
      <c r="B8" s="33" t="s">
        <v>10</v>
      </c>
      <c r="C8" s="49">
        <f>SUM(H5)</f>
        <v>27475.200000000001</v>
      </c>
      <c r="D8" s="50"/>
      <c r="E8" s="10"/>
      <c r="F8" s="34"/>
      <c r="G8" s="34"/>
      <c r="H8" s="37"/>
      <c r="I8" s="2"/>
    </row>
    <row r="9" spans="1:9">
      <c r="A9" s="11"/>
      <c r="B9" s="31"/>
      <c r="C9" s="10"/>
      <c r="D9" s="34"/>
      <c r="E9" s="10"/>
      <c r="F9" s="34"/>
      <c r="G9" s="34"/>
      <c r="H9" s="37"/>
      <c r="I9" s="2"/>
    </row>
    <row r="33" spans="1:9" ht="15.6" customHeight="1">
      <c r="A33" s="48" t="s">
        <v>14</v>
      </c>
      <c r="B33" s="48"/>
      <c r="C33" s="48"/>
      <c r="D33" s="42"/>
      <c r="E33" s="1"/>
      <c r="F33" s="34"/>
      <c r="G33" s="34"/>
      <c r="H33" s="37"/>
      <c r="I33" s="2"/>
    </row>
    <row r="34" spans="1:9" ht="46.8">
      <c r="A34" s="3" t="s">
        <v>0</v>
      </c>
      <c r="B34" s="3" t="s">
        <v>1</v>
      </c>
      <c r="C34" s="3" t="s">
        <v>2</v>
      </c>
      <c r="D34" s="35" t="s">
        <v>3</v>
      </c>
      <c r="E34" s="4" t="s">
        <v>4</v>
      </c>
      <c r="F34" s="35" t="s">
        <v>5</v>
      </c>
      <c r="G34" s="35" t="s">
        <v>6</v>
      </c>
      <c r="H34" s="35" t="s">
        <v>7</v>
      </c>
      <c r="I34" s="5" t="s">
        <v>8</v>
      </c>
    </row>
    <row r="35" spans="1:9" ht="46.8">
      <c r="A35" s="6">
        <v>1</v>
      </c>
      <c r="B35" s="7" t="s">
        <v>15</v>
      </c>
      <c r="C35" s="6">
        <v>300</v>
      </c>
      <c r="D35" s="36">
        <v>730.80000000000007</v>
      </c>
      <c r="E35" s="19">
        <v>0.08</v>
      </c>
      <c r="F35" s="36">
        <f>ROUND(D35*1.08,2)</f>
        <v>789.26</v>
      </c>
      <c r="G35" s="36">
        <f>ROUND(D35*C35,2)</f>
        <v>219240</v>
      </c>
      <c r="H35" s="36">
        <f>ROUND(G35*1.08,2)</f>
        <v>236779.2</v>
      </c>
      <c r="I35" s="7" t="s">
        <v>73</v>
      </c>
    </row>
    <row r="36" spans="1:9">
      <c r="A36" s="22"/>
      <c r="B36" s="12"/>
      <c r="C36" s="10"/>
      <c r="D36" s="34"/>
      <c r="E36" s="10"/>
      <c r="F36" s="34"/>
      <c r="G36" s="44"/>
      <c r="H36" s="37"/>
      <c r="I36" s="2"/>
    </row>
    <row r="37" spans="1:9" ht="15.6" customHeight="1">
      <c r="A37" s="22"/>
      <c r="B37" s="33" t="s">
        <v>9</v>
      </c>
      <c r="C37" s="49">
        <f>SUM(G35)</f>
        <v>219240</v>
      </c>
      <c r="D37" s="50"/>
      <c r="E37" s="10"/>
      <c r="F37" s="34"/>
      <c r="G37" s="34"/>
      <c r="H37" s="37"/>
      <c r="I37" s="2"/>
    </row>
    <row r="38" spans="1:9" ht="15.6" customHeight="1">
      <c r="A38" s="11"/>
      <c r="B38" s="33" t="s">
        <v>10</v>
      </c>
      <c r="C38" s="49">
        <f>SUM(H35)</f>
        <v>236779.2</v>
      </c>
      <c r="D38" s="50"/>
      <c r="E38" s="10"/>
      <c r="F38" s="34"/>
      <c r="G38" s="34"/>
      <c r="H38" s="37"/>
      <c r="I38" s="2"/>
    </row>
    <row r="39" spans="1:9">
      <c r="A39" s="11"/>
      <c r="B39" s="31"/>
      <c r="C39" s="10"/>
      <c r="D39" s="34"/>
      <c r="E39" s="10"/>
      <c r="F39" s="34"/>
      <c r="G39" s="34"/>
      <c r="H39" s="37"/>
      <c r="I39" s="2"/>
    </row>
    <row r="40" spans="1:9">
      <c r="A40" s="11"/>
      <c r="B40" s="12"/>
      <c r="C40" s="10"/>
      <c r="D40" s="34"/>
      <c r="E40" s="10"/>
      <c r="F40" s="34"/>
      <c r="G40" s="34"/>
      <c r="H40" s="37"/>
      <c r="I40" s="2"/>
    </row>
    <row r="64" spans="1:9" ht="15.6" customHeight="1">
      <c r="A64" s="48" t="s">
        <v>16</v>
      </c>
      <c r="B64" s="48"/>
      <c r="C64" s="48"/>
      <c r="D64" s="42"/>
      <c r="E64" s="1"/>
      <c r="F64" s="34"/>
      <c r="G64" s="34"/>
      <c r="H64" s="37"/>
      <c r="I64" s="2"/>
    </row>
    <row r="65" spans="1:9" ht="46.8">
      <c r="A65" s="3" t="s">
        <v>0</v>
      </c>
      <c r="B65" s="3" t="s">
        <v>1</v>
      </c>
      <c r="C65" s="3" t="s">
        <v>2</v>
      </c>
      <c r="D65" s="35" t="s">
        <v>3</v>
      </c>
      <c r="E65" s="4" t="s">
        <v>4</v>
      </c>
      <c r="F65" s="35" t="s">
        <v>5</v>
      </c>
      <c r="G65" s="35" t="s">
        <v>6</v>
      </c>
      <c r="H65" s="35" t="s">
        <v>7</v>
      </c>
      <c r="I65" s="5" t="s">
        <v>8</v>
      </c>
    </row>
    <row r="66" spans="1:9" ht="31.2">
      <c r="A66" s="6">
        <v>1</v>
      </c>
      <c r="B66" s="7" t="s">
        <v>17</v>
      </c>
      <c r="C66" s="14">
        <v>100</v>
      </c>
      <c r="D66" s="36">
        <v>53</v>
      </c>
      <c r="E66" s="19">
        <v>0.08</v>
      </c>
      <c r="F66" s="36">
        <f t="shared" ref="F66:F67" si="0">ROUND(D66*1.08,2)</f>
        <v>57.24</v>
      </c>
      <c r="G66" s="36">
        <f t="shared" ref="G66:G67" si="1">ROUND(D66*C66,2)</f>
        <v>5300</v>
      </c>
      <c r="H66" s="36">
        <f t="shared" ref="H66:H67" si="2">ROUND(G66*1.08,2)</f>
        <v>5724</v>
      </c>
      <c r="I66" s="7" t="s">
        <v>74</v>
      </c>
    </row>
    <row r="67" spans="1:9" ht="31.2">
      <c r="A67" s="6">
        <v>2</v>
      </c>
      <c r="B67" s="7" t="s">
        <v>18</v>
      </c>
      <c r="C67" s="14">
        <v>25</v>
      </c>
      <c r="D67" s="36">
        <v>77.38</v>
      </c>
      <c r="E67" s="19">
        <v>0.08</v>
      </c>
      <c r="F67" s="36">
        <f t="shared" si="0"/>
        <v>83.57</v>
      </c>
      <c r="G67" s="36">
        <f t="shared" si="1"/>
        <v>1934.5</v>
      </c>
      <c r="H67" s="36">
        <f t="shared" si="2"/>
        <v>2089.2600000000002</v>
      </c>
      <c r="I67" s="7" t="s">
        <v>75</v>
      </c>
    </row>
    <row r="68" spans="1:9">
      <c r="A68" s="22"/>
      <c r="B68" s="12"/>
      <c r="C68" s="10"/>
      <c r="D68" s="34"/>
      <c r="E68" s="10"/>
      <c r="F68" s="34"/>
      <c r="G68" s="34"/>
      <c r="H68" s="37"/>
      <c r="I68" s="2"/>
    </row>
    <row r="69" spans="1:9" ht="15.6" customHeight="1">
      <c r="A69" s="22"/>
      <c r="B69" s="33" t="s">
        <v>9</v>
      </c>
      <c r="C69" s="49">
        <f>SUM(G66:G67)</f>
        <v>7234.5</v>
      </c>
      <c r="D69" s="50"/>
      <c r="E69" s="10"/>
      <c r="F69" s="34"/>
      <c r="G69" s="34"/>
      <c r="H69" s="37"/>
      <c r="I69" s="2"/>
    </row>
    <row r="70" spans="1:9" ht="15.6" customHeight="1">
      <c r="A70" s="11"/>
      <c r="B70" s="33" t="s">
        <v>10</v>
      </c>
      <c r="C70" s="49">
        <f>SUM(H66:H67)</f>
        <v>7813.26</v>
      </c>
      <c r="D70" s="50"/>
      <c r="E70" s="10"/>
      <c r="F70" s="34"/>
      <c r="G70" s="34"/>
      <c r="H70" s="37"/>
      <c r="I70" s="2"/>
    </row>
    <row r="72" spans="1:9">
      <c r="B72" s="30" t="s">
        <v>72</v>
      </c>
    </row>
    <row r="95" spans="1:9" ht="15.6" customHeight="1">
      <c r="A95" s="48" t="s">
        <v>21</v>
      </c>
      <c r="B95" s="48"/>
      <c r="C95" s="48"/>
      <c r="D95" s="42"/>
      <c r="E95" s="1"/>
      <c r="F95" s="34"/>
      <c r="G95" s="34"/>
      <c r="H95" s="37"/>
      <c r="I95" s="2"/>
    </row>
    <row r="96" spans="1:9" ht="46.8">
      <c r="A96" s="3" t="s">
        <v>0</v>
      </c>
      <c r="B96" s="3" t="s">
        <v>1</v>
      </c>
      <c r="C96" s="3" t="s">
        <v>2</v>
      </c>
      <c r="D96" s="35" t="s">
        <v>3</v>
      </c>
      <c r="E96" s="4" t="s">
        <v>4</v>
      </c>
      <c r="F96" s="35" t="s">
        <v>5</v>
      </c>
      <c r="G96" s="35" t="s">
        <v>6</v>
      </c>
      <c r="H96" s="35" t="s">
        <v>7</v>
      </c>
      <c r="I96" s="5" t="s">
        <v>8</v>
      </c>
    </row>
    <row r="97" spans="1:9" ht="46.8">
      <c r="A97" s="8">
        <v>1</v>
      </c>
      <c r="B97" s="7" t="s">
        <v>22</v>
      </c>
      <c r="C97" s="6">
        <v>120</v>
      </c>
      <c r="D97" s="36">
        <v>34.980000000000004</v>
      </c>
      <c r="E97" s="19">
        <v>0.08</v>
      </c>
      <c r="F97" s="36">
        <f>ROUND(D97*1.08,2)</f>
        <v>37.78</v>
      </c>
      <c r="G97" s="36">
        <f>ROUND(D97*C97,2)</f>
        <v>4197.6000000000004</v>
      </c>
      <c r="H97" s="36">
        <f>ROUND(G97*1.08,2)</f>
        <v>4533.41</v>
      </c>
      <c r="I97" s="7" t="s">
        <v>76</v>
      </c>
    </row>
    <row r="98" spans="1:9">
      <c r="A98" s="22"/>
      <c r="B98" s="12"/>
      <c r="C98" s="10"/>
      <c r="D98" s="34"/>
      <c r="E98" s="10"/>
      <c r="F98" s="34"/>
      <c r="G98" s="34"/>
      <c r="H98" s="37"/>
      <c r="I98" s="2"/>
    </row>
    <row r="99" spans="1:9" ht="15.6" customHeight="1">
      <c r="A99" s="22"/>
      <c r="B99" s="33" t="s">
        <v>9</v>
      </c>
      <c r="C99" s="49">
        <f>SUM(G97)</f>
        <v>4197.6000000000004</v>
      </c>
      <c r="D99" s="50"/>
      <c r="E99" s="10"/>
      <c r="F99" s="34"/>
      <c r="G99" s="45"/>
      <c r="H99" s="37"/>
      <c r="I99" s="2"/>
    </row>
    <row r="100" spans="1:9" ht="15.6" customHeight="1">
      <c r="A100" s="11"/>
      <c r="B100" s="33" t="s">
        <v>10</v>
      </c>
      <c r="C100" s="49">
        <f>SUM(H97)</f>
        <v>4533.41</v>
      </c>
      <c r="D100" s="50"/>
      <c r="E100" s="10"/>
      <c r="F100" s="34"/>
      <c r="G100" s="34"/>
      <c r="H100" s="37"/>
      <c r="I100" s="2"/>
    </row>
    <row r="126" spans="1:9" ht="15.6" customHeight="1">
      <c r="A126" s="48" t="s">
        <v>23</v>
      </c>
      <c r="B126" s="48"/>
      <c r="C126" s="48"/>
      <c r="D126" s="42"/>
      <c r="E126" s="1"/>
      <c r="F126" s="34"/>
      <c r="G126" s="34"/>
      <c r="H126" s="37"/>
      <c r="I126" s="2"/>
    </row>
    <row r="127" spans="1:9" ht="46.8">
      <c r="A127" s="3" t="s">
        <v>0</v>
      </c>
      <c r="B127" s="3" t="s">
        <v>1</v>
      </c>
      <c r="C127" s="3" t="s">
        <v>2</v>
      </c>
      <c r="D127" s="35" t="s">
        <v>3</v>
      </c>
      <c r="E127" s="4" t="s">
        <v>4</v>
      </c>
      <c r="F127" s="35" t="s">
        <v>5</v>
      </c>
      <c r="G127" s="35" t="s">
        <v>6</v>
      </c>
      <c r="H127" s="35" t="s">
        <v>7</v>
      </c>
      <c r="I127" s="5" t="s">
        <v>8</v>
      </c>
    </row>
    <row r="128" spans="1:9" ht="46.8">
      <c r="A128" s="26">
        <v>1</v>
      </c>
      <c r="B128" s="7" t="s">
        <v>24</v>
      </c>
      <c r="C128" s="6">
        <v>100</v>
      </c>
      <c r="D128" s="36">
        <v>132.5</v>
      </c>
      <c r="E128" s="19">
        <v>0.08</v>
      </c>
      <c r="F128" s="36">
        <f t="shared" ref="F128:F129" si="3">ROUND(D128*1.08,2)</f>
        <v>143.1</v>
      </c>
      <c r="G128" s="36">
        <f t="shared" ref="G128:G129" si="4">ROUND(D128*C128,2)</f>
        <v>13250</v>
      </c>
      <c r="H128" s="36">
        <f t="shared" ref="H128:H129" si="5">ROUND(G128*1.08,2)</f>
        <v>14310</v>
      </c>
      <c r="I128" s="7" t="s">
        <v>77</v>
      </c>
    </row>
    <row r="129" spans="1:9" ht="46.8">
      <c r="A129" s="8">
        <v>2</v>
      </c>
      <c r="B129" s="7" t="s">
        <v>25</v>
      </c>
      <c r="C129" s="6">
        <v>25</v>
      </c>
      <c r="D129" s="36">
        <v>31.8</v>
      </c>
      <c r="E129" s="19">
        <v>0.08</v>
      </c>
      <c r="F129" s="36">
        <f t="shared" si="3"/>
        <v>34.340000000000003</v>
      </c>
      <c r="G129" s="36">
        <f t="shared" si="4"/>
        <v>795</v>
      </c>
      <c r="H129" s="36">
        <f t="shared" si="5"/>
        <v>858.6</v>
      </c>
      <c r="I129" s="7" t="s">
        <v>78</v>
      </c>
    </row>
    <row r="130" spans="1:9">
      <c r="A130" s="22"/>
      <c r="B130" s="12"/>
      <c r="C130" s="10"/>
      <c r="D130" s="34"/>
      <c r="E130" s="10"/>
      <c r="F130" s="34"/>
      <c r="G130" s="34"/>
      <c r="H130" s="37"/>
      <c r="I130" s="2"/>
    </row>
    <row r="131" spans="1:9" ht="15.6" customHeight="1">
      <c r="A131" s="22"/>
      <c r="B131" s="33" t="s">
        <v>9</v>
      </c>
      <c r="C131" s="49">
        <f>SUM(G128:G129)</f>
        <v>14045</v>
      </c>
      <c r="D131" s="50"/>
      <c r="E131" s="10"/>
      <c r="F131" s="34"/>
      <c r="G131" s="37"/>
      <c r="H131" s="37"/>
      <c r="I131" s="2"/>
    </row>
    <row r="132" spans="1:9" ht="15.6" customHeight="1">
      <c r="A132" s="11"/>
      <c r="B132" s="33" t="s">
        <v>10</v>
      </c>
      <c r="C132" s="49">
        <f>SUM(H128:H129)</f>
        <v>15168.6</v>
      </c>
      <c r="D132" s="50"/>
      <c r="E132" s="10"/>
      <c r="F132" s="34"/>
      <c r="G132" s="34"/>
      <c r="H132" s="37"/>
      <c r="I132" s="2"/>
    </row>
    <row r="155" spans="1:9" ht="15.6" customHeight="1">
      <c r="A155" s="48" t="s">
        <v>27</v>
      </c>
      <c r="B155" s="48"/>
      <c r="C155" s="48"/>
      <c r="D155" s="42"/>
      <c r="E155" s="1"/>
      <c r="F155" s="34"/>
      <c r="G155" s="34"/>
      <c r="H155" s="37"/>
      <c r="I155" s="2"/>
    </row>
    <row r="156" spans="1:9" ht="46.8">
      <c r="A156" s="3" t="s">
        <v>0</v>
      </c>
      <c r="B156" s="3" t="s">
        <v>1</v>
      </c>
      <c r="C156" s="3" t="s">
        <v>2</v>
      </c>
      <c r="D156" s="35" t="s">
        <v>3</v>
      </c>
      <c r="E156" s="4" t="s">
        <v>4</v>
      </c>
      <c r="F156" s="35" t="s">
        <v>5</v>
      </c>
      <c r="G156" s="35" t="s">
        <v>6</v>
      </c>
      <c r="H156" s="35" t="s">
        <v>7</v>
      </c>
      <c r="I156" s="5" t="s">
        <v>8</v>
      </c>
    </row>
    <row r="157" spans="1:9" ht="62.4">
      <c r="A157" s="26">
        <v>1</v>
      </c>
      <c r="B157" s="15" t="s">
        <v>28</v>
      </c>
      <c r="C157" s="8">
        <v>5</v>
      </c>
      <c r="D157" s="36">
        <v>307.40000000000003</v>
      </c>
      <c r="E157" s="19">
        <v>0.08</v>
      </c>
      <c r="F157" s="36">
        <f>ROUND(D157*1.08,2)</f>
        <v>331.99</v>
      </c>
      <c r="G157" s="36">
        <f>ROUND(D157*C157,2)</f>
        <v>1537</v>
      </c>
      <c r="H157" s="36">
        <f>ROUND(G157*1.08,2)</f>
        <v>1659.96</v>
      </c>
      <c r="I157" s="7" t="s">
        <v>79</v>
      </c>
    </row>
    <row r="158" spans="1:9">
      <c r="A158" s="9"/>
      <c r="D158" s="39"/>
      <c r="E158" s="16"/>
      <c r="F158" s="39"/>
      <c r="G158" s="39"/>
      <c r="H158" s="39"/>
      <c r="I158" s="9"/>
    </row>
    <row r="159" spans="1:9" ht="15.6" customHeight="1">
      <c r="A159" s="22"/>
      <c r="B159" s="33" t="s">
        <v>9</v>
      </c>
      <c r="C159" s="49">
        <f>SUM(G157)</f>
        <v>1537</v>
      </c>
      <c r="D159" s="50"/>
      <c r="E159" s="10"/>
      <c r="F159" s="34"/>
      <c r="G159" s="34"/>
      <c r="H159" s="37"/>
      <c r="I159" s="2"/>
    </row>
    <row r="160" spans="1:9" ht="15.6" customHeight="1">
      <c r="A160" s="11"/>
      <c r="B160" s="33" t="s">
        <v>10</v>
      </c>
      <c r="C160" s="49">
        <f>SUM(H157)</f>
        <v>1659.96</v>
      </c>
      <c r="D160" s="50"/>
      <c r="E160" s="10"/>
      <c r="F160" s="34"/>
      <c r="G160" s="34"/>
      <c r="H160" s="37"/>
      <c r="I160" s="2"/>
    </row>
    <row r="161" spans="1:9">
      <c r="A161" s="11"/>
      <c r="B161" s="31"/>
      <c r="C161" s="10"/>
      <c r="D161" s="34"/>
      <c r="E161" s="10"/>
      <c r="F161" s="34"/>
      <c r="G161" s="34"/>
      <c r="H161" s="37"/>
      <c r="I161" s="2"/>
    </row>
    <row r="162" spans="1:9">
      <c r="A162" s="11"/>
      <c r="B162" s="12"/>
      <c r="C162" s="10"/>
      <c r="D162" s="34"/>
      <c r="E162" s="10"/>
      <c r="F162" s="34"/>
      <c r="G162" s="34"/>
      <c r="H162" s="37"/>
      <c r="I162" s="2"/>
    </row>
    <row r="163" spans="1:9">
      <c r="A163" s="23"/>
      <c r="C163" s="2"/>
      <c r="D163" s="37"/>
      <c r="E163" s="2"/>
      <c r="F163" s="37"/>
      <c r="G163" s="37"/>
      <c r="H163" s="37"/>
      <c r="I163" s="2"/>
    </row>
    <row r="164" spans="1:9">
      <c r="B164" s="32"/>
    </row>
    <row r="185" spans="1:9" ht="15.6" customHeight="1">
      <c r="A185" s="48" t="s">
        <v>29</v>
      </c>
      <c r="B185" s="48"/>
      <c r="C185" s="48"/>
      <c r="D185" s="42"/>
      <c r="E185" s="1"/>
      <c r="F185" s="34"/>
      <c r="G185" s="34"/>
      <c r="H185" s="37"/>
      <c r="I185" s="2"/>
    </row>
    <row r="186" spans="1:9" ht="46.8">
      <c r="A186" s="3" t="s">
        <v>0</v>
      </c>
      <c r="B186" s="3" t="s">
        <v>1</v>
      </c>
      <c r="C186" s="3" t="s">
        <v>2</v>
      </c>
      <c r="D186" s="35" t="s">
        <v>3</v>
      </c>
      <c r="E186" s="4" t="s">
        <v>4</v>
      </c>
      <c r="F186" s="35" t="s">
        <v>5</v>
      </c>
      <c r="G186" s="35" t="s">
        <v>6</v>
      </c>
      <c r="H186" s="35" t="s">
        <v>7</v>
      </c>
      <c r="I186" s="5" t="s">
        <v>8</v>
      </c>
    </row>
    <row r="187" spans="1:9" ht="31.2">
      <c r="A187" s="26">
        <v>1</v>
      </c>
      <c r="B187" s="7" t="s">
        <v>30</v>
      </c>
      <c r="C187" s="6">
        <v>15</v>
      </c>
      <c r="D187" s="36">
        <v>176.35</v>
      </c>
      <c r="E187" s="19">
        <v>0.08</v>
      </c>
      <c r="F187" s="36">
        <f>ROUND(D187*1.08,2)</f>
        <v>190.46</v>
      </c>
      <c r="G187" s="36">
        <f>ROUND(D187*C187,2)</f>
        <v>2645.25</v>
      </c>
      <c r="H187" s="36">
        <f>ROUND(G187*1.08,2)</f>
        <v>2856.87</v>
      </c>
      <c r="I187" s="7" t="s">
        <v>80</v>
      </c>
    </row>
    <row r="188" spans="1:9">
      <c r="A188" s="22"/>
      <c r="B188" s="12"/>
      <c r="C188" s="10"/>
      <c r="D188" s="34"/>
      <c r="E188" s="10"/>
      <c r="F188" s="34"/>
      <c r="G188" s="34"/>
      <c r="H188" s="37"/>
      <c r="I188" s="2"/>
    </row>
    <row r="189" spans="1:9" ht="15.6" customHeight="1">
      <c r="A189" s="22"/>
      <c r="B189" s="33" t="s">
        <v>9</v>
      </c>
      <c r="C189" s="49">
        <f>SUM(G187)</f>
        <v>2645.25</v>
      </c>
      <c r="D189" s="50"/>
      <c r="E189" s="10"/>
      <c r="F189" s="34"/>
      <c r="G189" s="37"/>
      <c r="H189" s="37"/>
      <c r="I189" s="2"/>
    </row>
    <row r="190" spans="1:9" ht="15.6" customHeight="1">
      <c r="A190" s="11"/>
      <c r="B190" s="33" t="s">
        <v>10</v>
      </c>
      <c r="C190" s="49">
        <f>SUM(H187)</f>
        <v>2856.87</v>
      </c>
      <c r="D190" s="50"/>
      <c r="E190" s="10"/>
      <c r="F190" s="34"/>
      <c r="G190" s="34"/>
      <c r="H190" s="37"/>
      <c r="I190" s="2"/>
    </row>
    <row r="217" spans="1:9" ht="15.6" customHeight="1">
      <c r="A217" s="48" t="s">
        <v>31</v>
      </c>
      <c r="B217" s="48"/>
      <c r="C217" s="48"/>
      <c r="D217" s="42"/>
      <c r="E217" s="1"/>
      <c r="F217" s="34"/>
      <c r="G217" s="34"/>
      <c r="H217" s="37"/>
      <c r="I217" s="2"/>
    </row>
    <row r="218" spans="1:9" ht="46.8">
      <c r="A218" s="3" t="s">
        <v>0</v>
      </c>
      <c r="B218" s="3" t="s">
        <v>1</v>
      </c>
      <c r="C218" s="3" t="s">
        <v>2</v>
      </c>
      <c r="D218" s="35" t="s">
        <v>3</v>
      </c>
      <c r="E218" s="4" t="s">
        <v>4</v>
      </c>
      <c r="F218" s="35" t="s">
        <v>5</v>
      </c>
      <c r="G218" s="35" t="s">
        <v>6</v>
      </c>
      <c r="H218" s="35" t="s">
        <v>7</v>
      </c>
      <c r="I218" s="5" t="s">
        <v>8</v>
      </c>
    </row>
    <row r="219" spans="1:9" ht="46.8">
      <c r="A219" s="26">
        <v>1</v>
      </c>
      <c r="B219" s="7" t="s">
        <v>32</v>
      </c>
      <c r="C219" s="6">
        <v>50</v>
      </c>
      <c r="D219" s="36">
        <v>90</v>
      </c>
      <c r="E219" s="19">
        <v>0.08</v>
      </c>
      <c r="F219" s="36">
        <f>ROUND(D219*1.08,2)</f>
        <v>97.2</v>
      </c>
      <c r="G219" s="36">
        <f>ROUND(D219*C219,2)</f>
        <v>4500</v>
      </c>
      <c r="H219" s="36">
        <f>ROUND(G219*1.08,2)</f>
        <v>4860</v>
      </c>
      <c r="I219" s="7" t="s">
        <v>81</v>
      </c>
    </row>
    <row r="220" spans="1:9">
      <c r="A220" s="22"/>
      <c r="B220" s="12"/>
      <c r="C220" s="10"/>
      <c r="D220" s="34"/>
      <c r="E220" s="10"/>
      <c r="F220" s="34"/>
      <c r="G220" s="34"/>
      <c r="H220" s="37"/>
      <c r="I220" s="2"/>
    </row>
    <row r="221" spans="1:9" ht="15.6" customHeight="1">
      <c r="A221" s="22"/>
      <c r="B221" s="33" t="s">
        <v>9</v>
      </c>
      <c r="C221" s="49">
        <f>SUM(G219)</f>
        <v>4500</v>
      </c>
      <c r="D221" s="50"/>
      <c r="E221" s="10"/>
      <c r="F221" s="34"/>
      <c r="G221" s="37"/>
      <c r="H221" s="37"/>
      <c r="I221" s="2"/>
    </row>
    <row r="222" spans="1:9" ht="15.6" customHeight="1">
      <c r="A222" s="11"/>
      <c r="B222" s="33" t="s">
        <v>10</v>
      </c>
      <c r="C222" s="49">
        <f>SUM(H219)</f>
        <v>4860</v>
      </c>
      <c r="D222" s="50"/>
      <c r="E222" s="10"/>
      <c r="F222" s="34"/>
      <c r="G222" s="34"/>
      <c r="H222" s="37"/>
      <c r="I222" s="2"/>
    </row>
    <row r="223" spans="1:9">
      <c r="A223" s="11"/>
      <c r="B223" s="31"/>
      <c r="C223" s="10"/>
      <c r="D223" s="34"/>
      <c r="E223" s="10"/>
      <c r="F223" s="34"/>
      <c r="G223" s="34"/>
      <c r="H223" s="37"/>
      <c r="I223" s="2"/>
    </row>
    <row r="224" spans="1:9">
      <c r="A224" s="11"/>
      <c r="B224" s="12"/>
      <c r="C224" s="10"/>
      <c r="D224" s="34"/>
      <c r="E224" s="10"/>
      <c r="F224" s="34"/>
      <c r="G224" s="34"/>
      <c r="H224" s="37"/>
      <c r="I224" s="2"/>
    </row>
    <row r="225" spans="1:9">
      <c r="A225" s="23"/>
      <c r="C225" s="2"/>
      <c r="D225" s="37"/>
      <c r="E225" s="2"/>
      <c r="F225" s="37"/>
      <c r="G225" s="37"/>
      <c r="H225" s="37"/>
      <c r="I225" s="2"/>
    </row>
    <row r="227" spans="1:9">
      <c r="B227" s="25" t="s">
        <v>26</v>
      </c>
      <c r="C227" s="25"/>
      <c r="D227" s="43"/>
      <c r="E227" s="25" t="s">
        <v>69</v>
      </c>
      <c r="F227" s="40"/>
      <c r="G227" s="40"/>
      <c r="H227" s="40"/>
      <c r="I227" s="25"/>
    </row>
    <row r="228" spans="1:9">
      <c r="B228" s="25"/>
      <c r="C228" s="25"/>
      <c r="D228" s="40"/>
      <c r="E228" s="25"/>
      <c r="F228" s="40"/>
      <c r="G228" s="40"/>
      <c r="H228" s="40"/>
      <c r="I228" s="25"/>
    </row>
    <row r="229" spans="1:9">
      <c r="B229" s="25" t="s">
        <v>68</v>
      </c>
      <c r="C229" s="25"/>
      <c r="D229" s="40"/>
      <c r="E229" s="25"/>
      <c r="F229" s="40"/>
      <c r="G229" s="40"/>
      <c r="H229" s="40"/>
      <c r="I229" s="25"/>
    </row>
    <row r="230" spans="1:9">
      <c r="B230" s="32"/>
      <c r="C230" s="25"/>
      <c r="D230" s="40"/>
      <c r="E230" s="25"/>
      <c r="F230" s="40"/>
      <c r="G230" s="40"/>
      <c r="H230" s="40"/>
      <c r="I230" s="25"/>
    </row>
    <row r="248" spans="1:9" ht="15.6" customHeight="1">
      <c r="A248" s="48" t="s">
        <v>33</v>
      </c>
      <c r="B248" s="48"/>
      <c r="C248" s="48"/>
      <c r="D248" s="42"/>
      <c r="E248" s="1"/>
      <c r="F248" s="34"/>
      <c r="G248" s="34"/>
      <c r="H248" s="37"/>
      <c r="I248" s="2"/>
    </row>
    <row r="249" spans="1:9" ht="46.8">
      <c r="A249" s="3" t="s">
        <v>0</v>
      </c>
      <c r="B249" s="3" t="s">
        <v>1</v>
      </c>
      <c r="C249" s="3" t="s">
        <v>2</v>
      </c>
      <c r="D249" s="35" t="s">
        <v>3</v>
      </c>
      <c r="E249" s="4" t="s">
        <v>4</v>
      </c>
      <c r="F249" s="35" t="s">
        <v>5</v>
      </c>
      <c r="G249" s="35" t="s">
        <v>6</v>
      </c>
      <c r="H249" s="35" t="s">
        <v>7</v>
      </c>
      <c r="I249" s="5" t="s">
        <v>8</v>
      </c>
    </row>
    <row r="250" spans="1:9" ht="31.2">
      <c r="A250" s="8">
        <v>1</v>
      </c>
      <c r="B250" s="7" t="s">
        <v>34</v>
      </c>
      <c r="C250" s="6">
        <v>25</v>
      </c>
      <c r="D250" s="36">
        <v>35.090000000000003</v>
      </c>
      <c r="E250" s="19">
        <v>0.08</v>
      </c>
      <c r="F250" s="36">
        <f>ROUND(D250*1.08,2)</f>
        <v>37.9</v>
      </c>
      <c r="G250" s="36">
        <f>ROUND(D250*C250,2)</f>
        <v>877.25</v>
      </c>
      <c r="H250" s="36">
        <f>ROUND(G250*1.08,2)</f>
        <v>947.43</v>
      </c>
      <c r="I250" s="7" t="s">
        <v>82</v>
      </c>
    </row>
    <row r="251" spans="1:9">
      <c r="A251" s="22"/>
      <c r="B251" s="17"/>
      <c r="C251" s="16"/>
      <c r="D251" s="34"/>
      <c r="E251" s="10"/>
      <c r="F251" s="34"/>
      <c r="G251" s="34"/>
      <c r="H251" s="37"/>
      <c r="I251" s="2"/>
    </row>
    <row r="252" spans="1:9" ht="15.6" customHeight="1">
      <c r="A252" s="22"/>
      <c r="B252" s="33" t="s">
        <v>9</v>
      </c>
      <c r="C252" s="49">
        <f>SUM(G250)</f>
        <v>877.25</v>
      </c>
      <c r="D252" s="50"/>
      <c r="E252" s="10"/>
      <c r="F252" s="34"/>
      <c r="G252" s="34"/>
      <c r="H252" s="37"/>
      <c r="I252" s="2"/>
    </row>
    <row r="253" spans="1:9" ht="15.6" customHeight="1">
      <c r="A253" s="11"/>
      <c r="B253" s="33" t="s">
        <v>10</v>
      </c>
      <c r="C253" s="49">
        <f>SUM(H250)</f>
        <v>947.43</v>
      </c>
      <c r="D253" s="50"/>
      <c r="E253" s="10"/>
      <c r="F253" s="34"/>
      <c r="G253" s="34"/>
      <c r="H253" s="37"/>
      <c r="I253" s="2"/>
    </row>
    <row r="254" spans="1:9">
      <c r="A254" s="11"/>
      <c r="B254" s="31"/>
      <c r="C254" s="10"/>
      <c r="D254" s="34"/>
      <c r="E254" s="10"/>
      <c r="F254" s="34"/>
      <c r="G254" s="34"/>
      <c r="H254" s="37"/>
      <c r="I254" s="2"/>
    </row>
    <row r="255" spans="1:9">
      <c r="A255" s="11"/>
      <c r="B255" s="12"/>
      <c r="C255" s="10"/>
      <c r="D255" s="34"/>
      <c r="E255" s="10"/>
      <c r="F255" s="34"/>
      <c r="G255" s="34"/>
      <c r="H255" s="37"/>
      <c r="I255" s="2"/>
    </row>
    <row r="256" spans="1:9">
      <c r="A256" s="23"/>
      <c r="C256" s="2"/>
      <c r="D256" s="37"/>
      <c r="E256" s="2"/>
      <c r="F256" s="37"/>
      <c r="G256" s="37"/>
      <c r="H256" s="37"/>
      <c r="I256" s="2"/>
    </row>
    <row r="258" spans="2:6">
      <c r="B258" s="25" t="s">
        <v>26</v>
      </c>
      <c r="C258" s="25"/>
      <c r="D258" s="43"/>
      <c r="E258" s="25" t="s">
        <v>69</v>
      </c>
      <c r="F258" s="40"/>
    </row>
    <row r="259" spans="2:6">
      <c r="B259" s="25"/>
      <c r="C259" s="25"/>
      <c r="D259" s="40"/>
      <c r="E259" s="25"/>
      <c r="F259" s="40"/>
    </row>
    <row r="260" spans="2:6">
      <c r="B260" s="25" t="s">
        <v>68</v>
      </c>
      <c r="C260" s="25"/>
      <c r="D260" s="40"/>
      <c r="E260" s="25"/>
      <c r="F260" s="40"/>
    </row>
    <row r="280" spans="1:9" ht="15.6" customHeight="1">
      <c r="A280" s="48" t="s">
        <v>35</v>
      </c>
      <c r="B280" s="48"/>
      <c r="C280" s="48"/>
      <c r="D280" s="42"/>
      <c r="E280" s="1"/>
      <c r="F280" s="34"/>
      <c r="G280" s="34"/>
      <c r="H280" s="37"/>
      <c r="I280" s="2"/>
    </row>
    <row r="281" spans="1:9" ht="46.8">
      <c r="A281" s="3" t="s">
        <v>0</v>
      </c>
      <c r="B281" s="3" t="s">
        <v>1</v>
      </c>
      <c r="C281" s="3" t="s">
        <v>2</v>
      </c>
      <c r="D281" s="35" t="s">
        <v>3</v>
      </c>
      <c r="E281" s="4" t="s">
        <v>4</v>
      </c>
      <c r="F281" s="35" t="s">
        <v>5</v>
      </c>
      <c r="G281" s="35" t="s">
        <v>6</v>
      </c>
      <c r="H281" s="35" t="s">
        <v>7</v>
      </c>
      <c r="I281" s="5" t="s">
        <v>8</v>
      </c>
    </row>
    <row r="282" spans="1:9" ht="46.8">
      <c r="A282" s="8">
        <v>1</v>
      </c>
      <c r="B282" s="7" t="s">
        <v>36</v>
      </c>
      <c r="C282" s="46">
        <v>5</v>
      </c>
      <c r="D282" s="36">
        <v>987</v>
      </c>
      <c r="E282" s="19">
        <v>0.08</v>
      </c>
      <c r="F282" s="36">
        <f>ROUND(D282*1.08,2)</f>
        <v>1065.96</v>
      </c>
      <c r="G282" s="36">
        <f>ROUND(D282*C282,2)</f>
        <v>4935</v>
      </c>
      <c r="H282" s="36">
        <f>ROUND(G282*1.08,2)</f>
        <v>5329.8</v>
      </c>
      <c r="I282" s="7" t="s">
        <v>97</v>
      </c>
    </row>
    <row r="283" spans="1:9">
      <c r="A283" s="22"/>
      <c r="B283" s="12"/>
      <c r="C283" s="10"/>
      <c r="D283" s="34"/>
      <c r="E283" s="10"/>
      <c r="F283" s="34"/>
      <c r="G283" s="34"/>
      <c r="H283" s="37"/>
      <c r="I283" s="2"/>
    </row>
    <row r="284" spans="1:9" ht="15.6" customHeight="1">
      <c r="A284" s="22"/>
      <c r="B284" s="33" t="s">
        <v>9</v>
      </c>
      <c r="C284" s="49">
        <f>SUM(G282)</f>
        <v>4935</v>
      </c>
      <c r="D284" s="50"/>
      <c r="E284" s="10"/>
      <c r="F284" s="34"/>
      <c r="G284" s="34"/>
      <c r="H284" s="37"/>
      <c r="I284" s="2"/>
    </row>
    <row r="285" spans="1:9" ht="15.6" customHeight="1">
      <c r="A285" s="11"/>
      <c r="B285" s="33" t="s">
        <v>10</v>
      </c>
      <c r="C285" s="49">
        <f>SUM(H282)</f>
        <v>5329.8</v>
      </c>
      <c r="D285" s="50"/>
      <c r="E285" s="10"/>
      <c r="F285" s="34"/>
      <c r="G285" s="34"/>
      <c r="H285" s="37"/>
      <c r="I285" s="2"/>
    </row>
    <row r="286" spans="1:9">
      <c r="A286" s="11"/>
      <c r="B286" s="31"/>
      <c r="C286" s="10"/>
      <c r="D286" s="34"/>
      <c r="E286" s="10"/>
      <c r="F286" s="34"/>
      <c r="G286" s="34"/>
      <c r="H286" s="37"/>
      <c r="I286" s="2"/>
    </row>
    <row r="287" spans="1:9">
      <c r="A287" s="11"/>
      <c r="B287" s="12"/>
      <c r="C287" s="10"/>
      <c r="D287" s="34"/>
      <c r="E287" s="10"/>
      <c r="F287" s="34"/>
      <c r="G287" s="34"/>
      <c r="H287" s="37"/>
      <c r="I287" s="2"/>
    </row>
    <row r="288" spans="1:9">
      <c r="A288" s="23"/>
      <c r="C288" s="2"/>
      <c r="D288" s="37"/>
      <c r="E288" s="2"/>
      <c r="F288" s="37"/>
      <c r="G288" s="37"/>
      <c r="H288" s="37"/>
      <c r="I288" s="2"/>
    </row>
    <row r="290" spans="2:5">
      <c r="B290" s="25" t="s">
        <v>26</v>
      </c>
      <c r="C290" s="25"/>
      <c r="D290" s="43"/>
      <c r="E290" s="25" t="s">
        <v>69</v>
      </c>
    </row>
    <row r="291" spans="2:5">
      <c r="B291" s="25"/>
      <c r="C291" s="25"/>
      <c r="D291" s="40"/>
      <c r="E291" s="25"/>
    </row>
    <row r="292" spans="2:5">
      <c r="B292" s="25" t="s">
        <v>68</v>
      </c>
      <c r="C292" s="25"/>
      <c r="D292" s="40"/>
      <c r="E292" s="25"/>
    </row>
    <row r="311" spans="1:9" ht="15.6" customHeight="1">
      <c r="A311" s="48" t="s">
        <v>37</v>
      </c>
      <c r="B311" s="48"/>
      <c r="C311" s="48"/>
      <c r="D311" s="42"/>
      <c r="E311" s="1"/>
      <c r="F311" s="34"/>
      <c r="G311" s="34"/>
      <c r="H311" s="37"/>
      <c r="I311" s="2"/>
    </row>
    <row r="312" spans="1:9" ht="46.8">
      <c r="A312" s="3" t="s">
        <v>0</v>
      </c>
      <c r="B312" s="3" t="s">
        <v>1</v>
      </c>
      <c r="C312" s="3" t="s">
        <v>2</v>
      </c>
      <c r="D312" s="35" t="s">
        <v>3</v>
      </c>
      <c r="E312" s="4" t="s">
        <v>4</v>
      </c>
      <c r="F312" s="35" t="s">
        <v>5</v>
      </c>
      <c r="G312" s="35" t="s">
        <v>6</v>
      </c>
      <c r="H312" s="35" t="s">
        <v>7</v>
      </c>
      <c r="I312" s="5" t="s">
        <v>8</v>
      </c>
    </row>
    <row r="313" spans="1:9" ht="46.8">
      <c r="A313" s="18">
        <v>1</v>
      </c>
      <c r="B313" s="7" t="s">
        <v>38</v>
      </c>
      <c r="C313" s="6">
        <v>30</v>
      </c>
      <c r="D313" s="36">
        <v>109.60000000000001</v>
      </c>
      <c r="E313" s="19">
        <v>0.08</v>
      </c>
      <c r="F313" s="36">
        <f>ROUND(D313*1.08,2)</f>
        <v>118.37</v>
      </c>
      <c r="G313" s="36">
        <f>ROUND(D313*C313,2)</f>
        <v>3288</v>
      </c>
      <c r="H313" s="36">
        <f>ROUND(G313*1.08,2)</f>
        <v>3551.04</v>
      </c>
      <c r="I313" s="7" t="s">
        <v>83</v>
      </c>
    </row>
    <row r="314" spans="1:9">
      <c r="B314" s="17"/>
      <c r="C314" s="16"/>
      <c r="G314" s="41"/>
      <c r="H314" s="41"/>
    </row>
    <row r="315" spans="1:9" ht="15.6" customHeight="1">
      <c r="B315" s="33" t="s">
        <v>9</v>
      </c>
      <c r="C315" s="49">
        <f>SUM(G313)</f>
        <v>3288</v>
      </c>
      <c r="D315" s="50"/>
    </row>
    <row r="316" spans="1:9" ht="15.6" customHeight="1">
      <c r="B316" s="33" t="s">
        <v>10</v>
      </c>
      <c r="C316" s="49">
        <f>SUM(H313)</f>
        <v>3551.04</v>
      </c>
      <c r="D316" s="50"/>
    </row>
    <row r="342" spans="1:9" ht="15.6" customHeight="1">
      <c r="A342" s="48" t="s">
        <v>39</v>
      </c>
      <c r="B342" s="48"/>
      <c r="C342" s="48"/>
      <c r="D342" s="42"/>
      <c r="E342" s="1"/>
      <c r="F342" s="34"/>
      <c r="G342" s="34"/>
      <c r="H342" s="37"/>
      <c r="I342" s="2"/>
    </row>
    <row r="343" spans="1:9" ht="46.8">
      <c r="A343" s="3" t="s">
        <v>0</v>
      </c>
      <c r="B343" s="3" t="s">
        <v>1</v>
      </c>
      <c r="C343" s="3" t="s">
        <v>2</v>
      </c>
      <c r="D343" s="35" t="s">
        <v>3</v>
      </c>
      <c r="E343" s="4" t="s">
        <v>4</v>
      </c>
      <c r="F343" s="35" t="s">
        <v>5</v>
      </c>
      <c r="G343" s="35" t="s">
        <v>6</v>
      </c>
      <c r="H343" s="35" t="s">
        <v>7</v>
      </c>
      <c r="I343" s="5" t="s">
        <v>8</v>
      </c>
    </row>
    <row r="344" spans="1:9" ht="46.8">
      <c r="A344" s="26">
        <v>1</v>
      </c>
      <c r="B344" s="7" t="s">
        <v>40</v>
      </c>
      <c r="C344" s="6">
        <v>10</v>
      </c>
      <c r="D344" s="36">
        <v>169.58</v>
      </c>
      <c r="E344" s="19">
        <v>0.08</v>
      </c>
      <c r="F344" s="36">
        <f t="shared" ref="F344:F345" si="6">ROUND(D344*1.08,2)</f>
        <v>183.15</v>
      </c>
      <c r="G344" s="36">
        <f t="shared" ref="G344:G345" si="7">ROUND(D344*C344,2)</f>
        <v>1695.8</v>
      </c>
      <c r="H344" s="36">
        <f t="shared" ref="H344:H345" si="8">ROUND(G344*1.08,2)</f>
        <v>1831.46</v>
      </c>
      <c r="I344" s="7" t="s">
        <v>84</v>
      </c>
    </row>
    <row r="345" spans="1:9" ht="46.8">
      <c r="A345" s="8">
        <v>2</v>
      </c>
      <c r="B345" s="7" t="s">
        <v>41</v>
      </c>
      <c r="C345" s="6">
        <v>10</v>
      </c>
      <c r="D345" s="36">
        <v>339.17</v>
      </c>
      <c r="E345" s="19">
        <v>0.08</v>
      </c>
      <c r="F345" s="36">
        <f t="shared" si="6"/>
        <v>366.3</v>
      </c>
      <c r="G345" s="36">
        <f t="shared" si="7"/>
        <v>3391.7</v>
      </c>
      <c r="H345" s="36">
        <f t="shared" si="8"/>
        <v>3663.04</v>
      </c>
      <c r="I345" s="7" t="s">
        <v>85</v>
      </c>
    </row>
    <row r="346" spans="1:9">
      <c r="A346" s="9"/>
      <c r="B346" s="17"/>
      <c r="C346" s="16"/>
      <c r="D346" s="41"/>
      <c r="E346" s="27"/>
      <c r="F346" s="41"/>
      <c r="G346" s="41"/>
      <c r="H346" s="41"/>
      <c r="I346" s="27"/>
    </row>
    <row r="347" spans="1:9" ht="15.6" customHeight="1">
      <c r="B347" s="33" t="s">
        <v>9</v>
      </c>
      <c r="C347" s="49">
        <f>SUM(G344:G345)</f>
        <v>5087.5</v>
      </c>
      <c r="D347" s="50"/>
    </row>
    <row r="348" spans="1:9" ht="15.6" customHeight="1">
      <c r="B348" s="33" t="s">
        <v>10</v>
      </c>
      <c r="C348" s="49">
        <f>SUM(H344:H345)</f>
        <v>5494.5</v>
      </c>
      <c r="D348" s="50"/>
    </row>
    <row r="349" spans="1:9">
      <c r="B349" s="31"/>
    </row>
    <row r="371" spans="1:9" ht="15.6" customHeight="1">
      <c r="A371" s="48" t="s">
        <v>42</v>
      </c>
      <c r="B371" s="48"/>
      <c r="C371" s="48"/>
      <c r="D371" s="42"/>
      <c r="E371" s="1"/>
      <c r="F371" s="34"/>
      <c r="G371" s="34"/>
      <c r="H371" s="37"/>
      <c r="I371" s="2"/>
    </row>
    <row r="372" spans="1:9" ht="46.8">
      <c r="A372" s="3" t="s">
        <v>0</v>
      </c>
      <c r="B372" s="3" t="s">
        <v>1</v>
      </c>
      <c r="C372" s="3" t="s">
        <v>2</v>
      </c>
      <c r="D372" s="35" t="s">
        <v>3</v>
      </c>
      <c r="E372" s="4" t="s">
        <v>4</v>
      </c>
      <c r="F372" s="35" t="s">
        <v>5</v>
      </c>
      <c r="G372" s="35" t="s">
        <v>6</v>
      </c>
      <c r="H372" s="35" t="s">
        <v>7</v>
      </c>
      <c r="I372" s="5" t="s">
        <v>8</v>
      </c>
    </row>
    <row r="373" spans="1:9" ht="46.8">
      <c r="A373" s="26">
        <v>1</v>
      </c>
      <c r="B373" s="7" t="s">
        <v>43</v>
      </c>
      <c r="C373" s="6">
        <v>600</v>
      </c>
      <c r="D373" s="36">
        <v>142.62</v>
      </c>
      <c r="E373" s="19">
        <v>0.08</v>
      </c>
      <c r="F373" s="36">
        <f t="shared" ref="F373" si="9">ROUND(D373*1.08,2)</f>
        <v>154.03</v>
      </c>
      <c r="G373" s="36">
        <f t="shared" ref="G373" si="10">ROUND(D373*C373,2)</f>
        <v>85572</v>
      </c>
      <c r="H373" s="36">
        <f t="shared" ref="H373" si="11">ROUND(G373*1.08,2)</f>
        <v>92417.76</v>
      </c>
      <c r="I373" s="7" t="s">
        <v>86</v>
      </c>
    </row>
    <row r="375" spans="1:9" ht="15.6" customHeight="1">
      <c r="B375" s="33" t="s">
        <v>9</v>
      </c>
      <c r="C375" s="49">
        <f>SUM(G373)</f>
        <v>85572</v>
      </c>
      <c r="D375" s="50"/>
    </row>
    <row r="376" spans="1:9" ht="15.6" customHeight="1">
      <c r="B376" s="33" t="s">
        <v>10</v>
      </c>
      <c r="C376" s="49">
        <f>SUM(H373)</f>
        <v>92417.76</v>
      </c>
      <c r="D376" s="50"/>
    </row>
    <row r="377" spans="1:9">
      <c r="B377" s="31"/>
    </row>
    <row r="378" spans="1:9">
      <c r="B378" s="12"/>
    </row>
    <row r="383" spans="1:9">
      <c r="B383" s="25" t="s">
        <v>26</v>
      </c>
      <c r="C383" s="25"/>
      <c r="D383" s="43"/>
      <c r="E383" s="25" t="s">
        <v>70</v>
      </c>
    </row>
    <row r="384" spans="1:9">
      <c r="B384" s="25"/>
      <c r="C384" s="25"/>
      <c r="D384" s="40"/>
      <c r="E384" s="25"/>
    </row>
    <row r="385" spans="2:5">
      <c r="B385" s="25" t="s">
        <v>68</v>
      </c>
      <c r="C385" s="25"/>
      <c r="D385" s="40"/>
      <c r="E385" s="25"/>
    </row>
    <row r="402" spans="1:9" ht="15.6" customHeight="1">
      <c r="A402" s="48" t="s">
        <v>44</v>
      </c>
      <c r="B402" s="48"/>
      <c r="C402" s="48"/>
      <c r="D402" s="42"/>
      <c r="E402" s="1"/>
      <c r="F402" s="34"/>
      <c r="G402" s="34"/>
      <c r="H402" s="37"/>
      <c r="I402" s="2"/>
    </row>
    <row r="403" spans="1:9" ht="46.8">
      <c r="A403" s="3" t="s">
        <v>0</v>
      </c>
      <c r="B403" s="3" t="s">
        <v>1</v>
      </c>
      <c r="C403" s="3" t="s">
        <v>2</v>
      </c>
      <c r="D403" s="35" t="s">
        <v>3</v>
      </c>
      <c r="E403" s="4" t="s">
        <v>4</v>
      </c>
      <c r="F403" s="35" t="s">
        <v>5</v>
      </c>
      <c r="G403" s="35" t="s">
        <v>6</v>
      </c>
      <c r="H403" s="35" t="s">
        <v>7</v>
      </c>
      <c r="I403" s="5" t="s">
        <v>8</v>
      </c>
    </row>
    <row r="404" spans="1:9" ht="46.8">
      <c r="A404" s="18">
        <v>1</v>
      </c>
      <c r="B404" s="7" t="s">
        <v>45</v>
      </c>
      <c r="C404" s="6">
        <v>20</v>
      </c>
      <c r="D404" s="36">
        <v>180.19</v>
      </c>
      <c r="E404" s="19">
        <v>0.08</v>
      </c>
      <c r="F404" s="36">
        <f t="shared" ref="F404:F405" si="12">ROUND(D404*1.08,2)</f>
        <v>194.61</v>
      </c>
      <c r="G404" s="36">
        <f t="shared" ref="G404:G405" si="13">ROUND(D404*C404,2)</f>
        <v>3603.8</v>
      </c>
      <c r="H404" s="36">
        <f t="shared" ref="H404:H405" si="14">ROUND(G404*1.08,2)</f>
        <v>3892.1</v>
      </c>
      <c r="I404" s="7" t="s">
        <v>87</v>
      </c>
    </row>
    <row r="405" spans="1:9" ht="46.8">
      <c r="A405" s="18">
        <v>2</v>
      </c>
      <c r="B405" s="7" t="s">
        <v>46</v>
      </c>
      <c r="C405" s="6">
        <v>10</v>
      </c>
      <c r="D405" s="36">
        <v>450.47</v>
      </c>
      <c r="E405" s="19">
        <v>0.08</v>
      </c>
      <c r="F405" s="36">
        <f t="shared" si="12"/>
        <v>486.51</v>
      </c>
      <c r="G405" s="36">
        <f t="shared" si="13"/>
        <v>4504.7</v>
      </c>
      <c r="H405" s="36">
        <f t="shared" si="14"/>
        <v>4865.08</v>
      </c>
      <c r="I405" s="7" t="s">
        <v>88</v>
      </c>
    </row>
    <row r="406" spans="1:9">
      <c r="B406" s="17"/>
      <c r="C406" s="16"/>
      <c r="G406" s="41"/>
      <c r="H406" s="41"/>
    </row>
    <row r="407" spans="1:9" ht="15.6" customHeight="1">
      <c r="B407" s="33" t="s">
        <v>9</v>
      </c>
      <c r="C407" s="49">
        <f>SUM(G404:G405)</f>
        <v>8108.5</v>
      </c>
      <c r="D407" s="50"/>
    </row>
    <row r="408" spans="1:9" ht="15.6" customHeight="1">
      <c r="B408" s="33" t="s">
        <v>10</v>
      </c>
      <c r="C408" s="49">
        <f>SUM(H404:H405)</f>
        <v>8757.18</v>
      </c>
      <c r="D408" s="50"/>
    </row>
    <row r="431" spans="1:9" ht="15.6" customHeight="1">
      <c r="A431" s="48" t="s">
        <v>47</v>
      </c>
      <c r="B431" s="48"/>
      <c r="C431" s="48"/>
      <c r="D431" s="42"/>
      <c r="E431" s="1"/>
      <c r="F431" s="34"/>
      <c r="G431" s="34"/>
      <c r="H431" s="37"/>
      <c r="I431" s="2"/>
    </row>
    <row r="432" spans="1:9" ht="46.8">
      <c r="A432" s="3" t="s">
        <v>0</v>
      </c>
      <c r="B432" s="3" t="s">
        <v>1</v>
      </c>
      <c r="C432" s="3" t="s">
        <v>2</v>
      </c>
      <c r="D432" s="35" t="s">
        <v>3</v>
      </c>
      <c r="E432" s="4" t="s">
        <v>4</v>
      </c>
      <c r="F432" s="35" t="s">
        <v>5</v>
      </c>
      <c r="G432" s="35" t="s">
        <v>6</v>
      </c>
      <c r="H432" s="35" t="s">
        <v>7</v>
      </c>
      <c r="I432" s="5" t="s">
        <v>8</v>
      </c>
    </row>
    <row r="433" spans="1:9" ht="31.2">
      <c r="A433" s="26">
        <v>1</v>
      </c>
      <c r="B433" s="7" t="s">
        <v>48</v>
      </c>
      <c r="C433" s="6">
        <v>10</v>
      </c>
      <c r="D433" s="36">
        <v>40.28</v>
      </c>
      <c r="E433" s="19">
        <v>0.08</v>
      </c>
      <c r="F433" s="36">
        <f t="shared" ref="F433" si="15">ROUND(D433*1.08,2)</f>
        <v>43.5</v>
      </c>
      <c r="G433" s="36">
        <f t="shared" ref="G433" si="16">ROUND(D433*C433,2)</f>
        <v>402.8</v>
      </c>
      <c r="H433" s="36">
        <f t="shared" ref="H433" si="17">ROUND(G433*1.08,2)</f>
        <v>435.02</v>
      </c>
      <c r="I433" s="7" t="s">
        <v>89</v>
      </c>
    </row>
    <row r="435" spans="1:9" ht="15.6" customHeight="1">
      <c r="B435" s="33" t="s">
        <v>9</v>
      </c>
      <c r="C435" s="49">
        <f>SUM(G433)</f>
        <v>402.8</v>
      </c>
      <c r="D435" s="50"/>
    </row>
    <row r="436" spans="1:9" ht="15.6" customHeight="1">
      <c r="B436" s="33" t="s">
        <v>10</v>
      </c>
      <c r="C436" s="49">
        <f>SUM(H433)</f>
        <v>435.02</v>
      </c>
      <c r="D436" s="50"/>
    </row>
    <row r="463" spans="1:9" ht="15.6" customHeight="1">
      <c r="A463" s="48" t="s">
        <v>49</v>
      </c>
      <c r="B463" s="48"/>
      <c r="C463" s="48"/>
      <c r="D463" s="42"/>
      <c r="E463" s="1"/>
      <c r="F463" s="34"/>
      <c r="G463" s="34"/>
      <c r="H463" s="37"/>
      <c r="I463" s="2"/>
    </row>
    <row r="464" spans="1:9" ht="46.8">
      <c r="A464" s="3" t="s">
        <v>0</v>
      </c>
      <c r="B464" s="3" t="s">
        <v>1</v>
      </c>
      <c r="C464" s="3" t="s">
        <v>2</v>
      </c>
      <c r="D464" s="35" t="s">
        <v>3</v>
      </c>
      <c r="E464" s="4" t="s">
        <v>4</v>
      </c>
      <c r="F464" s="35" t="s">
        <v>5</v>
      </c>
      <c r="G464" s="35" t="s">
        <v>6</v>
      </c>
      <c r="H464" s="35" t="s">
        <v>7</v>
      </c>
      <c r="I464" s="5" t="s">
        <v>8</v>
      </c>
    </row>
    <row r="465" spans="1:9" ht="46.8">
      <c r="A465" s="26">
        <v>1</v>
      </c>
      <c r="B465" s="7" t="s">
        <v>50</v>
      </c>
      <c r="C465" s="46">
        <v>2</v>
      </c>
      <c r="D465" s="36">
        <v>344.5</v>
      </c>
      <c r="E465" s="19">
        <v>0.08</v>
      </c>
      <c r="F465" s="36">
        <f t="shared" ref="F465" si="18">ROUND(D465*1.08,2)</f>
        <v>372.06</v>
      </c>
      <c r="G465" s="36">
        <f t="shared" ref="G465" si="19">ROUND(D465*C465,2)</f>
        <v>689</v>
      </c>
      <c r="H465" s="36">
        <f t="shared" ref="H465" si="20">ROUND(G465*1.08,2)</f>
        <v>744.12</v>
      </c>
      <c r="I465" s="7" t="s">
        <v>98</v>
      </c>
    </row>
    <row r="467" spans="1:9" ht="15.6" customHeight="1">
      <c r="B467" s="33" t="s">
        <v>9</v>
      </c>
      <c r="C467" s="49">
        <f>SUM(G465)</f>
        <v>689</v>
      </c>
      <c r="D467" s="50"/>
    </row>
    <row r="468" spans="1:9" ht="15.6" customHeight="1">
      <c r="B468" s="33" t="s">
        <v>10</v>
      </c>
      <c r="C468" s="49">
        <f>SUM(H465)</f>
        <v>744.12</v>
      </c>
      <c r="D468" s="50"/>
    </row>
    <row r="494" spans="1:9" ht="15.6" customHeight="1">
      <c r="A494" s="48" t="s">
        <v>51</v>
      </c>
      <c r="B494" s="48"/>
      <c r="C494" s="48"/>
      <c r="D494" s="42"/>
      <c r="E494" s="1"/>
      <c r="F494" s="34"/>
      <c r="G494" s="34"/>
      <c r="H494" s="37"/>
      <c r="I494" s="2"/>
    </row>
    <row r="495" spans="1:9" ht="46.8">
      <c r="A495" s="3" t="s">
        <v>0</v>
      </c>
      <c r="B495" s="3" t="s">
        <v>1</v>
      </c>
      <c r="C495" s="3" t="s">
        <v>2</v>
      </c>
      <c r="D495" s="35" t="s">
        <v>3</v>
      </c>
      <c r="E495" s="4" t="s">
        <v>4</v>
      </c>
      <c r="F495" s="35" t="s">
        <v>5</v>
      </c>
      <c r="G495" s="35" t="s">
        <v>6</v>
      </c>
      <c r="H495" s="35" t="s">
        <v>7</v>
      </c>
      <c r="I495" s="5" t="s">
        <v>8</v>
      </c>
    </row>
    <row r="496" spans="1:9" ht="46.8">
      <c r="A496" s="26">
        <v>1</v>
      </c>
      <c r="B496" s="7" t="s">
        <v>52</v>
      </c>
      <c r="C496" s="6">
        <v>180</v>
      </c>
      <c r="D496" s="36">
        <v>409.94</v>
      </c>
      <c r="E496" s="19">
        <v>0.08</v>
      </c>
      <c r="F496" s="36">
        <f t="shared" ref="F496:F497" si="21">ROUND(D496*1.08,2)</f>
        <v>442.74</v>
      </c>
      <c r="G496" s="36">
        <f t="shared" ref="G496:G497" si="22">ROUND(D496*C496,2)</f>
        <v>73789.2</v>
      </c>
      <c r="H496" s="36">
        <f t="shared" ref="H496:H497" si="23">ROUND(G496*1.08,2)</f>
        <v>79692.34</v>
      </c>
      <c r="I496" s="7" t="s">
        <v>90</v>
      </c>
    </row>
    <row r="497" spans="1:9" ht="46.8">
      <c r="A497" s="8">
        <v>2</v>
      </c>
      <c r="B497" s="7" t="s">
        <v>53</v>
      </c>
      <c r="C497" s="6">
        <v>300</v>
      </c>
      <c r="D497" s="36">
        <v>111.24000000000001</v>
      </c>
      <c r="E497" s="19">
        <v>0.08</v>
      </c>
      <c r="F497" s="36">
        <f t="shared" si="21"/>
        <v>120.14</v>
      </c>
      <c r="G497" s="36">
        <f t="shared" si="22"/>
        <v>33372</v>
      </c>
      <c r="H497" s="36">
        <f t="shared" si="23"/>
        <v>36041.760000000002</v>
      </c>
      <c r="I497" s="7" t="s">
        <v>91</v>
      </c>
    </row>
    <row r="498" spans="1:9">
      <c r="C498" s="2"/>
    </row>
    <row r="499" spans="1:9">
      <c r="B499" s="29" t="s">
        <v>11</v>
      </c>
    </row>
    <row r="500" spans="1:9">
      <c r="B500" s="33"/>
    </row>
    <row r="501" spans="1:9" ht="15.6" customHeight="1">
      <c r="B501" s="33" t="s">
        <v>9</v>
      </c>
      <c r="C501" s="49">
        <f>SUM(G496:G497)</f>
        <v>107161.2</v>
      </c>
      <c r="D501" s="50"/>
    </row>
    <row r="502" spans="1:9" ht="15.6" customHeight="1">
      <c r="B502" s="33" t="s">
        <v>10</v>
      </c>
      <c r="C502" s="49">
        <f>SUM(H496:H497)</f>
        <v>115734.1</v>
      </c>
      <c r="D502" s="50"/>
    </row>
    <row r="503" spans="1:9">
      <c r="B503" s="31"/>
    </row>
    <row r="504" spans="1:9">
      <c r="B504" s="12"/>
    </row>
    <row r="506" spans="1:9">
      <c r="B506" s="25" t="s">
        <v>26</v>
      </c>
      <c r="C506" s="25"/>
      <c r="D506" s="43"/>
      <c r="E506" s="25" t="s">
        <v>71</v>
      </c>
    </row>
    <row r="507" spans="1:9">
      <c r="B507" s="25"/>
      <c r="C507" s="25"/>
      <c r="D507" s="40"/>
      <c r="E507" s="25"/>
    </row>
    <row r="508" spans="1:9">
      <c r="B508" s="25" t="s">
        <v>68</v>
      </c>
      <c r="C508" s="25"/>
      <c r="D508" s="40"/>
      <c r="E508" s="25"/>
    </row>
    <row r="523" spans="1:9" ht="15.6" customHeight="1">
      <c r="A523" s="48" t="s">
        <v>54</v>
      </c>
      <c r="B523" s="48"/>
      <c r="C523" s="48"/>
      <c r="D523" s="42"/>
      <c r="E523" s="1"/>
      <c r="F523" s="34"/>
      <c r="G523" s="34"/>
      <c r="H523" s="37"/>
      <c r="I523" s="2"/>
    </row>
    <row r="524" spans="1:9" ht="46.8">
      <c r="A524" s="3" t="s">
        <v>0</v>
      </c>
      <c r="B524" s="3" t="s">
        <v>1</v>
      </c>
      <c r="C524" s="3" t="s">
        <v>2</v>
      </c>
      <c r="D524" s="35" t="s">
        <v>3</v>
      </c>
      <c r="E524" s="4" t="s">
        <v>4</v>
      </c>
      <c r="F524" s="35" t="s">
        <v>5</v>
      </c>
      <c r="G524" s="35" t="s">
        <v>6</v>
      </c>
      <c r="H524" s="35" t="s">
        <v>7</v>
      </c>
      <c r="I524" s="5" t="s">
        <v>8</v>
      </c>
    </row>
    <row r="525" spans="1:9" ht="46.8">
      <c r="A525" s="26" t="s">
        <v>19</v>
      </c>
      <c r="B525" s="20" t="s">
        <v>55</v>
      </c>
      <c r="C525" s="47">
        <v>19</v>
      </c>
      <c r="D525" s="36">
        <v>392.2</v>
      </c>
      <c r="E525" s="19">
        <v>0.08</v>
      </c>
      <c r="F525" s="36">
        <f t="shared" ref="F525:F527" si="24">ROUND(D525*1.08,2)</f>
        <v>423.58</v>
      </c>
      <c r="G525" s="36">
        <f t="shared" ref="G525:G527" si="25">ROUND(D525*C525,2)</f>
        <v>7451.8</v>
      </c>
      <c r="H525" s="36">
        <f t="shared" ref="H525:H527" si="26">ROUND(G525*1.08,2)</f>
        <v>8047.94</v>
      </c>
      <c r="I525" s="7" t="s">
        <v>99</v>
      </c>
    </row>
    <row r="526" spans="1:9" ht="46.8">
      <c r="A526" s="26" t="s">
        <v>20</v>
      </c>
      <c r="B526" s="20" t="s">
        <v>56</v>
      </c>
      <c r="C526" s="47">
        <v>10</v>
      </c>
      <c r="D526" s="36">
        <v>137.80000000000001</v>
      </c>
      <c r="E526" s="19">
        <v>0.08</v>
      </c>
      <c r="F526" s="36">
        <f t="shared" si="24"/>
        <v>148.82</v>
      </c>
      <c r="G526" s="36">
        <f t="shared" si="25"/>
        <v>1378</v>
      </c>
      <c r="H526" s="36">
        <f t="shared" si="26"/>
        <v>1488.24</v>
      </c>
      <c r="I526" s="7" t="s">
        <v>100</v>
      </c>
    </row>
    <row r="527" spans="1:9" ht="46.8">
      <c r="A527" s="26" t="s">
        <v>57</v>
      </c>
      <c r="B527" s="20" t="s">
        <v>58</v>
      </c>
      <c r="C527" s="47">
        <v>19</v>
      </c>
      <c r="D527" s="36">
        <v>222.6</v>
      </c>
      <c r="E527" s="19">
        <v>0.08</v>
      </c>
      <c r="F527" s="36">
        <f t="shared" si="24"/>
        <v>240.41</v>
      </c>
      <c r="G527" s="36">
        <f t="shared" si="25"/>
        <v>4229.3999999999996</v>
      </c>
      <c r="H527" s="36">
        <f t="shared" si="26"/>
        <v>4567.75</v>
      </c>
      <c r="I527" s="7" t="s">
        <v>101</v>
      </c>
    </row>
    <row r="528" spans="1:9">
      <c r="B528" s="31"/>
    </row>
    <row r="529" spans="2:4" ht="15.6" customHeight="1">
      <c r="B529" s="33" t="s">
        <v>59</v>
      </c>
      <c r="C529" s="49">
        <f>SUM(G525:G527)</f>
        <v>13059.199999999999</v>
      </c>
      <c r="D529" s="50"/>
    </row>
    <row r="530" spans="2:4" ht="15.6" customHeight="1">
      <c r="B530" s="33" t="s">
        <v>10</v>
      </c>
      <c r="C530" s="49">
        <f>SUM(H525:H527)</f>
        <v>14103.93</v>
      </c>
      <c r="D530" s="50"/>
    </row>
    <row r="550" spans="1:9" ht="15.6" customHeight="1">
      <c r="A550" s="48" t="s">
        <v>60</v>
      </c>
      <c r="B550" s="48"/>
      <c r="C550" s="48"/>
      <c r="D550" s="42"/>
      <c r="E550" s="1"/>
      <c r="F550" s="34"/>
      <c r="G550" s="34"/>
      <c r="H550" s="37"/>
      <c r="I550" s="2"/>
    </row>
    <row r="551" spans="1:9" ht="46.8">
      <c r="A551" s="3" t="s">
        <v>0</v>
      </c>
      <c r="B551" s="3" t="s">
        <v>1</v>
      </c>
      <c r="C551" s="3" t="s">
        <v>2</v>
      </c>
      <c r="D551" s="35" t="s">
        <v>3</v>
      </c>
      <c r="E551" s="4" t="s">
        <v>4</v>
      </c>
      <c r="F551" s="35" t="s">
        <v>5</v>
      </c>
      <c r="G551" s="35" t="s">
        <v>6</v>
      </c>
      <c r="H551" s="35" t="s">
        <v>7</v>
      </c>
      <c r="I551" s="5" t="s">
        <v>8</v>
      </c>
    </row>
    <row r="552" spans="1:9" ht="31.2">
      <c r="A552" s="26">
        <v>1</v>
      </c>
      <c r="B552" s="15" t="s">
        <v>61</v>
      </c>
      <c r="C552" s="8">
        <v>75</v>
      </c>
      <c r="D552" s="36">
        <v>333.72</v>
      </c>
      <c r="E552" s="19">
        <v>0.08</v>
      </c>
      <c r="F552" s="36">
        <f t="shared" ref="F552" si="27">ROUND(D552*1.08,2)</f>
        <v>360.42</v>
      </c>
      <c r="G552" s="36">
        <f t="shared" ref="G552" si="28">ROUND(D552*C552,2)</f>
        <v>25029</v>
      </c>
      <c r="H552" s="36">
        <f t="shared" ref="H552" si="29">ROUND(G552*1.08,2)</f>
        <v>27031.32</v>
      </c>
      <c r="I552" s="7" t="s">
        <v>92</v>
      </c>
    </row>
    <row r="554" spans="1:9" ht="15.6" customHeight="1">
      <c r="B554" s="33" t="s">
        <v>9</v>
      </c>
      <c r="C554" s="49">
        <f>SUM(G552)</f>
        <v>25029</v>
      </c>
      <c r="D554" s="50"/>
    </row>
    <row r="555" spans="1:9" ht="15.6" customHeight="1">
      <c r="B555" s="33" t="s">
        <v>10</v>
      </c>
      <c r="C555" s="49">
        <f>SUM(H552)</f>
        <v>27031.32</v>
      </c>
      <c r="D555" s="50"/>
    </row>
    <row r="582" spans="1:9" ht="15.6" customHeight="1">
      <c r="A582" s="48" t="s">
        <v>62</v>
      </c>
      <c r="B582" s="48"/>
      <c r="C582" s="48"/>
      <c r="D582" s="42"/>
      <c r="E582" s="1"/>
      <c r="F582" s="34"/>
      <c r="G582" s="34"/>
      <c r="H582" s="37"/>
      <c r="I582" s="2"/>
    </row>
    <row r="583" spans="1:9" ht="46.8">
      <c r="A583" s="3" t="s">
        <v>0</v>
      </c>
      <c r="B583" s="3" t="s">
        <v>1</v>
      </c>
      <c r="C583" s="3" t="s">
        <v>63</v>
      </c>
      <c r="D583" s="35" t="s">
        <v>3</v>
      </c>
      <c r="E583" s="4" t="s">
        <v>4</v>
      </c>
      <c r="F583" s="35" t="s">
        <v>5</v>
      </c>
      <c r="G583" s="35" t="s">
        <v>6</v>
      </c>
      <c r="H583" s="35" t="s">
        <v>7</v>
      </c>
      <c r="I583" s="5" t="s">
        <v>8</v>
      </c>
    </row>
    <row r="584" spans="1:9" ht="31.2">
      <c r="A584" s="26">
        <v>1</v>
      </c>
      <c r="B584" s="15" t="s">
        <v>64</v>
      </c>
      <c r="C584" s="8">
        <v>5</v>
      </c>
      <c r="D584" s="36">
        <v>1033.5</v>
      </c>
      <c r="E584" s="19">
        <v>0.08</v>
      </c>
      <c r="F584" s="36">
        <f t="shared" ref="F584:F585" si="30">ROUND(D584*1.08,2)</f>
        <v>1116.18</v>
      </c>
      <c r="G584" s="36">
        <f t="shared" ref="G584:G585" si="31">ROUND(D584*C584,2)</f>
        <v>5167.5</v>
      </c>
      <c r="H584" s="36">
        <f t="shared" ref="H584:H585" si="32">ROUND(G584*1.08,2)</f>
        <v>5580.9</v>
      </c>
      <c r="I584" s="7" t="s">
        <v>93</v>
      </c>
    </row>
    <row r="585" spans="1:9" ht="31.2">
      <c r="A585" s="26">
        <v>2</v>
      </c>
      <c r="B585" s="15" t="s">
        <v>65</v>
      </c>
      <c r="C585" s="8">
        <v>5</v>
      </c>
      <c r="D585" s="36">
        <v>689</v>
      </c>
      <c r="E585" s="19">
        <v>0.08</v>
      </c>
      <c r="F585" s="36">
        <f t="shared" si="30"/>
        <v>744.12</v>
      </c>
      <c r="G585" s="36">
        <f t="shared" si="31"/>
        <v>3445</v>
      </c>
      <c r="H585" s="36">
        <f t="shared" si="32"/>
        <v>3720.6</v>
      </c>
      <c r="I585" s="7" t="s">
        <v>94</v>
      </c>
    </row>
    <row r="587" spans="1:9" ht="15.6" customHeight="1">
      <c r="B587" s="33" t="s">
        <v>9</v>
      </c>
      <c r="C587" s="49">
        <f>SUM(G584:G585)</f>
        <v>8612.5</v>
      </c>
      <c r="D587" s="50"/>
    </row>
    <row r="588" spans="1:9" ht="15.6" customHeight="1">
      <c r="B588" s="33" t="s">
        <v>10</v>
      </c>
      <c r="C588" s="49">
        <f>SUM(H584:H585)</f>
        <v>9301.5</v>
      </c>
      <c r="D588" s="50"/>
    </row>
    <row r="613" spans="1:9" ht="15.6" customHeight="1">
      <c r="A613" s="48" t="s">
        <v>66</v>
      </c>
      <c r="B613" s="48"/>
      <c r="C613" s="48"/>
      <c r="D613" s="42"/>
      <c r="E613" s="1"/>
      <c r="F613" s="34"/>
      <c r="G613" s="34"/>
      <c r="H613" s="37"/>
      <c r="I613" s="2"/>
    </row>
    <row r="614" spans="1:9" ht="46.8">
      <c r="A614" s="3" t="s">
        <v>0</v>
      </c>
      <c r="B614" s="3" t="s">
        <v>1</v>
      </c>
      <c r="C614" s="3" t="s">
        <v>2</v>
      </c>
      <c r="D614" s="35" t="s">
        <v>3</v>
      </c>
      <c r="E614" s="4" t="s">
        <v>4</v>
      </c>
      <c r="F614" s="35" t="s">
        <v>5</v>
      </c>
      <c r="G614" s="35" t="s">
        <v>6</v>
      </c>
      <c r="H614" s="35" t="s">
        <v>7</v>
      </c>
      <c r="I614" s="5" t="s">
        <v>8</v>
      </c>
    </row>
    <row r="615" spans="1:9" ht="46.8">
      <c r="A615" s="26" t="s">
        <v>19</v>
      </c>
      <c r="B615" s="15" t="s">
        <v>67</v>
      </c>
      <c r="C615" s="8">
        <v>120</v>
      </c>
      <c r="D615" s="36">
        <v>228.8</v>
      </c>
      <c r="E615" s="19">
        <v>0.08</v>
      </c>
      <c r="F615" s="36">
        <f t="shared" ref="F615" si="33">ROUND(D615*1.08,2)</f>
        <v>247.1</v>
      </c>
      <c r="G615" s="36">
        <f t="shared" ref="G615" si="34">ROUND(D615*C615,2)</f>
        <v>27456</v>
      </c>
      <c r="H615" s="36">
        <f t="shared" ref="H615" si="35">ROUND(G615*1.08,2)</f>
        <v>29652.48</v>
      </c>
      <c r="I615" s="7" t="s">
        <v>95</v>
      </c>
    </row>
    <row r="616" spans="1:9">
      <c r="A616" s="22"/>
      <c r="C616" s="2"/>
      <c r="D616" s="34"/>
      <c r="E616" s="10"/>
      <c r="F616" s="34"/>
      <c r="G616" s="34"/>
      <c r="H616" s="37"/>
      <c r="I616" s="2"/>
    </row>
    <row r="617" spans="1:9" ht="15.6" customHeight="1">
      <c r="A617" s="22"/>
      <c r="B617" s="33" t="s">
        <v>9</v>
      </c>
      <c r="C617" s="49">
        <f>SUM(G615)</f>
        <v>27456</v>
      </c>
      <c r="D617" s="50"/>
      <c r="E617" s="10"/>
      <c r="F617" s="34"/>
      <c r="G617" s="34"/>
      <c r="H617" s="37"/>
      <c r="I617" s="2"/>
    </row>
    <row r="618" spans="1:9" ht="15.6" customHeight="1">
      <c r="A618" s="11"/>
      <c r="B618" s="33" t="s">
        <v>10</v>
      </c>
      <c r="C618" s="49">
        <f>SUM(H615)</f>
        <v>29652.48</v>
      </c>
      <c r="D618" s="50"/>
      <c r="E618" s="10"/>
      <c r="F618" s="34"/>
      <c r="G618" s="34"/>
      <c r="H618" s="37"/>
      <c r="I618" s="2"/>
    </row>
    <row r="619" spans="1:9">
      <c r="A619" s="11"/>
      <c r="B619" s="31"/>
      <c r="C619" s="10"/>
      <c r="D619" s="34"/>
      <c r="E619" s="10"/>
      <c r="F619" s="34"/>
      <c r="G619" s="34"/>
      <c r="H619" s="37"/>
      <c r="I619" s="2"/>
    </row>
    <row r="620" spans="1:9">
      <c r="A620" s="11"/>
      <c r="B620" s="12"/>
      <c r="C620" s="10"/>
      <c r="D620" s="34"/>
      <c r="E620" s="10"/>
      <c r="F620" s="34"/>
      <c r="G620" s="34"/>
      <c r="H620" s="37"/>
      <c r="I620" s="2"/>
    </row>
    <row r="621" spans="1:9">
      <c r="A621" s="23"/>
      <c r="C621" s="2"/>
      <c r="D621" s="37"/>
      <c r="E621" s="2"/>
      <c r="F621" s="37"/>
      <c r="G621" s="37"/>
      <c r="H621" s="37"/>
      <c r="I621" s="2"/>
    </row>
  </sheetData>
  <mergeCells count="63">
    <mergeCell ref="C160:D160"/>
    <mergeCell ref="C131:D131"/>
    <mergeCell ref="C132:D132"/>
    <mergeCell ref="C99:D99"/>
    <mergeCell ref="C100:D100"/>
    <mergeCell ref="C159:D159"/>
    <mergeCell ref="A95:C95"/>
    <mergeCell ref="A126:C126"/>
    <mergeCell ref="A155:C155"/>
    <mergeCell ref="C348:D348"/>
    <mergeCell ref="C315:D315"/>
    <mergeCell ref="C316:D316"/>
    <mergeCell ref="C189:D189"/>
    <mergeCell ref="C190:D190"/>
    <mergeCell ref="A280:C280"/>
    <mergeCell ref="C221:D221"/>
    <mergeCell ref="C222:D222"/>
    <mergeCell ref="C284:D284"/>
    <mergeCell ref="C285:D285"/>
    <mergeCell ref="C252:D252"/>
    <mergeCell ref="C253:D253"/>
    <mergeCell ref="A185:C185"/>
    <mergeCell ref="C618:D618"/>
    <mergeCell ref="C587:D587"/>
    <mergeCell ref="C588:D588"/>
    <mergeCell ref="C554:D554"/>
    <mergeCell ref="C555:D555"/>
    <mergeCell ref="A582:C582"/>
    <mergeCell ref="A613:C613"/>
    <mergeCell ref="C69:D69"/>
    <mergeCell ref="C70:D70"/>
    <mergeCell ref="C37:D37"/>
    <mergeCell ref="C38:D38"/>
    <mergeCell ref="C617:D617"/>
    <mergeCell ref="C407:D407"/>
    <mergeCell ref="C408:D408"/>
    <mergeCell ref="C375:D375"/>
    <mergeCell ref="C376:D376"/>
    <mergeCell ref="A311:C311"/>
    <mergeCell ref="A342:C342"/>
    <mergeCell ref="A371:C371"/>
    <mergeCell ref="A402:C402"/>
    <mergeCell ref="C347:D347"/>
    <mergeCell ref="A217:C217"/>
    <mergeCell ref="A248:C248"/>
    <mergeCell ref="A3:C3"/>
    <mergeCell ref="A33:C33"/>
    <mergeCell ref="A64:C64"/>
    <mergeCell ref="C7:D7"/>
    <mergeCell ref="C8:D8"/>
    <mergeCell ref="A431:C431"/>
    <mergeCell ref="A463:C463"/>
    <mergeCell ref="A494:C494"/>
    <mergeCell ref="A523:C523"/>
    <mergeCell ref="A550:C550"/>
    <mergeCell ref="C529:D529"/>
    <mergeCell ref="C530:D530"/>
    <mergeCell ref="C501:D501"/>
    <mergeCell ref="C502:D502"/>
    <mergeCell ref="C467:D467"/>
    <mergeCell ref="C468:D468"/>
    <mergeCell ref="C435:D435"/>
    <mergeCell ref="C436:D436"/>
  </mergeCells>
  <pageMargins left="0.98425196850393704" right="0.98425196850393704" top="0.98425196850393704" bottom="0.98425196850393704" header="0.78740157480314965" footer="0.78740157480314965"/>
  <pageSetup paperSize="9" scale="87" fitToHeight="36" orientation="landscape" useFirstPageNumber="1" horizontalDpi="300" verticalDpi="300" r:id="rId1"/>
  <headerFooter>
    <oddHeader>&amp;C&amp;"Times New Roman,Normalny"&amp;12&amp;A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Pakiety</vt:lpstr>
      <vt:lpstr>Pakiety!Obszar_wydruku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Andrzej Paliwoda</cp:lastModifiedBy>
  <cp:revision>21</cp:revision>
  <cp:lastPrinted>2024-12-13T09:50:03Z</cp:lastPrinted>
  <dcterms:created xsi:type="dcterms:W3CDTF">2020-10-01T13:57:04Z</dcterms:created>
  <dcterms:modified xsi:type="dcterms:W3CDTF">2024-12-18T15:22:05Z</dcterms:modified>
  <dc:language>pl-PL</dc:language>
</cp:coreProperties>
</file>