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najderb\OneDrive - pelionsa.onmicrosoft.com\Pulpit\87833 Kutno\"/>
    </mc:Choice>
  </mc:AlternateContent>
  <xr:revisionPtr revIDLastSave="0" documentId="8_{467128FB-2019-4ABB-94F2-49C8F101FBFF}" xr6:coauthVersionLast="47" xr6:coauthVersionMax="47" xr10:uidLastSave="{00000000-0000-0000-0000-000000000000}"/>
  <bookViews>
    <workbookView xWindow="-120" yWindow="-120" windowWidth="29040" windowHeight="15720" xr2:uid="{73961D20-10DB-4FBA-AE54-D0DCE8026698}"/>
  </bookViews>
  <sheets>
    <sheet name="Oferta" sheetId="1" r:id="rId1"/>
    <sheet name="Podsuma" sheetId="5" r:id="rId2"/>
  </sheets>
  <definedNames>
    <definedName name="_xlnm._FilterDatabase" localSheetId="0" hidden="1">Oferta!$A$2:$L$550</definedName>
    <definedName name="_xlnm.Print_Area" localSheetId="0">Oferta!$A$2:$L$532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40" i="1" l="1"/>
  <c r="J240" i="1" s="1"/>
  <c r="I368" i="1" l="1"/>
  <c r="I423" i="1" l="1"/>
  <c r="J423" i="1" s="1"/>
  <c r="I528" i="1"/>
  <c r="J528" i="1" s="1"/>
  <c r="I442" i="1"/>
  <c r="J442" i="1" s="1"/>
  <c r="I519" i="1"/>
  <c r="J519" i="1" s="1"/>
  <c r="I433" i="1"/>
  <c r="J433" i="1" s="1"/>
  <c r="I436" i="1"/>
  <c r="J436" i="1" s="1"/>
  <c r="I488" i="1"/>
  <c r="J488" i="1" s="1"/>
  <c r="I521" i="1"/>
  <c r="J521" i="1" s="1"/>
  <c r="I435" i="1"/>
  <c r="J435" i="1" s="1"/>
  <c r="I512" i="1"/>
  <c r="J512" i="1" s="1"/>
  <c r="I421" i="1"/>
  <c r="J421" i="1" s="1"/>
  <c r="I503" i="1"/>
  <c r="J503" i="1" s="1"/>
  <c r="I513" i="1"/>
  <c r="J513" i="1" s="1"/>
  <c r="I422" i="1"/>
  <c r="J422" i="1" s="1"/>
  <c r="I504" i="1"/>
  <c r="J504" i="1" s="1"/>
  <c r="I489" i="1"/>
  <c r="J489" i="1" s="1"/>
  <c r="I461" i="1"/>
  <c r="J461" i="1" s="1"/>
  <c r="I487" i="1"/>
  <c r="J487" i="1" s="1"/>
  <c r="I480" i="1"/>
  <c r="J480" i="1" s="1"/>
  <c r="I438" i="1"/>
  <c r="J438" i="1" s="1"/>
  <c r="I410" i="1"/>
  <c r="J410" i="1" s="1"/>
  <c r="I492" i="1"/>
  <c r="J492" i="1" s="1"/>
  <c r="I524" i="1"/>
  <c r="J524" i="1" s="1"/>
  <c r="I478" i="1"/>
  <c r="J478" i="1" s="1"/>
  <c r="I453" i="1"/>
  <c r="I509" i="1"/>
  <c r="J509" i="1" s="1"/>
  <c r="I507" i="1"/>
  <c r="J507" i="1" s="1"/>
  <c r="J368" i="1"/>
  <c r="J369" i="1" s="1"/>
  <c r="C13" i="5" s="1"/>
  <c r="I369" i="1"/>
  <c r="B13" i="5" s="1"/>
  <c r="I501" i="1"/>
  <c r="J501" i="1" s="1"/>
  <c r="I493" i="1"/>
  <c r="J493" i="1" s="1"/>
  <c r="I387" i="1"/>
  <c r="J387" i="1" s="1"/>
  <c r="I484" i="1"/>
  <c r="J484" i="1" s="1"/>
  <c r="I505" i="1"/>
  <c r="J505" i="1" s="1"/>
  <c r="I490" i="1"/>
  <c r="J490" i="1" s="1"/>
  <c r="I481" i="1"/>
  <c r="J481" i="1" s="1"/>
  <c r="I526" i="1"/>
  <c r="J526" i="1" s="1"/>
  <c r="I440" i="1"/>
  <c r="J440" i="1" s="1"/>
  <c r="I470" i="1"/>
  <c r="I463" i="1"/>
  <c r="J463" i="1" s="1"/>
  <c r="I527" i="1"/>
  <c r="J527" i="1" s="1"/>
  <c r="I441" i="1"/>
  <c r="J441" i="1" s="1"/>
  <c r="I431" i="1"/>
  <c r="I494" i="1"/>
  <c r="J494" i="1" s="1"/>
  <c r="I471" i="1"/>
  <c r="J471" i="1" s="1"/>
  <c r="I502" i="1"/>
  <c r="J502" i="1" s="1"/>
  <c r="I395" i="1"/>
  <c r="J395" i="1" s="1"/>
  <c r="I376" i="1"/>
  <c r="J376" i="1" s="1"/>
  <c r="I486" i="1"/>
  <c r="J486" i="1" s="1"/>
  <c r="I425" i="1"/>
  <c r="J425" i="1" s="1"/>
  <c r="I517" i="1"/>
  <c r="J517" i="1" s="1"/>
  <c r="I414" i="1"/>
  <c r="J414" i="1" s="1"/>
  <c r="I515" i="1"/>
  <c r="J515" i="1" s="1"/>
  <c r="I424" i="1"/>
  <c r="J424" i="1" s="1"/>
  <c r="I522" i="1"/>
  <c r="J522" i="1" s="1"/>
  <c r="I491" i="1"/>
  <c r="J491" i="1" s="1"/>
  <c r="I482" i="1"/>
  <c r="J482" i="1" s="1"/>
  <c r="I518" i="1"/>
  <c r="J518" i="1" s="1"/>
  <c r="I432" i="1"/>
  <c r="J432" i="1" s="1"/>
  <c r="I377" i="1"/>
  <c r="J377" i="1" s="1"/>
  <c r="I439" i="1"/>
  <c r="J439" i="1" s="1"/>
  <c r="I479" i="1"/>
  <c r="J479" i="1" s="1"/>
  <c r="I485" i="1"/>
  <c r="J485" i="1" s="1"/>
  <c r="I444" i="1"/>
  <c r="J444" i="1" s="1"/>
  <c r="I403" i="1"/>
  <c r="I385" i="1"/>
  <c r="J385" i="1" s="1"/>
  <c r="I378" i="1"/>
  <c r="J378" i="1" s="1"/>
  <c r="I389" i="1"/>
  <c r="J389" i="1" s="1"/>
  <c r="I396" i="1"/>
  <c r="J396" i="1" s="1"/>
  <c r="I397" i="1"/>
  <c r="J397" i="1" s="1"/>
  <c r="I388" i="1"/>
  <c r="J388" i="1" s="1"/>
  <c r="I375" i="1"/>
  <c r="J375" i="1" s="1"/>
  <c r="I514" i="1"/>
  <c r="J514" i="1" s="1"/>
  <c r="I483" i="1"/>
  <c r="J483" i="1" s="1"/>
  <c r="I462" i="1"/>
  <c r="J462" i="1" s="1"/>
  <c r="I506" i="1"/>
  <c r="J506" i="1" s="1"/>
  <c r="I510" i="1"/>
  <c r="J510" i="1" s="1"/>
  <c r="I412" i="1"/>
  <c r="J412" i="1" s="1"/>
  <c r="I413" i="1"/>
  <c r="J413" i="1" s="1"/>
  <c r="I508" i="1"/>
  <c r="J508" i="1" s="1"/>
  <c r="I460" i="1"/>
  <c r="I516" i="1"/>
  <c r="J516" i="1" s="1"/>
  <c r="I477" i="1"/>
  <c r="I386" i="1"/>
  <c r="J386" i="1" s="1"/>
  <c r="I529" i="1"/>
  <c r="J529" i="1" s="1"/>
  <c r="I443" i="1"/>
  <c r="J443" i="1" s="1"/>
  <c r="I520" i="1"/>
  <c r="J520" i="1" s="1"/>
  <c r="I434" i="1"/>
  <c r="J434" i="1" s="1"/>
  <c r="I384" i="1"/>
  <c r="J384" i="1" s="1"/>
  <c r="I511" i="1"/>
  <c r="J511" i="1" s="1"/>
  <c r="I411" i="1"/>
  <c r="J411" i="1" s="1"/>
  <c r="I525" i="1"/>
  <c r="J525" i="1" s="1"/>
  <c r="I454" i="1"/>
  <c r="J454" i="1" s="1"/>
  <c r="I523" i="1"/>
  <c r="J523" i="1" s="1"/>
  <c r="I437" i="1"/>
  <c r="J437" i="1" s="1"/>
  <c r="J426" i="1" l="1"/>
  <c r="C19" i="5" s="1"/>
  <c r="I426" i="1"/>
  <c r="B19" i="5" s="1"/>
  <c r="J477" i="1"/>
  <c r="J495" i="1" s="1"/>
  <c r="C24" i="5" s="1"/>
  <c r="I495" i="1"/>
  <c r="B24" i="5" s="1"/>
  <c r="J470" i="1"/>
  <c r="J472" i="1" s="1"/>
  <c r="C23" i="5" s="1"/>
  <c r="I472" i="1"/>
  <c r="B23" i="5" s="1"/>
  <c r="J460" i="1"/>
  <c r="J464" i="1" s="1"/>
  <c r="C22" i="5" s="1"/>
  <c r="I464" i="1"/>
  <c r="B22" i="5" s="1"/>
  <c r="J403" i="1"/>
  <c r="J404" i="1" s="1"/>
  <c r="C17" i="5" s="1"/>
  <c r="I404" i="1"/>
  <c r="B17" i="5" s="1"/>
  <c r="J453" i="1"/>
  <c r="J455" i="1" s="1"/>
  <c r="C21" i="5" s="1"/>
  <c r="I455" i="1"/>
  <c r="B21" i="5" s="1"/>
  <c r="J431" i="1"/>
  <c r="J445" i="1" s="1"/>
  <c r="C20" i="5" s="1"/>
  <c r="I445" i="1"/>
  <c r="B20" i="5" s="1"/>
  <c r="J530" i="1" l="1"/>
  <c r="C25" i="5" s="1"/>
  <c r="I530" i="1"/>
  <c r="B25" i="5" s="1"/>
  <c r="J415" i="1"/>
  <c r="C18" i="5" s="1"/>
  <c r="I415" i="1"/>
  <c r="B18" i="5" s="1"/>
  <c r="J398" i="1"/>
  <c r="C16" i="5" s="1"/>
  <c r="I398" i="1"/>
  <c r="B16" i="5" s="1"/>
  <c r="J390" i="1"/>
  <c r="C15" i="5" s="1"/>
  <c r="I390" i="1"/>
  <c r="B15" i="5" s="1"/>
  <c r="J379" i="1"/>
  <c r="C14" i="5" s="1"/>
  <c r="I379" i="1"/>
  <c r="B14" i="5" s="1"/>
  <c r="I78" i="1" l="1"/>
  <c r="I251" i="1" l="1"/>
  <c r="J251" i="1" s="1"/>
  <c r="I91" i="1"/>
  <c r="J91" i="1" s="1"/>
  <c r="I27" i="1"/>
  <c r="J27" i="1" s="1"/>
  <c r="I292" i="1"/>
  <c r="I198" i="1"/>
  <c r="J198" i="1" s="1"/>
  <c r="I285" i="1"/>
  <c r="J285" i="1" s="1"/>
  <c r="I154" i="1"/>
  <c r="J154" i="1" s="1"/>
  <c r="I40" i="1"/>
  <c r="J40" i="1" s="1"/>
  <c r="I155" i="1"/>
  <c r="J155" i="1" s="1"/>
  <c r="I96" i="1"/>
  <c r="J96" i="1" s="1"/>
  <c r="I359" i="1"/>
  <c r="I360" i="1" s="1"/>
  <c r="B12" i="5" s="1"/>
  <c r="I152" i="1"/>
  <c r="J152" i="1" s="1"/>
  <c r="I334" i="1"/>
  <c r="J334" i="1" s="1"/>
  <c r="I50" i="1"/>
  <c r="I71" i="1"/>
  <c r="J71" i="1" s="1"/>
  <c r="I121" i="1"/>
  <c r="J121" i="1" s="1"/>
  <c r="I282" i="1"/>
  <c r="J282" i="1" s="1"/>
  <c r="I262" i="1"/>
  <c r="J262" i="1" s="1"/>
  <c r="I103" i="1"/>
  <c r="J103" i="1" s="1"/>
  <c r="I65" i="1"/>
  <c r="J65" i="1" s="1"/>
  <c r="I186" i="1"/>
  <c r="J186" i="1" s="1"/>
  <c r="I82" i="1"/>
  <c r="J82" i="1" s="1"/>
  <c r="I280" i="1"/>
  <c r="J280" i="1" s="1"/>
  <c r="I109" i="1"/>
  <c r="J109" i="1" s="1"/>
  <c r="I45" i="1"/>
  <c r="J45" i="1" s="1"/>
  <c r="I329" i="1"/>
  <c r="J329" i="1" s="1"/>
  <c r="I351" i="1"/>
  <c r="J351" i="1" s="1"/>
  <c r="I279" i="1"/>
  <c r="J279" i="1" s="1"/>
  <c r="I185" i="1"/>
  <c r="J185" i="1" s="1"/>
  <c r="J50" i="1"/>
  <c r="I88" i="1"/>
  <c r="J88" i="1" s="1"/>
  <c r="I55" i="1"/>
  <c r="J55" i="1" s="1"/>
  <c r="I51" i="1"/>
  <c r="J51" i="1" s="1"/>
  <c r="I225" i="1"/>
  <c r="J225" i="1" s="1"/>
  <c r="J78" i="1"/>
  <c r="J292" i="1"/>
  <c r="I134" i="1"/>
  <c r="J134" i="1" s="1"/>
  <c r="I86" i="1"/>
  <c r="J86" i="1" s="1"/>
  <c r="I108" i="1"/>
  <c r="J108" i="1" s="1"/>
  <c r="I30" i="1"/>
  <c r="J30" i="1" s="1"/>
  <c r="I328" i="1"/>
  <c r="J328" i="1" s="1"/>
  <c r="I85" i="1"/>
  <c r="J85" i="1" s="1"/>
  <c r="I21" i="1"/>
  <c r="J21" i="1" s="1"/>
  <c r="I283" i="1"/>
  <c r="J283" i="1" s="1"/>
  <c r="I226" i="1"/>
  <c r="J226" i="1" s="1"/>
  <c r="I209" i="1"/>
  <c r="J209" i="1" s="1"/>
  <c r="I327" i="1"/>
  <c r="J327" i="1" s="1"/>
  <c r="I238" i="1"/>
  <c r="J238" i="1" s="1"/>
  <c r="I148" i="1"/>
  <c r="J148" i="1" s="1"/>
  <c r="I84" i="1"/>
  <c r="J84" i="1" s="1"/>
  <c r="I44" i="1"/>
  <c r="J44" i="1" s="1"/>
  <c r="I259" i="1"/>
  <c r="J259" i="1" s="1"/>
  <c r="I163" i="1"/>
  <c r="J163" i="1" s="1"/>
  <c r="I136" i="1"/>
  <c r="J136" i="1" s="1"/>
  <c r="I119" i="1"/>
  <c r="J119" i="1" s="1"/>
  <c r="I70" i="1"/>
  <c r="J70" i="1" s="1"/>
  <c r="I293" i="1"/>
  <c r="J293" i="1" s="1"/>
  <c r="I162" i="1"/>
  <c r="J162" i="1" s="1"/>
  <c r="I197" i="1"/>
  <c r="J197" i="1" s="1"/>
  <c r="I143" i="1"/>
  <c r="J143" i="1" s="1"/>
  <c r="I300" i="1"/>
  <c r="J300" i="1" s="1"/>
  <c r="I129" i="1"/>
  <c r="J129" i="1" s="1"/>
  <c r="I347" i="1"/>
  <c r="J347" i="1" s="1"/>
  <c r="I211" i="1"/>
  <c r="J211" i="1" s="1"/>
  <c r="I159" i="1"/>
  <c r="J159" i="1" s="1"/>
  <c r="I112" i="1"/>
  <c r="J112" i="1" s="1"/>
  <c r="I63" i="1"/>
  <c r="J63" i="1" s="1"/>
  <c r="I38" i="1"/>
  <c r="J38" i="1" s="1"/>
  <c r="I284" i="1"/>
  <c r="J284" i="1" s="1"/>
  <c r="I190" i="1"/>
  <c r="J190" i="1" s="1"/>
  <c r="I49" i="1"/>
  <c r="J49" i="1" s="1"/>
  <c r="I46" i="1"/>
  <c r="J46" i="1" s="1"/>
  <c r="I99" i="1"/>
  <c r="J99" i="1" s="1"/>
  <c r="I35" i="1"/>
  <c r="J35" i="1" s="1"/>
  <c r="I212" i="1"/>
  <c r="J212" i="1" s="1"/>
  <c r="I126" i="1"/>
  <c r="J126" i="1" s="1"/>
  <c r="I336" i="1"/>
  <c r="J336" i="1" s="1"/>
  <c r="I253" i="1"/>
  <c r="J253" i="1" s="1"/>
  <c r="I194" i="1"/>
  <c r="J194" i="1" s="1"/>
  <c r="I157" i="1"/>
  <c r="J157" i="1" s="1"/>
  <c r="I117" i="1"/>
  <c r="J117" i="1" s="1"/>
  <c r="I93" i="1"/>
  <c r="J93" i="1" s="1"/>
  <c r="I29" i="1"/>
  <c r="J29" i="1" s="1"/>
  <c r="I114" i="1"/>
  <c r="J114" i="1" s="1"/>
  <c r="I10" i="1"/>
  <c r="J10" i="1" s="1"/>
  <c r="I290" i="1"/>
  <c r="J290" i="1" s="1"/>
  <c r="I31" i="1"/>
  <c r="J31" i="1" s="1"/>
  <c r="I254" i="1"/>
  <c r="J254" i="1" s="1"/>
  <c r="I335" i="1"/>
  <c r="J335" i="1" s="1"/>
  <c r="I252" i="1"/>
  <c r="J252" i="1" s="1"/>
  <c r="I156" i="1"/>
  <c r="J156" i="1" s="1"/>
  <c r="I92" i="1"/>
  <c r="J92" i="1" s="1"/>
  <c r="I28" i="1"/>
  <c r="J28" i="1" s="1"/>
  <c r="I256" i="1"/>
  <c r="J256" i="1" s="1"/>
  <c r="I151" i="1"/>
  <c r="J151" i="1" s="1"/>
  <c r="I222" i="1"/>
  <c r="J222" i="1" s="1"/>
  <c r="I139" i="1"/>
  <c r="J139" i="1" s="1"/>
  <c r="I75" i="1"/>
  <c r="J75" i="1" s="1"/>
  <c r="I106" i="1"/>
  <c r="J106" i="1" s="1"/>
  <c r="I16" i="1"/>
  <c r="J16" i="1" s="1"/>
  <c r="I341" i="1"/>
  <c r="J341" i="1" s="1"/>
  <c r="I258" i="1"/>
  <c r="J258" i="1" s="1"/>
  <c r="I221" i="1"/>
  <c r="J221" i="1" s="1"/>
  <c r="I122" i="1"/>
  <c r="J122" i="1" s="1"/>
  <c r="I72" i="1"/>
  <c r="J72" i="1" s="1"/>
  <c r="I348" i="1"/>
  <c r="J348" i="1" s="1"/>
  <c r="I276" i="1"/>
  <c r="J276" i="1" s="1"/>
  <c r="I182" i="1"/>
  <c r="J182" i="1" s="1"/>
  <c r="I105" i="1"/>
  <c r="J105" i="1" s="1"/>
  <c r="I41" i="1"/>
  <c r="J41" i="1" s="1"/>
  <c r="I318" i="1"/>
  <c r="J318" i="1" s="1"/>
  <c r="I64" i="1"/>
  <c r="J64" i="1" s="1"/>
  <c r="I47" i="1"/>
  <c r="J47" i="1" s="1"/>
  <c r="I188" i="1"/>
  <c r="J188" i="1" s="1"/>
  <c r="I183" i="1"/>
  <c r="J183" i="1" s="1"/>
  <c r="I227" i="1"/>
  <c r="J227" i="1" s="1"/>
  <c r="I196" i="1"/>
  <c r="J196" i="1" s="1"/>
  <c r="I220" i="1"/>
  <c r="J220" i="1" s="1"/>
  <c r="I137" i="1"/>
  <c r="J137" i="1" s="1"/>
  <c r="I48" i="1"/>
  <c r="J48" i="1" s="1"/>
  <c r="I107" i="1"/>
  <c r="J107" i="1" s="1"/>
  <c r="I94" i="1"/>
  <c r="J94" i="1" s="1"/>
  <c r="I166" i="1"/>
  <c r="J166" i="1" s="1"/>
  <c r="I9" i="1"/>
  <c r="J9" i="1" s="1"/>
  <c r="I187" i="1"/>
  <c r="J187" i="1" s="1"/>
  <c r="I8" i="1"/>
  <c r="J8" i="1" s="1"/>
  <c r="I288" i="1"/>
  <c r="J288" i="1" s="1"/>
  <c r="I53" i="1"/>
  <c r="J53" i="1" s="1"/>
  <c r="I80" i="1"/>
  <c r="J80" i="1" s="1"/>
  <c r="I22" i="1"/>
  <c r="J22" i="1" s="1"/>
  <c r="I287" i="1"/>
  <c r="J287" i="1" s="1"/>
  <c r="I193" i="1"/>
  <c r="J193" i="1" s="1"/>
  <c r="I116" i="1"/>
  <c r="J116" i="1" s="1"/>
  <c r="I52" i="1"/>
  <c r="J52" i="1" s="1"/>
  <c r="I74" i="1"/>
  <c r="J74" i="1" s="1"/>
  <c r="I317" i="1"/>
  <c r="J317" i="1" s="1"/>
  <c r="I316" i="1"/>
  <c r="J316" i="1" s="1"/>
  <c r="I342" i="1"/>
  <c r="J342" i="1" s="1"/>
  <c r="I216" i="1"/>
  <c r="J216" i="1" s="1"/>
  <c r="I133" i="1"/>
  <c r="J133" i="1" s="1"/>
  <c r="I11" i="1"/>
  <c r="J11" i="1" s="1"/>
  <c r="I181" i="1"/>
  <c r="I135" i="1"/>
  <c r="J135" i="1" s="1"/>
  <c r="I110" i="1"/>
  <c r="J110" i="1" s="1"/>
  <c r="I309" i="1"/>
  <c r="I215" i="1"/>
  <c r="J215" i="1" s="1"/>
  <c r="I132" i="1"/>
  <c r="J132" i="1" s="1"/>
  <c r="I68" i="1"/>
  <c r="J68" i="1" s="1"/>
  <c r="I138" i="1"/>
  <c r="J138" i="1" s="1"/>
  <c r="I142" i="1"/>
  <c r="J142" i="1" s="1"/>
  <c r="I14" i="1"/>
  <c r="J14" i="1" s="1"/>
  <c r="I286" i="1"/>
  <c r="J286" i="1" s="1"/>
  <c r="I192" i="1"/>
  <c r="J192" i="1" s="1"/>
  <c r="I115" i="1"/>
  <c r="J115" i="1" s="1"/>
  <c r="I264" i="1"/>
  <c r="J264" i="1" s="1"/>
  <c r="I242" i="1"/>
  <c r="J242" i="1" s="1"/>
  <c r="I118" i="1"/>
  <c r="J118" i="1" s="1"/>
  <c r="I191" i="1"/>
  <c r="J191" i="1" s="1"/>
  <c r="I18" i="1"/>
  <c r="J18" i="1" s="1"/>
  <c r="I255" i="1"/>
  <c r="J255" i="1" s="1"/>
  <c r="I23" i="1"/>
  <c r="J23" i="1" s="1"/>
  <c r="I319" i="1"/>
  <c r="J319" i="1" s="1"/>
  <c r="I228" i="1"/>
  <c r="J228" i="1" s="1"/>
  <c r="I145" i="1"/>
  <c r="J145" i="1" s="1"/>
  <c r="I81" i="1"/>
  <c r="J81" i="1" s="1"/>
  <c r="I17" i="1"/>
  <c r="J17" i="1" s="1"/>
  <c r="I291" i="1"/>
  <c r="J291" i="1" s="1"/>
  <c r="I263" i="1"/>
  <c r="J263" i="1" s="1"/>
  <c r="I241" i="1"/>
  <c r="J241" i="1" s="1"/>
  <c r="I69" i="1"/>
  <c r="J69" i="1" s="1"/>
  <c r="I57" i="1"/>
  <c r="J57" i="1" s="1"/>
  <c r="I339" i="1"/>
  <c r="J339" i="1" s="1"/>
  <c r="I144" i="1"/>
  <c r="J144" i="1" s="1"/>
  <c r="I127" i="1"/>
  <c r="J127" i="1" s="1"/>
  <c r="I20" i="1"/>
  <c r="J20" i="1" s="1"/>
  <c r="I160" i="1"/>
  <c r="J160" i="1" s="1"/>
  <c r="I111" i="1"/>
  <c r="J111" i="1" s="1"/>
  <c r="I102" i="1"/>
  <c r="J102" i="1" s="1"/>
  <c r="I302" i="1"/>
  <c r="J302" i="1" s="1"/>
  <c r="I214" i="1"/>
  <c r="J214" i="1" s="1"/>
  <c r="I131" i="1"/>
  <c r="J131" i="1" s="1"/>
  <c r="I67" i="1"/>
  <c r="J67" i="1" s="1"/>
  <c r="I66" i="1"/>
  <c r="J66" i="1" s="1"/>
  <c r="I330" i="1"/>
  <c r="J330" i="1" s="1"/>
  <c r="I333" i="1"/>
  <c r="J333" i="1" s="1"/>
  <c r="I245" i="1"/>
  <c r="J245" i="1" s="1"/>
  <c r="I213" i="1"/>
  <c r="J213" i="1" s="1"/>
  <c r="I90" i="1"/>
  <c r="J90" i="1" s="1"/>
  <c r="I32" i="1"/>
  <c r="J32" i="1" s="1"/>
  <c r="I337" i="1"/>
  <c r="J337" i="1" s="1"/>
  <c r="I340" i="1"/>
  <c r="J340" i="1" s="1"/>
  <c r="I257" i="1"/>
  <c r="J257" i="1" s="1"/>
  <c r="I161" i="1"/>
  <c r="J161" i="1" s="1"/>
  <c r="I97" i="1"/>
  <c r="J97" i="1" s="1"/>
  <c r="I24" i="1"/>
  <c r="J24" i="1" s="1"/>
  <c r="I345" i="1"/>
  <c r="J345" i="1" s="1"/>
  <c r="I296" i="1"/>
  <c r="J296" i="1" s="1"/>
  <c r="I239" i="1"/>
  <c r="J239" i="1" s="1"/>
  <c r="I208" i="1"/>
  <c r="J208" i="1" s="1"/>
  <c r="I149" i="1"/>
  <c r="J149" i="1" s="1"/>
  <c r="I125" i="1"/>
  <c r="J125" i="1" s="1"/>
  <c r="I61" i="1"/>
  <c r="J61" i="1" s="1"/>
  <c r="I130" i="1"/>
  <c r="J130" i="1" s="1"/>
  <c r="I128" i="1"/>
  <c r="J128" i="1" s="1"/>
  <c r="I95" i="1"/>
  <c r="J95" i="1" s="1"/>
  <c r="I54" i="1"/>
  <c r="J54" i="1" s="1"/>
  <c r="I295" i="1"/>
  <c r="J295" i="1" s="1"/>
  <c r="I207" i="1"/>
  <c r="J207" i="1" s="1"/>
  <c r="I124" i="1"/>
  <c r="J124" i="1" s="1"/>
  <c r="I60" i="1"/>
  <c r="J60" i="1" s="1"/>
  <c r="I98" i="1"/>
  <c r="J98" i="1" s="1"/>
  <c r="I15" i="1"/>
  <c r="J15" i="1" s="1"/>
  <c r="I350" i="1"/>
  <c r="J350" i="1" s="1"/>
  <c r="I278" i="1"/>
  <c r="J278" i="1" s="1"/>
  <c r="I184" i="1"/>
  <c r="J184" i="1" s="1"/>
  <c r="I43" i="1"/>
  <c r="J43" i="1" s="1"/>
  <c r="I189" i="1"/>
  <c r="J189" i="1" s="1"/>
  <c r="I217" i="1"/>
  <c r="J217" i="1" s="1"/>
  <c r="I301" i="1"/>
  <c r="J301" i="1" s="1"/>
  <c r="I73" i="1"/>
  <c r="J73" i="1" s="1"/>
  <c r="I33" i="1"/>
  <c r="J33" i="1" s="1"/>
  <c r="I243" i="1"/>
  <c r="J243" i="1" s="1"/>
  <c r="I218" i="1"/>
  <c r="J218" i="1" s="1"/>
  <c r="I344" i="1"/>
  <c r="J344" i="1" s="1"/>
  <c r="I165" i="1"/>
  <c r="J165" i="1" s="1"/>
  <c r="I101" i="1"/>
  <c r="J101" i="1" s="1"/>
  <c r="I42" i="1"/>
  <c r="J42" i="1" s="1"/>
  <c r="I338" i="1"/>
  <c r="J338" i="1" s="1"/>
  <c r="I297" i="1"/>
  <c r="J297" i="1" s="1"/>
  <c r="I343" i="1"/>
  <c r="J343" i="1" s="1"/>
  <c r="I260" i="1"/>
  <c r="J260" i="1" s="1"/>
  <c r="I164" i="1"/>
  <c r="J164" i="1" s="1"/>
  <c r="I100" i="1"/>
  <c r="J100" i="1" s="1"/>
  <c r="I36" i="1"/>
  <c r="J36" i="1" s="1"/>
  <c r="I210" i="1"/>
  <c r="J210" i="1" s="1"/>
  <c r="I326" i="1"/>
  <c r="J326" i="1" s="1"/>
  <c r="I237" i="1"/>
  <c r="I147" i="1"/>
  <c r="J147" i="1" s="1"/>
  <c r="I83" i="1"/>
  <c r="J83" i="1" s="1"/>
  <c r="I39" i="1"/>
  <c r="J39" i="1" s="1"/>
  <c r="I349" i="1"/>
  <c r="J349" i="1" s="1"/>
  <c r="I277" i="1"/>
  <c r="J277" i="1" s="1"/>
  <c r="I229" i="1"/>
  <c r="J229" i="1" s="1"/>
  <c r="I146" i="1"/>
  <c r="J146" i="1" s="1"/>
  <c r="I331" i="1"/>
  <c r="J331" i="1" s="1"/>
  <c r="I104" i="1"/>
  <c r="J104" i="1" s="1"/>
  <c r="I315" i="1"/>
  <c r="I261" i="1"/>
  <c r="J261" i="1" s="1"/>
  <c r="I37" i="1"/>
  <c r="J37" i="1" s="1"/>
  <c r="I13" i="1"/>
  <c r="J13" i="1" s="1"/>
  <c r="I219" i="1"/>
  <c r="J219" i="1" s="1"/>
  <c r="I167" i="1"/>
  <c r="J167" i="1" s="1"/>
  <c r="I150" i="1"/>
  <c r="J150" i="1" s="1"/>
  <c r="I223" i="1"/>
  <c r="J223" i="1" s="1"/>
  <c r="I140" i="1"/>
  <c r="J140" i="1" s="1"/>
  <c r="I26" i="1"/>
  <c r="J26" i="1" s="1"/>
  <c r="I195" i="1"/>
  <c r="J195" i="1" s="1"/>
  <c r="I294" i="1"/>
  <c r="J294" i="1" s="1"/>
  <c r="I206" i="1"/>
  <c r="I123" i="1"/>
  <c r="J123" i="1" s="1"/>
  <c r="I59" i="1"/>
  <c r="J59" i="1" s="1"/>
  <c r="I19" i="1"/>
  <c r="J19" i="1" s="1"/>
  <c r="I34" i="1"/>
  <c r="J34" i="1" s="1"/>
  <c r="I56" i="1"/>
  <c r="J56" i="1" s="1"/>
  <c r="I298" i="1"/>
  <c r="J298" i="1" s="1"/>
  <c r="I158" i="1"/>
  <c r="J158" i="1" s="1"/>
  <c r="I325" i="1"/>
  <c r="I199" i="1"/>
  <c r="J199" i="1" s="1"/>
  <c r="I281" i="1"/>
  <c r="J281" i="1" s="1"/>
  <c r="I332" i="1"/>
  <c r="J332" i="1" s="1"/>
  <c r="I244" i="1"/>
  <c r="J244" i="1" s="1"/>
  <c r="I153" i="1"/>
  <c r="J153" i="1" s="1"/>
  <c r="I113" i="1"/>
  <c r="J113" i="1" s="1"/>
  <c r="I89" i="1"/>
  <c r="J89" i="1" s="1"/>
  <c r="I25" i="1"/>
  <c r="J25" i="1" s="1"/>
  <c r="I299" i="1"/>
  <c r="J299" i="1" s="1"/>
  <c r="I346" i="1"/>
  <c r="J346" i="1" s="1"/>
  <c r="I79" i="1"/>
  <c r="J79" i="1" s="1"/>
  <c r="I289" i="1"/>
  <c r="J289" i="1" s="1"/>
  <c r="I224" i="1"/>
  <c r="J224" i="1" s="1"/>
  <c r="I141" i="1"/>
  <c r="J141" i="1" s="1"/>
  <c r="I77" i="1"/>
  <c r="J77" i="1" s="1"/>
  <c r="I76" i="1"/>
  <c r="J76" i="1" s="1"/>
  <c r="I12" i="1"/>
  <c r="J12" i="1" s="1"/>
  <c r="I120" i="1"/>
  <c r="J120" i="1" s="1"/>
  <c r="I87" i="1"/>
  <c r="J87" i="1" s="1"/>
  <c r="I62" i="1"/>
  <c r="J62" i="1" s="1"/>
  <c r="I58" i="1"/>
  <c r="J58" i="1" s="1"/>
  <c r="J359" i="1" l="1"/>
  <c r="J360" i="1" s="1"/>
  <c r="C12" i="5" s="1"/>
  <c r="J309" i="1"/>
  <c r="J310" i="1" s="1"/>
  <c r="C9" i="5" s="1"/>
  <c r="I310" i="1"/>
  <c r="B9" i="5" s="1"/>
  <c r="J265" i="1"/>
  <c r="C7" i="5" s="1"/>
  <c r="J181" i="1"/>
  <c r="J200" i="1" s="1"/>
  <c r="C4" i="5" s="1"/>
  <c r="I200" i="1"/>
  <c r="B4" i="5" s="1"/>
  <c r="J315" i="1"/>
  <c r="J320" i="1" s="1"/>
  <c r="C10" i="5" s="1"/>
  <c r="I320" i="1"/>
  <c r="B10" i="5" s="1"/>
  <c r="J325" i="1"/>
  <c r="J352" i="1" s="1"/>
  <c r="C11" i="5" s="1"/>
  <c r="I352" i="1"/>
  <c r="B11" i="5" s="1"/>
  <c r="J206" i="1"/>
  <c r="J230" i="1" s="1"/>
  <c r="C5" i="5" s="1"/>
  <c r="I230" i="1"/>
  <c r="B5" i="5" s="1"/>
  <c r="J237" i="1"/>
  <c r="J246" i="1" s="1"/>
  <c r="C6" i="5" s="1"/>
  <c r="I246" i="1"/>
  <c r="B6" i="5" s="1"/>
  <c r="I168" i="1"/>
  <c r="B3" i="5" s="1"/>
  <c r="I303" i="1"/>
  <c r="B8" i="5" s="1"/>
  <c r="J168" i="1"/>
  <c r="C3" i="5" s="1"/>
  <c r="I265" i="1"/>
  <c r="B7" i="5" s="1"/>
  <c r="J303" i="1"/>
  <c r="C8" i="5" s="1"/>
  <c r="B27" i="5" l="1"/>
  <c r="C27" i="5"/>
</calcChain>
</file>

<file path=xl/sharedStrings.xml><?xml version="1.0" encoding="utf-8"?>
<sst xmlns="http://schemas.openxmlformats.org/spreadsheetml/2006/main" count="2218" uniqueCount="1453">
  <si>
    <t>Zał. Nr 2 do SWZ - Formularz asortymentowo-cenowy</t>
  </si>
  <si>
    <t>UWAGA! Wartość brutto poszczególnych pozycji formularza cenowego należy wyliczyć zgodnie z podanym wzorem tj.
cena jednostkowa netto x ilość = wartość netto + należny podatek VAT.</t>
  </si>
  <si>
    <t>Pakiet nr 1</t>
  </si>
  <si>
    <t>L.p.</t>
  </si>
  <si>
    <t>Nazwa leku</t>
  </si>
  <si>
    <t>Postać</t>
  </si>
  <si>
    <t>Dawka</t>
  </si>
  <si>
    <t>Ilość w opak.</t>
  </si>
  <si>
    <t>Ilość op. na 18 m-cy</t>
  </si>
  <si>
    <t>Cena jedn. netto</t>
  </si>
  <si>
    <t>VAT w %</t>
  </si>
  <si>
    <t>Wartość netto</t>
  </si>
  <si>
    <t>Wartość brutto</t>
  </si>
  <si>
    <t>Nazwa produktu</t>
  </si>
  <si>
    <t>Kod EAN</t>
  </si>
  <si>
    <t>AETHYLUM CHLORATUM</t>
  </si>
  <si>
    <t>aaerosol</t>
  </si>
  <si>
    <t>70 g</t>
  </si>
  <si>
    <t>ALANTAN</t>
  </si>
  <si>
    <t>ung</t>
  </si>
  <si>
    <t>30g</t>
  </si>
  <si>
    <t>zas</t>
  </si>
  <si>
    <t>100g</t>
  </si>
  <si>
    <t>ALLOPURINOL</t>
  </si>
  <si>
    <t>tabl</t>
  </si>
  <si>
    <t>100 mg</t>
  </si>
  <si>
    <t>ATROVENT /IPRATROPINUM BROMIDE</t>
  </si>
  <si>
    <t>liq</t>
  </si>
  <si>
    <t>do inhal.</t>
  </si>
  <si>
    <t>SULFAMETOKSAZOL+TRIMETOPRIM</t>
  </si>
  <si>
    <t>syrop 100 ml</t>
  </si>
  <si>
    <t>200mg+40mg</t>
  </si>
  <si>
    <t>BELLAPAN / ATROPINE</t>
  </si>
  <si>
    <t>0,25mg</t>
  </si>
  <si>
    <t>BELOGENT</t>
  </si>
  <si>
    <t>maść</t>
  </si>
  <si>
    <t>BERODUAL</t>
  </si>
  <si>
    <t>sol</t>
  </si>
  <si>
    <t>20ml plyn</t>
  </si>
  <si>
    <t>BIOSOTAL / SOTALOL</t>
  </si>
  <si>
    <t>40 mg</t>
  </si>
  <si>
    <t>BISACODYL</t>
  </si>
  <si>
    <t>supp</t>
  </si>
  <si>
    <t>0.01g</t>
  </si>
  <si>
    <t>BROMOKRYPTYNA</t>
  </si>
  <si>
    <t>tabl.</t>
  </si>
  <si>
    <t>2,5 mg</t>
  </si>
  <si>
    <t>BRILIQUE / TICAGRELOL</t>
  </si>
  <si>
    <t>tabl.powl.</t>
  </si>
  <si>
    <t>90 mg</t>
  </si>
  <si>
    <t>BUPRENORFINA</t>
  </si>
  <si>
    <t>syst.transder.</t>
  </si>
  <si>
    <t>35ug</t>
  </si>
  <si>
    <t>52,5ug</t>
  </si>
  <si>
    <t>70ug</t>
  </si>
  <si>
    <t>BUSCOLYSIN /HYOSCINE</t>
  </si>
  <si>
    <t>amp</t>
  </si>
  <si>
    <t>0,02g/ml</t>
  </si>
  <si>
    <t>CALPEROS / CALCIUM CARBONICUM</t>
  </si>
  <si>
    <t>caps</t>
  </si>
  <si>
    <t>1 g</t>
  </si>
  <si>
    <t>CARBO MEDICINALIS</t>
  </si>
  <si>
    <t>CEFUROKSYM</t>
  </si>
  <si>
    <t>proszek do sporządzania zaw.doust 50 ml</t>
  </si>
  <si>
    <t>250mg/ 5 ml</t>
  </si>
  <si>
    <t>CERNEVIT</t>
  </si>
  <si>
    <t>fiolka</t>
  </si>
  <si>
    <t>ESCITALOPRAM</t>
  </si>
  <si>
    <t>tabl. powl.</t>
  </si>
  <si>
    <t>10 mg</t>
  </si>
  <si>
    <t>15 mg</t>
  </si>
  <si>
    <t>CLATRA / BILASTYNA</t>
  </si>
  <si>
    <t>20mg</t>
  </si>
  <si>
    <t>CLOTRIMAZOLUM</t>
  </si>
  <si>
    <t>krem</t>
  </si>
  <si>
    <t>CODOFIX</t>
  </si>
  <si>
    <t>opatr</t>
  </si>
  <si>
    <t>6 cm x 10 mb</t>
  </si>
  <si>
    <t>8 cm x 10 mb</t>
  </si>
  <si>
    <t>10cm/10mb</t>
  </si>
  <si>
    <t>14cm/1mb</t>
  </si>
  <si>
    <t>COLCHICUM DISPERT / COLCHICINE</t>
  </si>
  <si>
    <t>draż</t>
  </si>
  <si>
    <t>0,5g</t>
  </si>
  <si>
    <t>CORNEREGEL</t>
  </si>
  <si>
    <t>żel do oczu</t>
  </si>
  <si>
    <t>10 g</t>
  </si>
  <si>
    <t>CORTINEFF / FLUDROCORTISONE</t>
  </si>
  <si>
    <t>0,1 mg</t>
  </si>
  <si>
    <t>CYCLONAMINE / ETAMSYLATE</t>
  </si>
  <si>
    <t>0.25g/2ml</t>
  </si>
  <si>
    <t>CZOPKI GLICERYNOWE</t>
  </si>
  <si>
    <t>supp.</t>
  </si>
  <si>
    <t>2,0g</t>
  </si>
  <si>
    <t>DELACET</t>
  </si>
  <si>
    <t>100 ml</t>
  </si>
  <si>
    <t>DEKSMEDETOMIDINE</t>
  </si>
  <si>
    <t>fiol.4 ml</t>
  </si>
  <si>
    <t>100mcg/ml</t>
  </si>
  <si>
    <t>DIGOXIN</t>
  </si>
  <si>
    <t>DOPEGYT / METYLDOPA</t>
  </si>
  <si>
    <t>250 mg</t>
  </si>
  <si>
    <t>DORMICUM / MIDAZOLAM</t>
  </si>
  <si>
    <t>tabl powl.</t>
  </si>
  <si>
    <t>7,5 mg</t>
  </si>
  <si>
    <t>DULOKSETYNA</t>
  </si>
  <si>
    <t>kaps.dojel.</t>
  </si>
  <si>
    <t>30 mg</t>
  </si>
  <si>
    <t>EDELAN / MOMETASONE</t>
  </si>
  <si>
    <t>15g</t>
  </si>
  <si>
    <t>ELIQUIS/ APIXABAN</t>
  </si>
  <si>
    <t>2,5mg</t>
  </si>
  <si>
    <t>ELIQUIS / APIXABAN</t>
  </si>
  <si>
    <t>5mg</t>
  </si>
  <si>
    <t>EPANUTIN / PHENYTOINA</t>
  </si>
  <si>
    <t>fiol. 5 ml</t>
  </si>
  <si>
    <t>50 mg/ ml</t>
  </si>
  <si>
    <t>ERDOMED / ERDOSTEINA</t>
  </si>
  <si>
    <t>proszek do sporządzania zaw. 100 ml</t>
  </si>
  <si>
    <t>35 mg /ml</t>
  </si>
  <si>
    <t>ERYTHROMYCIN Cusi</t>
  </si>
  <si>
    <t>maść do oczu</t>
  </si>
  <si>
    <t>0,5%-3g</t>
  </si>
  <si>
    <t>EUPHYLLIN LONG /THEOPHILLINE</t>
  </si>
  <si>
    <t>300 mg</t>
  </si>
  <si>
    <t>200 mg</t>
  </si>
  <si>
    <t>FENISTIL</t>
  </si>
  <si>
    <t>gutt. 20 ml</t>
  </si>
  <si>
    <t>1 mg/ 1 ml</t>
  </si>
  <si>
    <t>FILGRASTMIN</t>
  </si>
  <si>
    <t>amp - strz.</t>
  </si>
  <si>
    <t>48 mln.j.</t>
  </si>
  <si>
    <t>FIOLET GENCJANY roztwór wodny</t>
  </si>
  <si>
    <t>20 g</t>
  </si>
  <si>
    <t>GAMMA Anty HBS</t>
  </si>
  <si>
    <t>fiol</t>
  </si>
  <si>
    <t>180-200 j.m./ml; 1 fiol. 1 ml</t>
  </si>
  <si>
    <t>GLYPRESSIN / terlipressin #</t>
  </si>
  <si>
    <t>1mg/8,5ml</t>
  </si>
  <si>
    <t>GLUCOSUM</t>
  </si>
  <si>
    <t>amp 10 ml</t>
  </si>
  <si>
    <t>HIDRASEC</t>
  </si>
  <si>
    <t>saszetki</t>
  </si>
  <si>
    <t>30mg</t>
  </si>
  <si>
    <t>HYDROCORISONUM</t>
  </si>
  <si>
    <t>krem 15 g</t>
  </si>
  <si>
    <t>HYDROXIZINUM</t>
  </si>
  <si>
    <t>50 mg/1 ml</t>
  </si>
  <si>
    <t>IRUXOL MONO /COLLAGENASUM</t>
  </si>
  <si>
    <t>JARDIANCE / EMPAGLIFLOZYNA</t>
  </si>
  <si>
    <t>KALDYUM</t>
  </si>
  <si>
    <t>kaps.o przedł.uwalnianiu</t>
  </si>
  <si>
    <t>600mg</t>
  </si>
  <si>
    <t>KALIPOZ</t>
  </si>
  <si>
    <t>0.75g prolon</t>
  </si>
  <si>
    <t>KLARYTROMYCYNA</t>
  </si>
  <si>
    <t>gran.do sporządzania zaw.60 ml</t>
  </si>
  <si>
    <t>250mg/5 ml</t>
  </si>
  <si>
    <t>tabl. pow.</t>
  </si>
  <si>
    <t>500 mg</t>
  </si>
  <si>
    <t>LAMOTRYGINA</t>
  </si>
  <si>
    <t>50 mg</t>
  </si>
  <si>
    <t>LEVOFLOKSACYNA</t>
  </si>
  <si>
    <t>tabl pow.</t>
  </si>
  <si>
    <t>500mg</t>
  </si>
  <si>
    <t>LEVOPRONT/ LEVODROPROPIZYNA</t>
  </si>
  <si>
    <t>syrop 120 ml</t>
  </si>
  <si>
    <t>6 mg / ml</t>
  </si>
  <si>
    <t>LIDOCAIN</t>
  </si>
  <si>
    <t>aerosol</t>
  </si>
  <si>
    <t>10%, 38 g</t>
  </si>
  <si>
    <t>METINDOL RET/ INDOMETACIN</t>
  </si>
  <si>
    <t>75 mg</t>
  </si>
  <si>
    <t>NITROGLICERYNA</t>
  </si>
  <si>
    <t>OXAZEPAM</t>
  </si>
  <si>
    <t>tabl.pow.</t>
  </si>
  <si>
    <t>MADOPAR</t>
  </si>
  <si>
    <t>kaps</t>
  </si>
  <si>
    <t>62,5mg</t>
  </si>
  <si>
    <t>125mg</t>
  </si>
  <si>
    <t>250mg</t>
  </si>
  <si>
    <t>MADOPAR HBS</t>
  </si>
  <si>
    <t>MESALAZYNA</t>
  </si>
  <si>
    <t>tabl.dojelit.</t>
  </si>
  <si>
    <t>METHOTREXATE</t>
  </si>
  <si>
    <t>METHYLPREDNISOLON</t>
  </si>
  <si>
    <t>4 mg</t>
  </si>
  <si>
    <t>16 mg</t>
  </si>
  <si>
    <t>METHYLPREDNISOLON*</t>
  </si>
  <si>
    <t>fiol.</t>
  </si>
  <si>
    <t>MUCOSOLVAN/ AMBROXOL</t>
  </si>
  <si>
    <t>płyn do inh.</t>
  </si>
  <si>
    <t>7,5mg/1 ml</t>
  </si>
  <si>
    <t>MUPIROCYNA</t>
  </si>
  <si>
    <t>ung.5 g</t>
  </si>
  <si>
    <t>20 mg/g</t>
  </si>
  <si>
    <t>MYCONAFINE</t>
  </si>
  <si>
    <t>NEBU-DOSE HYPERTONIC  3%</t>
  </si>
  <si>
    <t>5 ml</t>
  </si>
  <si>
    <t>NASIVIN KIDS / OXYMETAZOLINE</t>
  </si>
  <si>
    <t>aerosol. 10 ml</t>
  </si>
  <si>
    <t>0,25 mg/ ml</t>
  </si>
  <si>
    <t>NASIVIN /OXYMETAZOLINE</t>
  </si>
  <si>
    <t>gutt.5 ml</t>
  </si>
  <si>
    <t>0,1 mg / ml</t>
  </si>
  <si>
    <t>NEOTIGASON</t>
  </si>
  <si>
    <t>kaps.</t>
  </si>
  <si>
    <t>25 mg</t>
  </si>
  <si>
    <t>NEUROTOP retard/ KARBAMAZEPINA</t>
  </si>
  <si>
    <t>600 mg</t>
  </si>
  <si>
    <t>NIMPOTOP/ nimodypine</t>
  </si>
  <si>
    <t>NIMPOTOP</t>
  </si>
  <si>
    <t>rozt. do inf.</t>
  </si>
  <si>
    <t>50 ml</t>
  </si>
  <si>
    <t>NITRENDYPINA</t>
  </si>
  <si>
    <t>NITROMINT</t>
  </si>
  <si>
    <t>NO-SPA /DROTAVERYNA</t>
  </si>
  <si>
    <t>0.08g</t>
  </si>
  <si>
    <t>0.04g/2ml</t>
  </si>
  <si>
    <t>NUTRAMIGEN LGG 1 complete</t>
  </si>
  <si>
    <t>proszek</t>
  </si>
  <si>
    <t>400 g</t>
  </si>
  <si>
    <t>NUTRAMIGEN LGG 2 complete</t>
  </si>
  <si>
    <t>NYSTATYNA</t>
  </si>
  <si>
    <t>tabl dopoch.</t>
  </si>
  <si>
    <t>100 000j</t>
  </si>
  <si>
    <t>ORSALIT</t>
  </si>
  <si>
    <t>OSTELTAMIVIR</t>
  </si>
  <si>
    <t>OXYCODON</t>
  </si>
  <si>
    <t>amp.1 ml</t>
  </si>
  <si>
    <t>10 mg/ml</t>
  </si>
  <si>
    <t>20 mg/2ml</t>
  </si>
  <si>
    <t>tabl.o przedłużonym działaniu</t>
  </si>
  <si>
    <t>OXYTOCIN</t>
  </si>
  <si>
    <t>5J/1ml</t>
  </si>
  <si>
    <t>PARACETAMOL</t>
  </si>
  <si>
    <t>zawiesina 100 ml</t>
  </si>
  <si>
    <t>120 mg/5 ml</t>
  </si>
  <si>
    <t>PERNAZIN / PERAZINUM</t>
  </si>
  <si>
    <t>PHENYTOINUM</t>
  </si>
  <si>
    <t>PHYSIOTENS / MOXONIDINE</t>
  </si>
  <si>
    <t>0,2 mg</t>
  </si>
  <si>
    <t>0,4 mg</t>
  </si>
  <si>
    <t>PIGMENTUM CASTELANI</t>
  </si>
  <si>
    <t>płyn</t>
  </si>
  <si>
    <t>125g</t>
  </si>
  <si>
    <t>POLSTIGMINUM / NEOSTIGMINUM</t>
  </si>
  <si>
    <t>0.0005g/1ml</t>
  </si>
  <si>
    <t>PRADAXA /DABIGATRAN</t>
  </si>
  <si>
    <t>110 mg</t>
  </si>
  <si>
    <t>150 mg</t>
  </si>
  <si>
    <t>PROAKSON / CITICOLINE</t>
  </si>
  <si>
    <t>1g/10 ml</t>
  </si>
  <si>
    <t>PREPARAT ZAWIERAJĄCY ŻELAZO   do podawania i.v</t>
  </si>
  <si>
    <t>PROURSAN</t>
  </si>
  <si>
    <t>ENEMA</t>
  </si>
  <si>
    <t>flak</t>
  </si>
  <si>
    <t>150ml</t>
  </si>
  <si>
    <t>ROVAMYCIN / SPIRAMYCIN</t>
  </si>
  <si>
    <t>1,5 mln.j.</t>
  </si>
  <si>
    <t>3 mln.j</t>
  </si>
  <si>
    <t>RYTMONORM</t>
  </si>
  <si>
    <t>amp.</t>
  </si>
  <si>
    <t>3,5mg/ml 20ml</t>
  </si>
  <si>
    <t>SANDOSTATIN</t>
  </si>
  <si>
    <t>0,1 mg/ml</t>
  </si>
  <si>
    <t>SALAZOPIRYNA EN</t>
  </si>
  <si>
    <t>SCOPOLAN/HYOSCINE</t>
  </si>
  <si>
    <t>czopki</t>
  </si>
  <si>
    <t>10mg</t>
  </si>
  <si>
    <t>250ml</t>
  </si>
  <si>
    <t>SIRDALUD / TIZANIDINE</t>
  </si>
  <si>
    <t>SORBIFER DULURES</t>
  </si>
  <si>
    <t>tabl  oprzedł.dział.</t>
  </si>
  <si>
    <t>100 mg FE II</t>
  </si>
  <si>
    <t>SPASMALGON</t>
  </si>
  <si>
    <t>amp 5 ml</t>
  </si>
  <si>
    <t>500mg+2mg+ 0,02 mg</t>
  </si>
  <si>
    <t>SPIRONOL</t>
  </si>
  <si>
    <t>0.1g</t>
  </si>
  <si>
    <t>SMECTA</t>
  </si>
  <si>
    <t>STERI-NEB SALAMOL( VENTOLIN)</t>
  </si>
  <si>
    <t>2mg/ml</t>
  </si>
  <si>
    <t>SULPIRYD</t>
  </si>
  <si>
    <t>50mg</t>
  </si>
  <si>
    <t>THEOSPIREX</t>
  </si>
  <si>
    <t>20 mg /ml a 10 ml</t>
  </si>
  <si>
    <t>THIAMINE</t>
  </si>
  <si>
    <t>50mg/ml</t>
  </si>
  <si>
    <t>THYROZOL/ THIAMAZOLE</t>
  </si>
  <si>
    <t>tabl. pow;</t>
  </si>
  <si>
    <t>0.005g</t>
  </si>
  <si>
    <t xml:space="preserve">TIAPRIDE </t>
  </si>
  <si>
    <t>TORECAN / THIETHYLPERAZINE</t>
  </si>
  <si>
    <t>6,5 mg</t>
  </si>
  <si>
    <t>TRAVOCORT /ISOCONAZOLUM</t>
  </si>
  <si>
    <t>TROPICAMID</t>
  </si>
  <si>
    <t>gutt 2x 5ml</t>
  </si>
  <si>
    <t>TRITTICO CR/ TRAZODON</t>
  </si>
  <si>
    <t>tabl.o przedł. dział.</t>
  </si>
  <si>
    <t>ULTRAVIST 300 /IOPROMIDE</t>
  </si>
  <si>
    <t>URAPIDYL 25</t>
  </si>
  <si>
    <t>5 mg/ml a 5 ml</t>
  </si>
  <si>
    <t>VIBURCOL</t>
  </si>
  <si>
    <t>WAPNO SODOWANE</t>
  </si>
  <si>
    <t>subst</t>
  </si>
  <si>
    <t>4,5 kg - 5 kg</t>
  </si>
  <si>
    <t>WARFIN/ WARFARIN</t>
  </si>
  <si>
    <t>3mg</t>
  </si>
  <si>
    <t>VITACON</t>
  </si>
  <si>
    <t>tabl. draż.</t>
  </si>
  <si>
    <t>VIT B12 / CYANOCOBALAMIN</t>
  </si>
  <si>
    <t>1000 gamma</t>
  </si>
  <si>
    <t>VIT D 3 dla niemowląt (np.. Biaron D )</t>
  </si>
  <si>
    <t>400 j</t>
  </si>
  <si>
    <t>XARELTO / RIVAROXABAN</t>
  </si>
  <si>
    <t>20 mg</t>
  </si>
  <si>
    <t>15mg</t>
  </si>
  <si>
    <t>XIFAXAN</t>
  </si>
  <si>
    <t>200mg</t>
  </si>
  <si>
    <t>KETAMINA</t>
  </si>
  <si>
    <t>OGÓŁEM :</t>
  </si>
  <si>
    <t>*w Chpl wskazanie w neurologii</t>
  </si>
  <si>
    <t># dopuszczamy wycenę preparatu, zawierającego 1mg octanu terlipresyny co odpowiadA 0,85 TERLIPRESYNY</t>
  </si>
  <si>
    <t>Pakiet nr 2</t>
  </si>
  <si>
    <t>DEXAK /DEXKETOPROFEN</t>
  </si>
  <si>
    <t>ESPUMISAN/ SIMETICON</t>
  </si>
  <si>
    <t>gutt. 30 ml</t>
  </si>
  <si>
    <t>40 mg / ml</t>
  </si>
  <si>
    <t>LETROX / LEVOTHYROZINE</t>
  </si>
  <si>
    <t>50 ug</t>
  </si>
  <si>
    <t>75ug</t>
  </si>
  <si>
    <t>100 ug</t>
  </si>
  <si>
    <t>NEBILET / NEBIVOLOL</t>
  </si>
  <si>
    <t>5 mg</t>
  </si>
  <si>
    <t>METFORMINA</t>
  </si>
  <si>
    <t>850 mg</t>
  </si>
  <si>
    <t>1000 mg</t>
  </si>
  <si>
    <t>PANKREATYNA</t>
  </si>
  <si>
    <t>10000IU</t>
  </si>
  <si>
    <t>25000IU</t>
  </si>
  <si>
    <t>PRIMACOR / LERCARNIDIPINE</t>
  </si>
  <si>
    <t>tabl. powl</t>
  </si>
  <si>
    <t>SKUDEXA</t>
  </si>
  <si>
    <t>75 mg/25 mg</t>
  </si>
  <si>
    <t xml:space="preserve">TRIFAS / TORASEMIDE </t>
  </si>
  <si>
    <t>5 mg/ml</t>
  </si>
  <si>
    <t>ZOFENIL/ ZOFENOPRIL</t>
  </si>
  <si>
    <t>tabl pow</t>
  </si>
  <si>
    <t>500 ml</t>
  </si>
  <si>
    <t>* zamawiający wymaga rotowania preparatu przed upływem terminu ważności</t>
  </si>
  <si>
    <t>Pakiet nr 7</t>
  </si>
  <si>
    <t>AMPICILLIN TZF</t>
  </si>
  <si>
    <t>1g</t>
  </si>
  <si>
    <t>2g</t>
  </si>
  <si>
    <t>COLISTIN TZF</t>
  </si>
  <si>
    <t>1 mln.</t>
  </si>
  <si>
    <t>DOXYCYCLINUM TZF</t>
  </si>
  <si>
    <t>NEOMYCINUM TZF</t>
  </si>
  <si>
    <t>0.25g</t>
  </si>
  <si>
    <t>SYNTARPEN / CLOXACILLIN</t>
  </si>
  <si>
    <t>TAROMENTIN</t>
  </si>
  <si>
    <t>2,2g</t>
  </si>
  <si>
    <t>TETRACYKLINUM TZF</t>
  </si>
  <si>
    <t>AMPICILLIN+SULBACTAM</t>
  </si>
  <si>
    <t>1,5g</t>
  </si>
  <si>
    <t>RIFAMPICIN</t>
  </si>
  <si>
    <t>TIGECYKLINA</t>
  </si>
  <si>
    <t>DIAZEPAM</t>
  </si>
  <si>
    <t>0.01g/2ml</t>
  </si>
  <si>
    <t>DOBUTAMINE</t>
  </si>
  <si>
    <t>AMOTAKS/AMOKSYCILLINA</t>
  </si>
  <si>
    <t>zaw. 100ml</t>
  </si>
  <si>
    <t>500mg/5ml</t>
  </si>
  <si>
    <t>PENIC. PROC.</t>
  </si>
  <si>
    <t>2400tj</t>
  </si>
  <si>
    <t>PENIC.CRYST.</t>
  </si>
  <si>
    <t xml:space="preserve">fiol. </t>
  </si>
  <si>
    <t>5000tj</t>
  </si>
  <si>
    <t>POLCILIN(ospen)</t>
  </si>
  <si>
    <t>zaw.125ml</t>
  </si>
  <si>
    <t>800tj/ml</t>
  </si>
  <si>
    <t>CLONAZEPAMUM</t>
  </si>
  <si>
    <t>0.0005g</t>
  </si>
  <si>
    <t>0,002g</t>
  </si>
  <si>
    <t>0.001g/1ml</t>
  </si>
  <si>
    <t>ERYTROMYCYNA</t>
  </si>
  <si>
    <t>300mg</t>
  </si>
  <si>
    <t>GENTAMICIN*</t>
  </si>
  <si>
    <t>hemostatyczna gąbka kolagenowa o przedłuzonym działaniu antybiotyku-gentamycyny (MIC 10 dni)</t>
  </si>
  <si>
    <t>10 x 10 x 0,5 2mg/cm2</t>
  </si>
  <si>
    <t>*wymagamy, aby oferowany produkt posiadał rejestrację jako produkt leczniczy(lek) i zarejesrowane wskazania w leczeniu i zapobieganiu zakażeń kości oraz tkanek miękkich.</t>
  </si>
  <si>
    <t>Pakiet nr 8</t>
  </si>
  <si>
    <t>BEBILON nenatal premium x 24</t>
  </si>
  <si>
    <t>70ml</t>
  </si>
  <si>
    <t>BEBILON 1 pronutra - zawierający oligosachrydy prebiotyczne scGOS/IcFOS 9-1 i postbiotyki x 24</t>
  </si>
  <si>
    <t>90ml</t>
  </si>
  <si>
    <t>BEBIKO 1 Nutriflor -zawierający oligosachrydy scGOS/IcFOS 9-1 oraz składniki dostosowane dla niemowląt, które nie mogą być karmione piersią x24</t>
  </si>
  <si>
    <t>BEBIKO 1</t>
  </si>
  <si>
    <t>pulv</t>
  </si>
  <si>
    <t>350g</t>
  </si>
  <si>
    <t>BEBIKO 2</t>
  </si>
  <si>
    <t>BEBILON PEPTI SYNEO 1</t>
  </si>
  <si>
    <t>BEBILON PEPTI SYNEO  2</t>
  </si>
  <si>
    <t>BEBILON PEPTI MCT</t>
  </si>
  <si>
    <t>450 g</t>
  </si>
  <si>
    <t>SMOCZEK + NAKRĘTKA do w/w butelek</t>
  </si>
  <si>
    <t>op</t>
  </si>
  <si>
    <t>Pakiet nr 9</t>
  </si>
  <si>
    <t>kod EAN</t>
  </si>
  <si>
    <t>MISOPROSTOL</t>
  </si>
  <si>
    <t>tabl.vag.</t>
  </si>
  <si>
    <t>25ucg</t>
  </si>
  <si>
    <t>ATOSIBAN</t>
  </si>
  <si>
    <t>fiol.5ml</t>
  </si>
  <si>
    <t>37,5 mg/5ml</t>
  </si>
  <si>
    <t>fiol.2 ml</t>
  </si>
  <si>
    <t>6,75 mg/0,9 ml</t>
  </si>
  <si>
    <t>KWAS TRANEXAMOWY</t>
  </si>
  <si>
    <t>amp.5 ml</t>
  </si>
  <si>
    <t>100mg/ml</t>
  </si>
  <si>
    <t>MARCAINE Spinal haevy 0,5%/BUPIVACAINE</t>
  </si>
  <si>
    <t>inj.</t>
  </si>
  <si>
    <t>5 mg/ ml</t>
  </si>
  <si>
    <t>PREDNISOLON</t>
  </si>
  <si>
    <t>25mg</t>
  </si>
  <si>
    <t>fiol 5ml+rozp.</t>
  </si>
  <si>
    <t>fiol 10ml+rozp.</t>
  </si>
  <si>
    <t>1000mg</t>
  </si>
  <si>
    <t>ACIDUM FOLICUM</t>
  </si>
  <si>
    <t>FONDAPARYNUKS-sól sodowa</t>
  </si>
  <si>
    <t>amp.-strzyk.</t>
  </si>
  <si>
    <t>2,5/0,5 ml</t>
  </si>
  <si>
    <t>GABAPENTYNA</t>
  </si>
  <si>
    <t>100mg</t>
  </si>
  <si>
    <t>* produkt bez zawartości alkoholu benzylowego</t>
  </si>
  <si>
    <t>Pakiet nr 10</t>
  </si>
  <si>
    <t>ACICLOVIR</t>
  </si>
  <si>
    <t>amp/fiol.</t>
  </si>
  <si>
    <t>AFLEGAN/ AMBROXOL</t>
  </si>
  <si>
    <t>15 mg / 2 ml</t>
  </si>
  <si>
    <t>AMITRYPTYLLINUM +10%</t>
  </si>
  <si>
    <t>ARGOSULFAN</t>
  </si>
  <si>
    <t>2%/40g</t>
  </si>
  <si>
    <t>2%100g</t>
  </si>
  <si>
    <t>CAPTOPRIL</t>
  </si>
  <si>
    <t>12.5mg</t>
  </si>
  <si>
    <t>CHLORSUCCILLIN/SUKSAMETONIUM</t>
  </si>
  <si>
    <t>0.2g</t>
  </si>
  <si>
    <t>CORHYDRON/HYDROCORTYZON</t>
  </si>
  <si>
    <t>0,1 g</t>
  </si>
  <si>
    <t>0.025g</t>
  </si>
  <si>
    <t>EPLERENON</t>
  </si>
  <si>
    <t>HYDROCORTISONUM</t>
  </si>
  <si>
    <t>LIGNOCAINUM HCL 2%</t>
  </si>
  <si>
    <t>gel</t>
  </si>
  <si>
    <t>2% A</t>
  </si>
  <si>
    <t>2% U</t>
  </si>
  <si>
    <t>NEOMYCINUM</t>
  </si>
  <si>
    <t>ung opht</t>
  </si>
  <si>
    <t>0.5%</t>
  </si>
  <si>
    <t>PANCURONIUM</t>
  </si>
  <si>
    <t>4mg/2ml</t>
  </si>
  <si>
    <t>DEXAMETAZON</t>
  </si>
  <si>
    <t>4 mg / 1 ml</t>
  </si>
  <si>
    <t>8 mg / 2ml</t>
  </si>
  <si>
    <t>LACIDOFIL*</t>
  </si>
  <si>
    <t>GLUKOZA PROSZEK</t>
  </si>
  <si>
    <t>torebka</t>
  </si>
  <si>
    <t>75 gramów</t>
  </si>
  <si>
    <t>CLONIDINUM</t>
  </si>
  <si>
    <t>75mg</t>
  </si>
  <si>
    <t>CHLOROTALIDON</t>
  </si>
  <si>
    <t>DYDROGESTERON</t>
  </si>
  <si>
    <t>FOSFOMYCYNA</t>
  </si>
  <si>
    <t>3g</t>
  </si>
  <si>
    <t>* dopuszczamy tylko produkt o statusie leku.</t>
  </si>
  <si>
    <t>Pakiet nr 12</t>
  </si>
  <si>
    <t>DAPAGLIFLOZYNA</t>
  </si>
  <si>
    <t>0.05g</t>
  </si>
  <si>
    <t>0.5g</t>
  </si>
  <si>
    <t>2mg</t>
  </si>
  <si>
    <t>400 mcg/1 ml</t>
  </si>
  <si>
    <t>LEVETIRACETAM</t>
  </si>
  <si>
    <t>4mg/ml</t>
  </si>
  <si>
    <t>0,5mg/ml</t>
  </si>
  <si>
    <t>OGÓŁEM:</t>
  </si>
  <si>
    <t>80 mg</t>
  </si>
  <si>
    <t>Pakiet nr 17</t>
  </si>
  <si>
    <t>NOVORAPID Ins.</t>
  </si>
  <si>
    <t>penfill</t>
  </si>
  <si>
    <t>300j/3 ml</t>
  </si>
  <si>
    <t>NOVOMIX 30 Ins.</t>
  </si>
  <si>
    <t>300j/ 3 ml</t>
  </si>
  <si>
    <t>INSULATARD Ins.</t>
  </si>
  <si>
    <t>RYZODEG</t>
  </si>
  <si>
    <t>FLEX TOUCH</t>
  </si>
  <si>
    <t>300 J/3 ML</t>
  </si>
  <si>
    <t>TRESIBA</t>
  </si>
  <si>
    <t>300 J/3 ml</t>
  </si>
  <si>
    <t>Pakiet nr 18</t>
  </si>
  <si>
    <t>Ilość op. na 18-cy</t>
  </si>
  <si>
    <t>BISEPTOL 480</t>
  </si>
  <si>
    <t>0.48g</t>
  </si>
  <si>
    <t>BUDESINID do neb*</t>
  </si>
  <si>
    <t>zaw. 2 ml</t>
  </si>
  <si>
    <t>DEPREXOLET / MIANSERINE</t>
  </si>
  <si>
    <t>DONEPEZIL</t>
  </si>
  <si>
    <t>tabletki ulegajace rozpadowi w j.ustnej</t>
  </si>
  <si>
    <t>DEXAMETHASON</t>
  </si>
  <si>
    <t>1 mg</t>
  </si>
  <si>
    <t>ENCORTOLON</t>
  </si>
  <si>
    <t>ENCORTON</t>
  </si>
  <si>
    <t>0,02g</t>
  </si>
  <si>
    <t>0,01g</t>
  </si>
  <si>
    <t>FURAGINUM/FURAZIDIN</t>
  </si>
  <si>
    <t>QUETIAPINUM</t>
  </si>
  <si>
    <t>750 mg</t>
  </si>
  <si>
    <t>LUTEINA/PROGESTERON</t>
  </si>
  <si>
    <t>tabl. podjęzykowe</t>
  </si>
  <si>
    <t>MEMANTYNA</t>
  </si>
  <si>
    <t>NAPROXEN</t>
  </si>
  <si>
    <t>SITAGLIPTYNA</t>
  </si>
  <si>
    <t>LOSARTAN</t>
  </si>
  <si>
    <t>EZETYMIB</t>
  </si>
  <si>
    <t>TELMISARTAN</t>
  </si>
  <si>
    <t>VENLAFAKSYNA ER</t>
  </si>
  <si>
    <t>37,5mg</t>
  </si>
  <si>
    <t>*wymaga się poprawy stanu klicznego w ciągu kilku godz.od rozpoczecia leczenia (ChPL), lek po otwarciu opakowania ważny jeszcze 12 godz.</t>
  </si>
  <si>
    <t>Pakiet nr 20</t>
  </si>
  <si>
    <t>SURVANTA</t>
  </si>
  <si>
    <t>2 x fiol.1,5 ml</t>
  </si>
  <si>
    <t>80 mg/ml</t>
  </si>
  <si>
    <t>Pakiet nr 21</t>
  </si>
  <si>
    <t>OMEPRAZOL / PANTOPRAZOL (rozp.w glukozie i NaCl)</t>
  </si>
  <si>
    <t>10 ml</t>
  </si>
  <si>
    <t>1000 ml</t>
  </si>
  <si>
    <t>Pakiet nr 26</t>
  </si>
  <si>
    <t>INSULINUM HUMANUM R</t>
  </si>
  <si>
    <t>100j.m/ml 3 ml</t>
  </si>
  <si>
    <t>INSULINUM HUMANUM N</t>
  </si>
  <si>
    <t>INSULIN M 30,40,50</t>
  </si>
  <si>
    <t>Pakiet nr 27</t>
  </si>
  <si>
    <t>INSULINA typu Humalog</t>
  </si>
  <si>
    <t>fiol 3 ml</t>
  </si>
  <si>
    <t>100 j/ 1 ml</t>
  </si>
  <si>
    <t>INSULINA typu Humalog Mix 25</t>
  </si>
  <si>
    <t>INSULINA typu Humalog Mix 50</t>
  </si>
  <si>
    <t>INSULINA typu Humulin R</t>
  </si>
  <si>
    <t>INSULINA typu Humulin N</t>
  </si>
  <si>
    <t>INSULINA typu Humulin M3</t>
  </si>
  <si>
    <t>Pakiet nr 29</t>
  </si>
  <si>
    <t>ACTILYSE /ALTEPLASE</t>
  </si>
  <si>
    <t>Pakiet nr 31</t>
  </si>
  <si>
    <t>RHOPHYLAC</t>
  </si>
  <si>
    <t>300J</t>
  </si>
  <si>
    <t>Pakiet nr 32</t>
  </si>
  <si>
    <t xml:space="preserve">Dieta kompletna pod względem odżywczym, dieta peptydowa,normokaloryczna(1kcal/ml), wysikobiałkowa(9,3 g/100 ml, 37% energii z białka), 50% tłuszczów to MCT, niska zawartość węglowodanów (7,3 g/100 ml), niski indeks glikemiczny (IG=25), bezresztkowa.Białko: częściowo hydrolizowane białko serwatkowe. Tłuszcz: trójglicerydy średniołańcuchowe (MCT), olej rybi, olej rzepakowy i słonecznikowy. Węglowodany: maltodekstryna. Odpowiedni tylko dla osób
dorosłych. Osmolarność 278mOsm/l. Płyn, butelka Smartflex 500 ml. Smak: neutralny.
</t>
  </si>
  <si>
    <t>butelka Smartflex 500ml</t>
  </si>
  <si>
    <t>szt</t>
  </si>
  <si>
    <t>Dieta kompletna pod względem odżywczym, wysokoenergetyczna (1,55kcal/ml), wysokobiałkowa (9,6 g/100 ml, 25% energii z białka), z dodatkiem rozpuszczalnego błonnika kcal/ml), wysokobiałkowa (9,6 g/100 ml, 25% energii z białka), z dodatkiem rozpuszczalnego błonnika PHGG (2,2 g/100 ml). 3 Białka: białka mleka - kazeina i hydrolizowane białko serwatkowe. Tłuszcz:olej rzepakowy, olej słonecznikowy, trójglicerydy średniołańcuchowe (MCT), olej rybi. Zawiera EPA (90 mg/100 ml), DHA (60 mg/100 ml). Węglowodany: maltodekstryna. Błonnik: rozpuszczalny błonnik PHGG – częściowo hydrolizowana guma guar. Odpowiedni powyżej 3 roku życia. Osmolarność 335 mOsm/l. Płyn, butelka Smartflex 500 ml. Smak: neutralny.</t>
  </si>
  <si>
    <t>Dieta kompletna pod względem odżywczym ze specjalnym profilem węglowodanów, normokaloryczna (1,07 kcal/ml), normobiałkowa (4,8 g/100 ml, 18% energii z białka), z dodatkiem rozpuszczalnego błonnika PHGG (2,0 g/100 ml). Białko: białka mleka (kazeina, białko serwatkowe). Tłuszcz: olej słonecznikowy, olej rzepakowy i olej rybi. Węglowodany: maltodekstryna i izomaltuloza. Błonnik: rozpuszczalny błonnik PHGG - częściowo hydrolizowana guma guar. Odpowiedni powyżej 3. roku życia. Osmolarność 320mOsm/l. Płyn, butelka Smartflex 500 ml. Smak: neutralny</t>
  </si>
  <si>
    <t xml:space="preserve"> Zestaw do podawania żywienia dojelitowego za pomocą zgłębnika. Do stosowania z pompą Compat Ella®. Kompatybilny z opakowaniami SmartFlex, Flexibaggle i innymi pojemnikami gotowymi do zawieszenia (RTH) z systemem łączącym ENPlus oraz butelkami z szeroką szyjką/butelkami z kapslem. Tworzywo: nie zawiera DEHP. Wykonany z PVC i butelkami z szeroką szyjką/butelkami z kapslem. Tworzywo: nie zawiera DEHP. Wykonany z PVC i silikonu. Opakowanie: pakowany pojedynczo. Sterylny.</t>
  </si>
  <si>
    <t xml:space="preserve"> Zestaw do podawania żywienia dojelitowego za pomocą zgłębnika. Do użytku grawitacyjnego. Kompatybilny z opakowaniami SmartFlex® i innymi pojemnikami gotowymi do zawieszenia (RTH) z systemem łączącym ENPlus oraz butelkami z szeroką szyjką / butelkami z kapslem. Tworzywo: nie zawiera DEHP, wykonany z PCV</t>
  </si>
  <si>
    <t>* zamawiający wymaga dostarczenia pomp do żywienia dojelitowego w ilości. 4 szt</t>
  </si>
  <si>
    <t>Pakiet nr 34</t>
  </si>
  <si>
    <r>
      <t>DIETA KOMPLETNA W PŁYNIE DLA PACJENTÓW Z</t>
    </r>
    <r>
      <rPr>
        <b/>
        <sz val="9"/>
        <color theme="1"/>
        <rFont val="Arial"/>
        <family val="2"/>
        <charset val="238"/>
      </rPr>
      <t>CHOROBĄ NOWOTWOROWĄ,</t>
    </r>
    <r>
      <rPr>
        <sz val="9"/>
        <color theme="1"/>
        <rFont val="Arial"/>
        <family val="2"/>
        <charset val="238"/>
      </rPr>
      <t>POLIMERYCZNA, HIPERKALORYCZNA,(2,4KCAL/ML), ZAWARTOŚĆ BIAŁKA 14,4G/100ml, ŹRÓDŁEM BIAŁKA JEST KAZEINA I SERWATKA, DO PODAŻY DOUSTNEJ, BEZRESZTKOWA, BEZGLUTENOWA,W OPAKOWANIU 4 X 125 ml, OSMOLARNOŚĆ-570 mOsmol/l w różnych smakach</t>
    </r>
  </si>
  <si>
    <t>4x125ml</t>
  </si>
  <si>
    <r>
      <t>DIETA</t>
    </r>
    <r>
      <rPr>
        <b/>
        <sz val="9"/>
        <color theme="1"/>
        <rFont val="Arial"/>
        <family val="2"/>
        <charset val="238"/>
      </rPr>
      <t>BEZTŁUSZCZOWA</t>
    </r>
    <r>
      <rPr>
        <sz val="9"/>
        <color theme="1"/>
        <rFont val="Arial"/>
        <family val="2"/>
        <charset val="238"/>
      </rPr>
      <t>HIPERKALORYCZNA(1,5kcal/ml),BOGATOBIALKOWA, OPARTA NA BIAŁKU SERWATKOWYM, ŹRÓDŁEM WĘGLOWODANÓW SĄ WOLNOWCHŁANIANE MALTODEKSTRYNY I SACHAROZA, NISKA ZAWARTOŚĆ SODU I FOSFORANÓW, BEZRESZTKOWA, BEZGLUTENOWA, KLINICZNIE WOLNA OD LAKTOZY, ZAWARTOŚĆ BIAŁKA 4g/100 ml, WĘGLOWODANY 33,5 g/100 ml, OSMOLARNOŚĆ 750mOsmol/l, RÓŻNE SMAKI.</t>
    </r>
  </si>
  <si>
    <t>4x200 ml</t>
  </si>
  <si>
    <r>
      <t>DIETA WSPOMAGAJĄCA</t>
    </r>
    <r>
      <rPr>
        <b/>
        <sz val="9"/>
        <color theme="1"/>
        <rFont val="Arial"/>
        <family val="2"/>
        <charset val="238"/>
      </rPr>
      <t>LECZENIE ODLEŻYN I RAN,</t>
    </r>
    <r>
      <rPr>
        <sz val="9"/>
        <color theme="1"/>
        <rFont val="Arial"/>
        <family val="2"/>
        <charset val="238"/>
      </rPr>
      <t>KOMPLETNA, BEZRESZTKOWA, HIPERKALORYCZNA(1,28 kcal/ml, BEZGLUTENOWA, ,ZAWIERAJĄCA ARGININĘ PRZYSPIESZAJĄCĄ GOJENIE RAN,W ILOŚCI MIN.1,5 g/100 ml, ZAWARTOŚĆ BIAŁKA min.8g/100 ml. OSMOLARNOŚĆ 500mosmol/l, RÓZNE SMAKI</t>
    </r>
  </si>
  <si>
    <t>PROSZEK,WYSOKOBIAŁKOWY, BEZGLUTENOWY, ZAWIERAJĄCY NIEWIELKĄ ILOŚĆ POTASU, SODU FOSFORU, Z MAŁĄ ZAWARTOŚCIĄ  TŁUSZCZU, KTÓRY MOŻNA DODAWAĆ DO POTRAW I NAPOJÓW BEZ ZMIANY ICH SMAKU I ZAPACHU.</t>
  </si>
  <si>
    <t>225 g</t>
  </si>
  <si>
    <r>
      <t xml:space="preserve">DIETA WSPOMAGAJĄCA </t>
    </r>
    <r>
      <rPr>
        <b/>
        <sz val="9"/>
        <color theme="1"/>
        <rFont val="Arial"/>
        <family val="2"/>
        <charset val="238"/>
      </rPr>
      <t>LECZENIE żywieniowe u pacjentów z cukrzycą RÓŻNE SMAKI</t>
    </r>
  </si>
  <si>
    <t>Pakiet nr 35</t>
  </si>
  <si>
    <t>Dieta kompletna, peptydowa, normokaloryczna (1kcal/ml), źródło białka (4g/100ml) – hydrolizat serwatki - mieszanina krótkołańcuchowych peptydów i wolnych aminokwasów, co najmniej 18% wolnych aminokwasów, ponad 25% di i tripeptydów.Zawiera glutaminę. Niska zawartość tłuszczu 1,7g/100ml.</t>
  </si>
  <si>
    <t>but.</t>
  </si>
  <si>
    <t>Dieta bezresztkowa, hiperkaloryczna (1,5 kcal/ml), zawierająca mieszaninę białek: serwatkowych, kazeiny,białek soi, białek grochu. Zawartość białka nie mniej niż 6g/100 ml. Zawartość DHA+EPA nie mniej niż 34mg/100 ml. Dieta zawierająca 6 naturalnych karotenoidów.Osmolarność nie niższa niż 360 mOsm/l.</t>
  </si>
  <si>
    <t>Dieta kompletna, normalizująca glikemię, normokaloryczna (1kcal/ml) zawierająca 6 rodzajów błonnika, białka nie więcej niż 4,3g/ml.Oparta na białku mleka sojowego. Zawartość jednonienasyconych kwasów tłuszczowych min. 2,9g/100ml.</t>
  </si>
  <si>
    <t>Dieta bezresztkowa, normokaloryczna (1 kcal/ml), zawierająca mieszankę  białek: serwatkowych, kazeiny,białek soi, białek grochu. Zawartość białka nie mniej niż 4g/100ml. Zawartość wielonienasyconych tłuszczów omega-6/omega-3, zawartość DHA+EPA nie mniej niż 30 mg/100 ml. Dieta zawierająca 6 naturalnych karotenoidów.</t>
  </si>
  <si>
    <t>Dieta kompletna, wysokobiałkowa , hiperkaloryczna 1,25 kcal/ml. Zawartość białka nie mniej niż 6,3g/100ml w tym co najmniej 1,5 g/100ml glutaminy.  Osmolarność nie wyższa niż 290 mOsm/l</t>
  </si>
  <si>
    <t>Dieta kompletna, bogatoresztkowa, wysokobiałkowa, dla krytycznie chorych pacjentów, hiperkaloryczna 1,28 kcal/ml. Zawartość białka nie mniej niż 7,5g/100 ml w tym co najmniej 1,5 g/100 ml glutaminy, 0,25 g/100ml argininy. Zawartość 6 rodzajów błonnika - frakcje rozpuszczalne i nierozpuszczalne.Osmolarność nie wyższa niż 270 mOsm/l.</t>
  </si>
  <si>
    <t>Dieta wspomagająca leczenie ran, bogatoresztkowa, normokaloryczna (1 kcal/ml) zawierająca co najmniej 0,85g/100ml argininy, mnimum 1 g/100ml glutaminy,  Całkowita zawartość białka 5,5g/100ml. Zawartość 6 rodzajów błonnika - frakcje rozpuszczalne i nierozpuszczalne.</t>
  </si>
  <si>
    <t>Dieta kompletna pod względem odżywczym o smaku waniliowym, normalizująca glikemię o niskim indeksie glikemicznym, hiperkaloryczna (1,5 kcal/ml), bogatobiałkowa (powyżej 20% energii z białka), oparta na mieszaninie białek sojowego i kazeiny. Zawartość białka 7,7g/100 ml, zawierająca 6 rodzajów błonnika rozpuszczalnego i nierozpuszczalnego, zawartość błonnika 1,5g/100 ml, obniżony współczynnik oddechowy (powyżej 46% energii z tłuszczu), dieta z zawartością oleju rybiego, klinicznie wolna od laktozy, bez zawartości fruktozy.</t>
  </si>
  <si>
    <t>Kompletna dieta bezresztkowa, bez zawartości błonnika , wysokobiałkowa - 10g białka w 100 ml, oparta na mieszaninie białek, izoosmolarna, 1,26 kcal/ml worki 500 ml</t>
  </si>
  <si>
    <t>PRZYRZĄD  DO ŻYWIENIA DOJELITOWEGO  W  WERSJI GRAWITACYJNEJ, do opak.typu PACK</t>
  </si>
  <si>
    <t>PRZYRZĄD  DO ŻYWIENIA DOJELITOWEGO DO OPAKOWANIA TYPU PACK, DO POMP.infinity</t>
  </si>
  <si>
    <t>PRZYRZĄD  DO ŻYWIENIA DOJELITOWEGO UNIWERSALNY DO  POMPY INFIN.</t>
  </si>
  <si>
    <t>* zamawiający wymaga dostarczenia pomp do żywienia dojelitowego w ilości. 6 szt</t>
  </si>
  <si>
    <t>Pakiet nr 36</t>
  </si>
  <si>
    <t>TRACRIUM/ATRACURIUM</t>
  </si>
  <si>
    <t>0.05g/5ml</t>
  </si>
  <si>
    <t>0.025g/2.5ml</t>
  </si>
  <si>
    <t>Pakiet nr 37</t>
  </si>
  <si>
    <t xml:space="preserve">FRAXIPARINE / NADROPARIN </t>
  </si>
  <si>
    <t>0,3 ml autostrzyk</t>
  </si>
  <si>
    <t>0,4 ml autostrzyk</t>
  </si>
  <si>
    <t>0,6 ml autostrzyk</t>
  </si>
  <si>
    <t>0,8ml autostrzyk</t>
  </si>
  <si>
    <t>Pakiet nr 39</t>
  </si>
  <si>
    <t>PREPARAT DO KOLONOSKOPII typu Makrogol(4 saszetki; 4 litry PEG)</t>
  </si>
  <si>
    <t>proszek, płyn</t>
  </si>
  <si>
    <t>porcja do wykonania jednego zabiegu</t>
  </si>
  <si>
    <t>48 (12x4)</t>
  </si>
  <si>
    <t>EZICLEN koncentrat d/sp.roztw.doustnego</t>
  </si>
  <si>
    <t xml:space="preserve">butelki </t>
  </si>
  <si>
    <t>2x 176 ml</t>
  </si>
  <si>
    <t>Pakiet nr 40</t>
  </si>
  <si>
    <t>AMLODYPINA</t>
  </si>
  <si>
    <t>12,5 mg</t>
  </si>
  <si>
    <t>DIPHERGAN</t>
  </si>
  <si>
    <t>syrop 150 ml</t>
  </si>
  <si>
    <t>5 mg /5ml</t>
  </si>
  <si>
    <t>FLUCONAZOLE</t>
  </si>
  <si>
    <t>FUROSEMID</t>
  </si>
  <si>
    <t>syrop 200 ml</t>
  </si>
  <si>
    <t>2 mg/ ml</t>
  </si>
  <si>
    <t>IRCOLON / TRIMEBUTINE</t>
  </si>
  <si>
    <t>IRCOLON forte / TRIMEBUTINE</t>
  </si>
  <si>
    <t>zawiesina do przechowywania w temp. pokojowej</t>
  </si>
  <si>
    <t>100 tys.j/1ml</t>
  </si>
  <si>
    <t>30 ml</t>
  </si>
  <si>
    <t xml:space="preserve">TRAMADOL + PARACETAMOL </t>
  </si>
  <si>
    <t>37,5mg  + 325 mg</t>
  </si>
  <si>
    <t>VALSARTAN</t>
  </si>
  <si>
    <t>160 mg</t>
  </si>
  <si>
    <t>ZOLPIDEM</t>
  </si>
  <si>
    <t>KALIUM syrop</t>
  </si>
  <si>
    <t>butelka 150ml</t>
  </si>
  <si>
    <t>10mEq/5ml</t>
  </si>
  <si>
    <t>VINPOCETINE</t>
  </si>
  <si>
    <t>Pakiet nr 45</t>
  </si>
  <si>
    <t>Misoprostol</t>
  </si>
  <si>
    <t>200ug</t>
  </si>
  <si>
    <t>ITOPRIDE</t>
  </si>
  <si>
    <t>Eptakog alfa (VII A)*</t>
  </si>
  <si>
    <t>amp.-strzyk.+rozp.</t>
  </si>
  <si>
    <t>1mg</t>
  </si>
  <si>
    <t>Siarczan żelaza + kwas foliowy</t>
  </si>
  <si>
    <t>80mg+0,35 mg</t>
  </si>
  <si>
    <t>Alprostadil</t>
  </si>
  <si>
    <t>500ug/ml</t>
  </si>
  <si>
    <t>Dekwaliniowy chlorek</t>
  </si>
  <si>
    <t>Clotrimazolum</t>
  </si>
  <si>
    <t>Metronidazol+Chlorochinaldol</t>
  </si>
  <si>
    <t>250+100mg</t>
  </si>
  <si>
    <t xml:space="preserve">Klindamycyna </t>
  </si>
  <si>
    <t>glob</t>
  </si>
  <si>
    <t>Betametazon</t>
  </si>
  <si>
    <t xml:space="preserve">Diklofenak+ Lidocaina </t>
  </si>
  <si>
    <t>amp. 2 ml</t>
  </si>
  <si>
    <t>(37,5+10mg)/ml</t>
  </si>
  <si>
    <t>Rimegepant</t>
  </si>
  <si>
    <t>GLUCAGEN HYPOKIT</t>
  </si>
  <si>
    <t>fiol+amp-strz.z rozpuszczalnikiem</t>
  </si>
  <si>
    <t>Topiramat</t>
  </si>
  <si>
    <t>Chloropromazyna</t>
  </si>
  <si>
    <t>but.10g gutt</t>
  </si>
  <si>
    <t>40mg/g</t>
  </si>
  <si>
    <t>Chlorprotiksen</t>
  </si>
  <si>
    <t>Albendazol</t>
  </si>
  <si>
    <t>zaw.</t>
  </si>
  <si>
    <t>0,4/20 ml</t>
  </si>
  <si>
    <t>Beklametazon+Formoterol+glikopironian</t>
  </si>
  <si>
    <t>aerozol</t>
  </si>
  <si>
    <t>poj.180 dawek</t>
  </si>
  <si>
    <t>Ofloksacyna</t>
  </si>
  <si>
    <t>but.gutt.</t>
  </si>
  <si>
    <t>3mg/ml gutt</t>
  </si>
  <si>
    <t>Cetraxal Plus</t>
  </si>
  <si>
    <t>Protaminy siarczan</t>
  </si>
  <si>
    <t>Idarucyzumab*</t>
  </si>
  <si>
    <t>5g (2x2,5mg/50ml)</t>
  </si>
  <si>
    <t>Sumatryptan</t>
  </si>
  <si>
    <t>wstrzykiwacz</t>
  </si>
  <si>
    <t>3mg/0,5ml</t>
  </si>
  <si>
    <t>Gastrografin</t>
  </si>
  <si>
    <t>660 mg + 100 mg/ml</t>
  </si>
  <si>
    <t>Skinscabin</t>
  </si>
  <si>
    <t>pyn</t>
  </si>
  <si>
    <t>but.120ml</t>
  </si>
  <si>
    <t>Aethylum chloratum Filofarm, aer, 70 g</t>
  </si>
  <si>
    <t>5909990210619</t>
  </si>
  <si>
    <t>Alantan, 20 mg/g, maść, 30 g</t>
  </si>
  <si>
    <t>5909990240111</t>
  </si>
  <si>
    <t>Alantan, zasyp.,100 g</t>
  </si>
  <si>
    <t>5908235496252</t>
  </si>
  <si>
    <t>Allupol, 100 mg, tabl., 50 szt</t>
  </si>
  <si>
    <t>5909990109418</t>
  </si>
  <si>
    <t>Atrovent, 0,25 mg/ml,płyn d/inhal.z nebuliz.,20ml</t>
  </si>
  <si>
    <t>5909990322114</t>
  </si>
  <si>
    <t>Biseptol,  (200 mg + 40 mg)/5 ml,zaw.doustna,100ml</t>
  </si>
  <si>
    <t>5909990117819</t>
  </si>
  <si>
    <t>Bellapan, 0,25 mg, tabl., 20 szt</t>
  </si>
  <si>
    <t>5909990263110</t>
  </si>
  <si>
    <t>Belogent, (0,5 mg+1 mg)/g, maść, 30 g, tuba</t>
  </si>
  <si>
    <t>5909991134624</t>
  </si>
  <si>
    <t>Berodual, (0,5mg+0,25mg)/ml, roztw.d/nebul., 20 ml</t>
  </si>
  <si>
    <t>5909990101917</t>
  </si>
  <si>
    <t>Biosotal  40, 40 mg, tabl., 60 szt</t>
  </si>
  <si>
    <t>5909990365715</t>
  </si>
  <si>
    <t>Bromocorn, 2,5 mg, tabl., 30 szt</t>
  </si>
  <si>
    <t>5909990211913</t>
  </si>
  <si>
    <t>Brilique, 90 mg, tabl.powl., 56 szt</t>
  </si>
  <si>
    <t>5909990820238</t>
  </si>
  <si>
    <t>Transtec 35 mcg/h, 20 mg, syst.transd., 5 szt</t>
  </si>
  <si>
    <t>5909990966127</t>
  </si>
  <si>
    <t>Transtec 52,5 mcg/h, 30 mg, syst.transd., 5 szt</t>
  </si>
  <si>
    <t>5909990966226</t>
  </si>
  <si>
    <t>Transtec 70 mcg/h, 40 mg, syst.transd., 5 szt</t>
  </si>
  <si>
    <t>5909990966325</t>
  </si>
  <si>
    <t>Scopolamine butyl.Kalceks,20mg/ml,rozt.d/wst,10amp</t>
  </si>
  <si>
    <t>4750341007690</t>
  </si>
  <si>
    <t>Calperos 1000, 400mg jonów wapnia,kaps.twar,100szt</t>
  </si>
  <si>
    <t>5909990695010</t>
  </si>
  <si>
    <t>Carbo Medicinalis VP, 300 mg, tabl., 20 szt</t>
  </si>
  <si>
    <t>5909990062010</t>
  </si>
  <si>
    <t>Zinnat,  250 mg/5 ml, gran.d/sp.zaw.doustn., 50 ml</t>
  </si>
  <si>
    <t>5909990468812</t>
  </si>
  <si>
    <t>Cernevit,prosz.d/sp.roztw.d/wstrz,inf,10fiol</t>
  </si>
  <si>
    <t>5909990657612</t>
  </si>
  <si>
    <t>Escitalopram Aurovitas, 15 mg, tabl.powl., 28 szt</t>
  </si>
  <si>
    <t>5909991359102</t>
  </si>
  <si>
    <t>Clatra, 20 mg, tabl., 30 szt</t>
  </si>
  <si>
    <t>5909990840335</t>
  </si>
  <si>
    <t>Clotrimazolum Hasco, 10 mg/g, krem, 20 g</t>
  </si>
  <si>
    <t>5909991082314</t>
  </si>
  <si>
    <t>Codofix,siatka op. elast.,r 6,(kol,głow),10 m</t>
  </si>
  <si>
    <t>5900516844417</t>
  </si>
  <si>
    <t>Codofix,siatka op. elast.,r 8,(głowa,udo),10 m</t>
  </si>
  <si>
    <t>5900516844424</t>
  </si>
  <si>
    <t>Codofix,siatka op. elast.,r10,(brzu,biod),10 m</t>
  </si>
  <si>
    <t>5900516844363</t>
  </si>
  <si>
    <t>Codofix,siatka op. elast.,r14,(kl.piers), 1 m</t>
  </si>
  <si>
    <t>5900516841737</t>
  </si>
  <si>
    <t>Colchicum Dispert, 0,5 mg, tabl.draż., 20 szt</t>
  </si>
  <si>
    <t>5909991454449</t>
  </si>
  <si>
    <t>Cortineff, 100 mcg, tabl., 20 szt,blist.</t>
  </si>
  <si>
    <t>5904374007885</t>
  </si>
  <si>
    <t>Cyclonamine 12.5%,125mg/ml;2ml,roztw.d/wstrz,50amp</t>
  </si>
  <si>
    <t>5909990045723</t>
  </si>
  <si>
    <t>Czopki glicerolowe,2g, (Farmina),10 szt, folia</t>
  </si>
  <si>
    <t>5909990673605</t>
  </si>
  <si>
    <t>Delacet, płyn na skórę, 100 ml</t>
  </si>
  <si>
    <t>5909990005413</t>
  </si>
  <si>
    <t>Dexaven, 4 mg/ml; 1 ml, roztw.do wstrz.,10 amp</t>
  </si>
  <si>
    <t>5909990107728</t>
  </si>
  <si>
    <t>Dexaven, 4 mg/ml; 2 ml, roztw.do wstrz.,10 amp</t>
  </si>
  <si>
    <t>5909990107711</t>
  </si>
  <si>
    <t>Dexdor,100mcg/ml; 4ml,kon.d/s.r.d/inf,4f Omnif.pl.</t>
  </si>
  <si>
    <t>5909990904563</t>
  </si>
  <si>
    <t>Digoxin Teva, 100 mcg, tabl., 30 szt</t>
  </si>
  <si>
    <t>5909990012114</t>
  </si>
  <si>
    <t>Dopegyt, 250 mg, tabl., 50 szt</t>
  </si>
  <si>
    <t>5909990156511</t>
  </si>
  <si>
    <t>Dormicum, 7,5 mg, tabl.powl., 10 szt</t>
  </si>
  <si>
    <t>5909990094219</t>
  </si>
  <si>
    <t>AuroDulox, 30 mg, kaps.dojelit.twarde, 28 szt</t>
  </si>
  <si>
    <t>5909991432980</t>
  </si>
  <si>
    <t>Edelan, 1 mg/g, maść, 15 g</t>
  </si>
  <si>
    <t>5909991040055</t>
  </si>
  <si>
    <t>Edelan, 1 mg/g, krem, 15 g</t>
  </si>
  <si>
    <t>5909991023683</t>
  </si>
  <si>
    <t>Eliquis, 2,5 mg, tabl.powl., 60 szt</t>
  </si>
  <si>
    <t>5909990861057</t>
  </si>
  <si>
    <t>Eliquis, 5 mg, tabl.powl., 60 szt</t>
  </si>
  <si>
    <t>5909991019402</t>
  </si>
  <si>
    <t>Epanutin Parenteral,50mg/ml;5ml,rozt.d/wst.,5fiol</t>
  </si>
  <si>
    <t>5415062340226</t>
  </si>
  <si>
    <t>Erdomed, 35 mg/ml, prosz.d/sp.zaw.doust.,100 ml</t>
  </si>
  <si>
    <t>5909990052929</t>
  </si>
  <si>
    <t>Cusi Erythromycin 0.5%, 5mg/g, maść do oczu,3,5 g</t>
  </si>
  <si>
    <t>8034135272140</t>
  </si>
  <si>
    <t>Euphyllin Long, 300 mg, kaps.o zmod.uwaln,tw,30szt</t>
  </si>
  <si>
    <t>9120099670111</t>
  </si>
  <si>
    <t>Euphyllin Long, 200 mg,kaps.o zmod.uwaln,tw.,30szt</t>
  </si>
  <si>
    <t>9120099670104</t>
  </si>
  <si>
    <t>Fenistil, 1mg/ml,krople dou(i.rów)Delf,Bułg,20ml</t>
  </si>
  <si>
    <t>5909991360450</t>
  </si>
  <si>
    <t>Accofil,48mln j/0,5ml,rozt.d/wst/inf, 1 amp-strz.</t>
  </si>
  <si>
    <t>5055565713853</t>
  </si>
  <si>
    <t>1% wodny rozt.fiolet.gencjan,10mg/g,pł.n/sk,20g</t>
  </si>
  <si>
    <t>5909990316922</t>
  </si>
  <si>
    <t>Glucosum Teva,400mg/ml,roztw.d/wst.,50szt(5x10amp)</t>
  </si>
  <si>
    <t>5900004073893</t>
  </si>
  <si>
    <t>Glucosum Teva,200mg/ml,roztw.do wstrz.,50 amp</t>
  </si>
  <si>
    <t>5900004073886</t>
  </si>
  <si>
    <t>Hidrasec 30 mg, 30mg, gran.d/sp.zaw.doustn, 16 szt</t>
  </si>
  <si>
    <t>5909990924035</t>
  </si>
  <si>
    <t>Hydrocortisonum  Aflofarm, 5 mg/g, krem,15 g</t>
  </si>
  <si>
    <t>5909990950218</t>
  </si>
  <si>
    <t>Hydroxyzinum Teva, 50 mg/ml; 2ml,rozt.d/wstrz,5amp</t>
  </si>
  <si>
    <t>5909990114610</t>
  </si>
  <si>
    <t>Iruxol Mono, 1,2 j./g, maść, 20 g</t>
  </si>
  <si>
    <t>5909990015412</t>
  </si>
  <si>
    <t>Jardiance, 10 mg, tabl.powl., 30 szt</t>
  </si>
  <si>
    <t>5909991138516</t>
  </si>
  <si>
    <t>Kaldyum, 600 mg, kaps.o przedł.uwaln,tw.,100 szt</t>
  </si>
  <si>
    <t>5909990822126</t>
  </si>
  <si>
    <t>Kalipoz Prolongatum, 391 mg K+,tabl.p.u.,60szt,bl</t>
  </si>
  <si>
    <t>5909990257539</t>
  </si>
  <si>
    <t>Klacid,  250 mg/5ml, gran.d/sp.zaw.doustn., 60 ml</t>
  </si>
  <si>
    <t>5909990780624</t>
  </si>
  <si>
    <t>Klacid, 250 mg, tabl.powl., 14 szt</t>
  </si>
  <si>
    <t>5909990331826</t>
  </si>
  <si>
    <t>Taclar,  500 mg, tabl.powl., 14 szt</t>
  </si>
  <si>
    <t>5909991023416</t>
  </si>
  <si>
    <t>Levofloxacin Aurovitas, 500 mg, tabl.powl., 10 szt</t>
  </si>
  <si>
    <t>5909991314507</t>
  </si>
  <si>
    <t>Levopront, 60 mg/10 ml, syr.,120 ml</t>
  </si>
  <si>
    <t>5909990910823</t>
  </si>
  <si>
    <t>Lidocain Egis, 10%, aer.na skórę, 38 g</t>
  </si>
  <si>
    <t>5909990937615</t>
  </si>
  <si>
    <t>Metindol Retard, 75 mg, tabl.o przedł.uwaln.,25szt</t>
  </si>
  <si>
    <t>5909990167517</t>
  </si>
  <si>
    <t>Perlinganit, 1 mg/ml; 10 ml, roztw.do infuz,10 amp</t>
  </si>
  <si>
    <t>5909990264919</t>
  </si>
  <si>
    <t>Oxazepam Espefa, 10 mg, tabl., 20 szt,bl(2x10)</t>
  </si>
  <si>
    <t>5909990335596</t>
  </si>
  <si>
    <t>Madopar  62.5, 50 mg+12,5 mg, kaps.,100 szt</t>
  </si>
  <si>
    <t>5909990094912</t>
  </si>
  <si>
    <t>Madopar 125, 100 mg+25 mg, kaps.,100 szt</t>
  </si>
  <si>
    <t>5909990095018</t>
  </si>
  <si>
    <t>Madopar 250, 200mg+50mg, kaps., 100 szt</t>
  </si>
  <si>
    <t>5909990095216</t>
  </si>
  <si>
    <t>Madopar HBS, 100mg+25mg, kaps., 100 szt</t>
  </si>
  <si>
    <t>5909990377510</t>
  </si>
  <si>
    <t>Trexan Neo,  2,5 mg, tabl., 100 szt,blister</t>
  </si>
  <si>
    <t>5909991303570</t>
  </si>
  <si>
    <t>Metypred, 4 mg, tabl., 30 szt</t>
  </si>
  <si>
    <t>5909990316519</t>
  </si>
  <si>
    <t>Metypred,16 mg, tabl., 30 szt</t>
  </si>
  <si>
    <t>5909990316618</t>
  </si>
  <si>
    <t>Solu Medrol,500mg,prosz,rozp.ds.r.d/wstrz,1f.+rozp</t>
  </si>
  <si>
    <t>5909990236718</t>
  </si>
  <si>
    <t>Solu Medrol,1000mg,prosz,rozp.ds.r.d/wstrz,1f+rozp</t>
  </si>
  <si>
    <t>5909990236817</t>
  </si>
  <si>
    <t>Mucosolvan,   (7,5 mg/ml), roztw.do nebul., 100 ml</t>
  </si>
  <si>
    <t>5909990102518</t>
  </si>
  <si>
    <t>Mupina, 20 mg/g, maść do nosa, 5 g</t>
  </si>
  <si>
    <t>5909991404321</t>
  </si>
  <si>
    <t>Erfin, 250 mg, tabl., 28 szt,bl(4x7)</t>
  </si>
  <si>
    <t>5909990621064</t>
  </si>
  <si>
    <t>Nebu-Dose, roztw., hipertoniczny, 5 ml, 30 amp</t>
  </si>
  <si>
    <t>5902768521252</t>
  </si>
  <si>
    <t>Nosox Junior, 0,025%, aer.do nosa, 10 ml, butel.</t>
  </si>
  <si>
    <t>5909991423261</t>
  </si>
  <si>
    <t>Nasivin Baby (soft 0.01%),0,1mg/ml,krop.d/nosa,5ml</t>
  </si>
  <si>
    <t>5909990909513</t>
  </si>
  <si>
    <t>Neotigason, 25 mg, kaps.,100 szt</t>
  </si>
  <si>
    <t>5909990696925</t>
  </si>
  <si>
    <t>Neurotop Retard 600, 600mg,tabl.o przedł.uw, 50szt</t>
  </si>
  <si>
    <t>5909990244614</t>
  </si>
  <si>
    <t>Nimotop S, 30 mg, tabl.powl., 100 szt</t>
  </si>
  <si>
    <t>5909990255436</t>
  </si>
  <si>
    <t>Nitrendypina EGIS, 10 mg, tabl., 60 szt,bl(4x15)</t>
  </si>
  <si>
    <t>5909990694785</t>
  </si>
  <si>
    <t>Nitrendypina EGIS, 20 mg, tabl., 60 szt,bl(4x15)</t>
  </si>
  <si>
    <t>5909990694754</t>
  </si>
  <si>
    <t>Nitromint, 0,4mg/daw,aer,11g (200 daw) poj.metal.</t>
  </si>
  <si>
    <t>5909990156825</t>
  </si>
  <si>
    <t>Spastyna Max, 80 mg, tabl., 20 szt</t>
  </si>
  <si>
    <t>5909991246358</t>
  </si>
  <si>
    <t>No-Spa, 20 mg/ml; 2ml,roztw.do wstrz., 5 amp</t>
  </si>
  <si>
    <t>5909990030712</t>
  </si>
  <si>
    <t>Nutramigen 1 LGG Complete, prosz., 400g</t>
  </si>
  <si>
    <t>8712045038819</t>
  </si>
  <si>
    <t>Nutramigen 2 LGG Complete, prosz., 400 g</t>
  </si>
  <si>
    <t>8712045038826</t>
  </si>
  <si>
    <t>Nystatyna VP, 100.000 j.m.,tabl.dopochw.,10szt,bl</t>
  </si>
  <si>
    <t>5909990141210</t>
  </si>
  <si>
    <t>Orsalit, proszek, 10 sasz.</t>
  </si>
  <si>
    <t>5905179570048</t>
  </si>
  <si>
    <t>Tamivil, 75 mg, tabl., 10 szt</t>
  </si>
  <si>
    <t>5909991370862</t>
  </si>
  <si>
    <t>Oxycodone Molteni,10mg/ml;1ml,rozt.d/wst,inf.,5amp</t>
  </si>
  <si>
    <t>5909991292126</t>
  </si>
  <si>
    <t>Oxycodone Kalceks,10mg/ml;2ml,rozt.d/wst,inf,10amp</t>
  </si>
  <si>
    <t>4750341002978</t>
  </si>
  <si>
    <t>Reltebon, 10 mg, tabl.o przedł.uwaln., 60 szt</t>
  </si>
  <si>
    <t>5909991184827</t>
  </si>
  <si>
    <t>Oxytocin Grindex,8,3 mcg/ml; 1 ml, inj., 10 amp</t>
  </si>
  <si>
    <t>5909991446505</t>
  </si>
  <si>
    <t>Paracetamol  Aurovitas, 500 mg, tabl., 50 szt</t>
  </si>
  <si>
    <t>5909991360689</t>
  </si>
  <si>
    <t>Paracetamol  Farmina,   50 mg, czop,(d/niem),10szt</t>
  </si>
  <si>
    <t>5909990265428</t>
  </si>
  <si>
    <t>Paracetamol  Farmina, 250 mg, czop., 10 szt</t>
  </si>
  <si>
    <t>5909990265626</t>
  </si>
  <si>
    <t>Paracetamol Aflofarm,(120 mg/5 ml),zaw.doust,100ml</t>
  </si>
  <si>
    <t>5909991076115</t>
  </si>
  <si>
    <t>Perazin 0.025, 25 mg, tabl., 20 szt</t>
  </si>
  <si>
    <t>5909990858415</t>
  </si>
  <si>
    <t>Phenytoinum WZF, 100 mg, tabl., 60 szt</t>
  </si>
  <si>
    <t>5909990093519</t>
  </si>
  <si>
    <t>Physiotens 0.2, 0,2 mg, tabl.powl.,28 szt,bl(1x28)</t>
  </si>
  <si>
    <t>5909990031887</t>
  </si>
  <si>
    <t>Physiotens 0.4, 0,4 mg, tabl.powl.,28 szt,bl(1x28)</t>
  </si>
  <si>
    <t>5909990626212</t>
  </si>
  <si>
    <t>Pigmentum Castellani, płyn na skórę,125 g</t>
  </si>
  <si>
    <t>5909990267828</t>
  </si>
  <si>
    <t>Polstigminum, 0,5 mg/ml; 1ml, roztw.d/wstrz, 10amp</t>
  </si>
  <si>
    <t>5909990115211</t>
  </si>
  <si>
    <t>Pradaxa, 110 mg, kaps.twarde, 180 szt,bl(3x60)</t>
  </si>
  <si>
    <t>5909990880232</t>
  </si>
  <si>
    <t>Proaxon, 1000 mg/10 ml, roztw.doustny, 10 sasz.</t>
  </si>
  <si>
    <t>5909991232047</t>
  </si>
  <si>
    <t>CosmoFer,50mgFe(III)/ml; 2ml,rozt.d/wstrz,inf,5amp</t>
  </si>
  <si>
    <t>5909991063016</t>
  </si>
  <si>
    <t>Proursan, 250 mg, kaps.twarde,100 szt,bl(10x10)</t>
  </si>
  <si>
    <t>5909990760480</t>
  </si>
  <si>
    <t>Enema, roztw.doodbytn, 150 ml, 50 butelek</t>
  </si>
  <si>
    <t>5909990298723</t>
  </si>
  <si>
    <t>Rifampicyna TZF, 300 mg, kaps.twarde, 100 szt</t>
  </si>
  <si>
    <t>5909990084913</t>
  </si>
  <si>
    <t>Rovamycine, 1,5 mln j.m., tabl.powl., 16 szt</t>
  </si>
  <si>
    <t>5909990098613</t>
  </si>
  <si>
    <t>Rovamycine, 3 mln j.m., tabl.powl., 10 szt</t>
  </si>
  <si>
    <t>5909990692118</t>
  </si>
  <si>
    <t xml:space="preserve">Rytmonorm, 3,5 mg/ml; 20 ml, roztw.do wstrz,5 amp </t>
  </si>
  <si>
    <t>5909990125111</t>
  </si>
  <si>
    <t>Sandostatin, 100 mcg/ml; 1 ml, roztw.d/wst, 5 amp</t>
  </si>
  <si>
    <t>5909990042913</t>
  </si>
  <si>
    <t>Salazopyrin EN, 500 mg, tabl.dojelit., 50 szt</t>
  </si>
  <si>
    <t>5909990864416</t>
  </si>
  <si>
    <t>Scopolan, 10 mg, czopki, 6 szt</t>
  </si>
  <si>
    <t>5909990336319</t>
  </si>
  <si>
    <t>Sevorane, płyn wziewny, 250 ml</t>
  </si>
  <si>
    <t>5909990750917</t>
  </si>
  <si>
    <t>Tizanor, 4 mg, tabl., 30 szt,bl</t>
  </si>
  <si>
    <t>5909990784486</t>
  </si>
  <si>
    <t>Sorbifer Durules, tabl.o przedł.uwaln,50 szt, but</t>
  </si>
  <si>
    <t>5909990864553</t>
  </si>
  <si>
    <t>Spasmalgon, 5 ml, roztw.do wstrz., 10 amp</t>
  </si>
  <si>
    <t>5909990345816</t>
  </si>
  <si>
    <t>Spironol 100, 100 mg,tabl.powl.,20 szt</t>
  </si>
  <si>
    <t>5909990673124</t>
  </si>
  <si>
    <t>Smecta, 3 g, prosz.d/sp.zaw.doust., 10 szt</t>
  </si>
  <si>
    <t>5909990053810</t>
  </si>
  <si>
    <t>Ventolin,2mg/ml(0,2%);2,5ml,rozt.do nebul., 20 amp</t>
  </si>
  <si>
    <t>5909990454112</t>
  </si>
  <si>
    <t>Sulpiryd Teva,  50 mg, kaps.twarde, 24 szt,blistry</t>
  </si>
  <si>
    <t>5909990159512</t>
  </si>
  <si>
    <t>Theospirex, 20mg/ml;10ml, roztw.d/wst,infuz.,5 amp</t>
  </si>
  <si>
    <t>5909991117818</t>
  </si>
  <si>
    <t>Thiamine, 50 mg/ml (5%);1ml,roztw.do wstrz.,10 amp</t>
  </si>
  <si>
    <t>4823006400409</t>
  </si>
  <si>
    <t>Thyrozol, 5 mg, tabl.powl., 50 szt</t>
  </si>
  <si>
    <t>5909990722471</t>
  </si>
  <si>
    <t>Thyrozol,10 mg, tabl.powl., 50 szt,bl(5x10)</t>
  </si>
  <si>
    <t>5909990722525</t>
  </si>
  <si>
    <t>Tiaprid PMCS, 100 mg, tabl., 20 szt</t>
  </si>
  <si>
    <t>5909990976126</t>
  </si>
  <si>
    <t>Torecan, 6,5 mg, czop., 6 szt</t>
  </si>
  <si>
    <t>5909990242610</t>
  </si>
  <si>
    <t>Travocort, (10 mg+1 mg)/g, krem, 15 g</t>
  </si>
  <si>
    <t>5909990358618</t>
  </si>
  <si>
    <t>Tropicamidum WZF 1%,10 mg/ml,krople.do oczu,2x5ml</t>
  </si>
  <si>
    <t>5909990125623</t>
  </si>
  <si>
    <t>Trittico CR, 75mg,tabl.o przedł.uw.,30szt,bl(2x15)</t>
  </si>
  <si>
    <t>5909990918621</t>
  </si>
  <si>
    <t>Ultravist 300, 50 ml, roztw.do wstrzyk.,10 butelek</t>
  </si>
  <si>
    <t>5909990226078</t>
  </si>
  <si>
    <t>Wapno sodowane,absorbent CO2,7600064-5, 5 kg</t>
  </si>
  <si>
    <t>8699947601207</t>
  </si>
  <si>
    <t>Warfin, 3 mg, tabl., 100 szt,słoik</t>
  </si>
  <si>
    <t>5909990622368</t>
  </si>
  <si>
    <t>Warfin, 5 mg, tabl., 100 szt,słoik</t>
  </si>
  <si>
    <t>5909990622382</t>
  </si>
  <si>
    <t>Vitacon,10 mg, tabl.draż., 30 szt,bl</t>
  </si>
  <si>
    <t>5909990772810</t>
  </si>
  <si>
    <t>Vit. B12 WZF, 500mcg/ml; 2ml, roztw.do wstrz, 5amp</t>
  </si>
  <si>
    <t>5909990244010</t>
  </si>
  <si>
    <t>Bioaron Baby 0+m, krople wyciskane z kaps.,30 szt</t>
  </si>
  <si>
    <t>5903473005693</t>
  </si>
  <si>
    <t>Xarelto, 20 mg, tabl.powl., 100 szt, butelka HDPE</t>
  </si>
  <si>
    <t>5908229302859</t>
  </si>
  <si>
    <t>Xarelto, 15 mg, tabl.powl., 100 szt, butelka HDPE</t>
  </si>
  <si>
    <t>5908229302842</t>
  </si>
  <si>
    <t>Dexak 50, 50 mg/2 ml, inj., 5 amp</t>
  </si>
  <si>
    <t>5909990618590</t>
  </si>
  <si>
    <t>Espumisan,  40 mg/ml, krople doustne, 30 ml</t>
  </si>
  <si>
    <t>5909991067113</t>
  </si>
  <si>
    <t>Letrox  50, 50 mcg, tabl., 50 szt</t>
  </si>
  <si>
    <t>5909990374014</t>
  </si>
  <si>
    <t>Letrox  75, 75 mcg, tabl., 50 szt</t>
  </si>
  <si>
    <t>5909991107260</t>
  </si>
  <si>
    <t>Letrox 100, 100 mcg, tabl., 50 szt</t>
  </si>
  <si>
    <t>5909990168910</t>
  </si>
  <si>
    <t>Nebilet, 5 mg, tabl., 28 szt,bl(2x14)</t>
  </si>
  <si>
    <t>5909990670185</t>
  </si>
  <si>
    <t>Siofor  500, 500 mg, tabl.powl., 30 szt,bl(3x10)</t>
  </si>
  <si>
    <t>5909990457212</t>
  </si>
  <si>
    <t>Siofor  850, 850 mg, tabl.powl., 30 szt,bl(2x15)</t>
  </si>
  <si>
    <t>5909990457311</t>
  </si>
  <si>
    <t>Siofor 1000, 1000 mg, tabl.powl., 30 szt,bl(2x15)</t>
  </si>
  <si>
    <t>5909990220984</t>
  </si>
  <si>
    <t>Pangrol 10 000, 10 000 j., kaps., 50 szt</t>
  </si>
  <si>
    <t>5909990943425</t>
  </si>
  <si>
    <t>Pangrol 25 000, 25 000 j., kaps., 20 szt</t>
  </si>
  <si>
    <t>5909990943517</t>
  </si>
  <si>
    <t>Primacor, 20 mg, tabl.powl., 60 szt</t>
  </si>
  <si>
    <t>5909990875252</t>
  </si>
  <si>
    <t>Primacor, 10 mg, tabl.powl., 60 szt</t>
  </si>
  <si>
    <t>5909990801886</t>
  </si>
  <si>
    <t>Skudexa, 75 mg+25 mg, tabl.powl., 20 szt</t>
  </si>
  <si>
    <t>5909991274580</t>
  </si>
  <si>
    <t>Trifas Cor, 5 mg, tabl., 30 szt,bl</t>
  </si>
  <si>
    <t>5909990471225</t>
  </si>
  <si>
    <t>Trifas 10, 10 mg, tabl., 30 szt</t>
  </si>
  <si>
    <t>5909990471324</t>
  </si>
  <si>
    <t>Trifas 20, 5 mg/ml; 4 ml, roztw.do wstrzyk., 5 amp</t>
  </si>
  <si>
    <t>5909990471614</t>
  </si>
  <si>
    <t>Zofenil 7.5, 7,5 mg, tabl.powl., 28 szt</t>
  </si>
  <si>
    <t>5909991129330</t>
  </si>
  <si>
    <t>Zofenil 30, 30 mg, tabl.powl., 28 szt</t>
  </si>
  <si>
    <t>5909991129439</t>
  </si>
  <si>
    <t>Ampicillin TZF,500mg,prosz.d/sp.roztw.d/wst.,1fiol</t>
  </si>
  <si>
    <t>5909990343010</t>
  </si>
  <si>
    <t>Ampicillin TZF,1 g,prosz.d/sp.roztw.d/wstrz.,1fiol</t>
  </si>
  <si>
    <t>5909990343119</t>
  </si>
  <si>
    <t>Ampicillin TZF,2 g,prosz.d/sp.roztw.d/wstrz.,1fiol</t>
  </si>
  <si>
    <t>5909990211999</t>
  </si>
  <si>
    <t>ColistinTZF,1000000IU,liof.d/s.r.d/wst,inf,inh,20f</t>
  </si>
  <si>
    <t>5909990366514</t>
  </si>
  <si>
    <t>Doxycyclinum  TZF, 100 mg, kaps.twarde, 10 szt</t>
  </si>
  <si>
    <t>5909990072316</t>
  </si>
  <si>
    <t>Neomycinum TZF, 250 mg, tabl., 16 szt</t>
  </si>
  <si>
    <t>5909990085118</t>
  </si>
  <si>
    <t>Syntarpen, 1 g, prosz.d/sp.roztw.d/wstrz., 1 fiol</t>
  </si>
  <si>
    <t>5909990928910</t>
  </si>
  <si>
    <t>Taromentin,2000mg+200mg,pr.d/sp.roztw.d/inf.,1fiol</t>
  </si>
  <si>
    <t>5909990728725</t>
  </si>
  <si>
    <t>Tetracyclinum TZF, 250 mg, tabl.powl., 16 szt</t>
  </si>
  <si>
    <t>5909990348817</t>
  </si>
  <si>
    <t>Ampicillin Sulbactam TZF(Unasyn),1,5 g,inj.,1 fiol</t>
  </si>
  <si>
    <t>5909990057313</t>
  </si>
  <si>
    <t>Bebilon Nenatal Premium(ProExp),płyn,70ml,24szt</t>
  </si>
  <si>
    <t>3041091272980</t>
  </si>
  <si>
    <t>Bebilon 1 z Pronutra Advance(Pronut),pł,90ml,24szt</t>
  </si>
  <si>
    <t>3041094518474</t>
  </si>
  <si>
    <t>Bebiko 1, płyn, mleko,od urodzenia,RTF,90ml, 24szt</t>
  </si>
  <si>
    <t>3041094518467</t>
  </si>
  <si>
    <t>Bebiko 2, prosz., 350 g</t>
  </si>
  <si>
    <t>5900852000416</t>
  </si>
  <si>
    <t>Bebilon Pepti Syneo 1, prosz., 400 g</t>
  </si>
  <si>
    <t>5900852033957</t>
  </si>
  <si>
    <t>Bebilon Pepti Syneo 2, prosz., 400 g</t>
  </si>
  <si>
    <t>5900852033971</t>
  </si>
  <si>
    <t>Bebilon Pepti MCT, prosz., 450 g</t>
  </si>
  <si>
    <t>8718117600625</t>
  </si>
  <si>
    <t>Garamycin,2mg/cm2, gąbka, 10x10x0,5cm, 1 szt</t>
  </si>
  <si>
    <t>5055956400409</t>
  </si>
  <si>
    <t>Aciclovir Jelfa,250mg,prosz.d/sp.rozt.d/inf.,5fiol</t>
  </si>
  <si>
    <t>5909990405213</t>
  </si>
  <si>
    <t>Aflegan, 7,5mg/ml; 2ml, roztw.do wstrz., 10 amp</t>
  </si>
  <si>
    <t>5909990656318</t>
  </si>
  <si>
    <t>Amitriptylinum VP, 25 mg, tabl.powl., 60 szt</t>
  </si>
  <si>
    <t>5909991048914</t>
  </si>
  <si>
    <t>Argosulfan, 20 mg/g, krem, 40 g, tuba</t>
  </si>
  <si>
    <t>5909990237319</t>
  </si>
  <si>
    <t>Argosulfan, 20 mg/g, krem, 100 g</t>
  </si>
  <si>
    <t>5904398500010</t>
  </si>
  <si>
    <t>Captopril Jelfa, 12,5 mg, tabl., 30 szt</t>
  </si>
  <si>
    <t>5909990673384</t>
  </si>
  <si>
    <t>Captopril Jelfa, 25 mg, tabl., 30 szt,bl</t>
  </si>
  <si>
    <t>5909990673391</t>
  </si>
  <si>
    <t>Chlorsuccillin,200mg,pr.d/sp.roztw.d/wstrz,10fiol</t>
  </si>
  <si>
    <t>5909990107612</t>
  </si>
  <si>
    <t>Corhydron 100,100mg,pr.,rozp.d/sp.r.d/wst,inf,5fiol</t>
  </si>
  <si>
    <t>5909991047719</t>
  </si>
  <si>
    <t>Corhydron 25,25mg,pr.,rozp.d/sp.r.d/wst,inf,5 fiol</t>
  </si>
  <si>
    <t>5909991047610</t>
  </si>
  <si>
    <t>Eplenocard, 25 mg, tabl.powl., 30 szt</t>
  </si>
  <si>
    <t>5909991183646</t>
  </si>
  <si>
    <t>Eplenocard, 50 mg, tabl.powl., 30 szt</t>
  </si>
  <si>
    <t>5909991183721</t>
  </si>
  <si>
    <t>Hydroxyzinum VP, 10 mg, tabl.powl.,30 szt,bl(1x30)</t>
  </si>
  <si>
    <t>5909990188710</t>
  </si>
  <si>
    <t>Hydroxyzinum VP, 25 mg, tabl.powl.,30 szt,bl(1x30)</t>
  </si>
  <si>
    <t>5909990188819</t>
  </si>
  <si>
    <t>Hydrocortisonum Jelfa, 20 mg, tabl.,20 szt,blister</t>
  </si>
  <si>
    <t>5909990660827</t>
  </si>
  <si>
    <t>Lignocainum Jelfa, 20 mg/g, żel, typ A, 30 g</t>
  </si>
  <si>
    <t>5909990106813</t>
  </si>
  <si>
    <t>Lignocainum Jelfa, 20 mg/g, żel, typ U, 30 g</t>
  </si>
  <si>
    <t>5909990627295</t>
  </si>
  <si>
    <t>Neomycinum Jelfa, 0,5%, maść do oczu, 3 g</t>
  </si>
  <si>
    <t>5909990790913</t>
  </si>
  <si>
    <t>Pancuronium Jelfa, 2mg/ml; 2ml,roztw.d/wstrz,10amp</t>
  </si>
  <si>
    <t>5909990742615</t>
  </si>
  <si>
    <t>Clonazepamum TZF, 0,5 mg, tabl., 30 szt</t>
  </si>
  <si>
    <t>5909990135615</t>
  </si>
  <si>
    <t>Clonazepamum TZF, 2 mg, tabl., 30 szt</t>
  </si>
  <si>
    <t>5909990135516</t>
  </si>
  <si>
    <t>Clonazepamum TZF,  1 mg/1ml, roztw.do wstrz.,10amp</t>
  </si>
  <si>
    <t>5909990166411</t>
  </si>
  <si>
    <t>Neorelium, 5 mg, tabl.powl., 20 szt,blister</t>
  </si>
  <si>
    <t>5909990726714</t>
  </si>
  <si>
    <t>NovoRapid Penfill, 300jm/3ml,10 wkładów</t>
  </si>
  <si>
    <t>5909990969081</t>
  </si>
  <si>
    <t>NovoMix 30 Penfill, 300jm/3ml, 10 wkładów</t>
  </si>
  <si>
    <t>5909990969067</t>
  </si>
  <si>
    <t>Insul.Insulatard Penfill, 300 jm/3 ml, 10 wkładów</t>
  </si>
  <si>
    <t>5909990971947</t>
  </si>
  <si>
    <t>Ryzodeg,100j./ml;3ml,rozt.d/wst,5 wstrz.FlexTouch</t>
  </si>
  <si>
    <t>5909991416638</t>
  </si>
  <si>
    <t>Tresiba,100j/ml;3ml,roztw.d/wst,5wstrzyk.FlexTouch</t>
  </si>
  <si>
    <t>5909991107857</t>
  </si>
  <si>
    <t>Biseptol 480, 400 mg + 80 mg, tabl., 20 szt</t>
  </si>
  <si>
    <t>5909990117611</t>
  </si>
  <si>
    <t>Budixon Neb, 0,5 mg/ml; 2ml,zaw.do nebul., 20 poj</t>
  </si>
  <si>
    <t>5906414002539</t>
  </si>
  <si>
    <t>Deprexolet, 10 mg, tabl.powl.,30 szt,blist.</t>
  </si>
  <si>
    <t>5909991120948</t>
  </si>
  <si>
    <t>Ricordo,  5 mg,tabl.uleg.rozpad.w j.ustn,28 szt,bl</t>
  </si>
  <si>
    <t>5909990798933</t>
  </si>
  <si>
    <t>Ricordo, 10 mg,tabl.uleg.rozpad.w j.ustn,28 szt,bl</t>
  </si>
  <si>
    <t>5909990798940</t>
  </si>
  <si>
    <t>Pabi-Dexamethason, 1 mg, tabl., 20 szt, blist.</t>
  </si>
  <si>
    <t>5904374007854</t>
  </si>
  <si>
    <t>Encortolon, 5 mg, tabl.,  20 szt</t>
  </si>
  <si>
    <t>5904374007946</t>
  </si>
  <si>
    <t>Encorton,20 mg, tabl., 20 szt, blist.</t>
  </si>
  <si>
    <t>5909990405411</t>
  </si>
  <si>
    <t>Encorton,10 mg, tabl., 20 szt, blist.</t>
  </si>
  <si>
    <t>5909990405312</t>
  </si>
  <si>
    <t>Furaginum Adamed, 50 mg, tabl., 30 szt</t>
  </si>
  <si>
    <t>5909990357215</t>
  </si>
  <si>
    <t>Kwetaplex,  25 mg, tabl.powl., 30 szt</t>
  </si>
  <si>
    <t>5909990688241</t>
  </si>
  <si>
    <t>Vetira, 250 mg, tabl.powl., 50 szt</t>
  </si>
  <si>
    <t>5909990935956</t>
  </si>
  <si>
    <t>Vetira, 500 mg, tabl.powl., 50 szt</t>
  </si>
  <si>
    <t>5909990936052</t>
  </si>
  <si>
    <t>Vetira, 750 mg, tabl.powl., 50 szt</t>
  </si>
  <si>
    <t>5909990936151</t>
  </si>
  <si>
    <t>Luteina,  50 mg, tabl.dopochw., 30 szt</t>
  </si>
  <si>
    <t>5909990569380</t>
  </si>
  <si>
    <t>Luteina 50, 50 mg, tabl.podjęz., 30 szt, blister</t>
  </si>
  <si>
    <t>5906414002355</t>
  </si>
  <si>
    <t>Zenmem, 10 mg, tabl.uleg.rozp.w j.ustn., 28 szt</t>
  </si>
  <si>
    <t>5909991135508</t>
  </si>
  <si>
    <t>Naproxen 250 Hasco, 250 mg, tabl.,50 szt</t>
  </si>
  <si>
    <t>5909991040536</t>
  </si>
  <si>
    <t>Telmizek, 40 mg, tabl., 28 szt</t>
  </si>
  <si>
    <t>5909990902002</t>
  </si>
  <si>
    <t>Telmizek, 80 mg, tabl., 28 szt</t>
  </si>
  <si>
    <t>5909990902095</t>
  </si>
  <si>
    <t>Faxolet ER, 37,5mg,kaps.prz.uw.twarde,28szt</t>
  </si>
  <si>
    <t>5909990691760</t>
  </si>
  <si>
    <t>Gensulin R, 300 j.m./3 ml,roztw.d/wstrz,10wkładów</t>
  </si>
  <si>
    <t>5909990958603</t>
  </si>
  <si>
    <t>Gensulin N, 300 j.m./3 ml,zaw.d/wstrzyk.,10wkładów</t>
  </si>
  <si>
    <t>5909990958597</t>
  </si>
  <si>
    <t>Gensulin R,1000 j.m./10ml, roztw.do wstrzyk,1 fiol</t>
  </si>
  <si>
    <t>5909990852017</t>
  </si>
  <si>
    <t>Humalog, 300 j.m./3 ml,roztw.do wstrz., 5 wkładów</t>
  </si>
  <si>
    <t>5909990692422</t>
  </si>
  <si>
    <t>Humalog Mix 25, 300 j.m./3 ml,zaw.d/wstrzyk,5wkład</t>
  </si>
  <si>
    <t>5909990455010</t>
  </si>
  <si>
    <t>Humalog Mix 50, 300 j.m./3 ml,zaw.d/wstrz,5 wkład.</t>
  </si>
  <si>
    <t>5909990455614</t>
  </si>
  <si>
    <t>Humulin R, 300 jm/3ml,roztw.do wstrz., 5 wkładów</t>
  </si>
  <si>
    <t>5909990247011</t>
  </si>
  <si>
    <t>Humulin N, 300 jm/3ml,zaw.do wstrzyk., 5 wkładów</t>
  </si>
  <si>
    <t>5909990246717</t>
  </si>
  <si>
    <t>Humulin M3 (30/70), 300 jm/3ml,zaw.d/wstrz,5 wkład</t>
  </si>
  <si>
    <t>5909990246014</t>
  </si>
  <si>
    <t>Actilyse 50, 50 mg, inj.,1 fiol prosz.+50 ml rozp</t>
  </si>
  <si>
    <t>5909990024810</t>
  </si>
  <si>
    <t>Actilyse 20, 20 mg, inj.,1 fiol prosz.+20 ml rozp</t>
  </si>
  <si>
    <t>5909990031412</t>
  </si>
  <si>
    <t>Actilyse 10, 10 mg, inj.,1 fiol prosz+10 ml rozp</t>
  </si>
  <si>
    <t>5909990688418</t>
  </si>
  <si>
    <t>Curosurf, 80 mg/ml; 1,5 ml, zaw., 2 fiol</t>
  </si>
  <si>
    <t>5909990764822</t>
  </si>
  <si>
    <t>Terlipressin acetate Altan,0,12mg/ml;8,5ml,inj,5amp</t>
  </si>
  <si>
    <t>5909991437633</t>
  </si>
  <si>
    <t>Ketalar 50(Ketanest50),50mg/ml;10ml,r.d/wst,5 fiol</t>
  </si>
  <si>
    <t>5909990204717</t>
  </si>
  <si>
    <t>Neorelium, 5 mg/ml; 2 ml, roztw.d/wstrzyk., 50 amp</t>
  </si>
  <si>
    <t>5909990166510</t>
  </si>
  <si>
    <t>Amotaks, 500 mg/5 ml, gran.d/sp.zaw.doust,100 ml</t>
  </si>
  <si>
    <t>5909991298258</t>
  </si>
  <si>
    <t>Penicillinum proc.L TZF,2.400.000jm,inj, 1fiol(ss)</t>
  </si>
  <si>
    <t>5909991025915</t>
  </si>
  <si>
    <t>Penicillinum cryst. TZF,5.000000j,inj.,1fiol(s.s.)</t>
  </si>
  <si>
    <t>5909990335473</t>
  </si>
  <si>
    <t>Erythromycinum Intravenos TZF,300mg,inj.,1 fiol</t>
  </si>
  <si>
    <t>5909990312313</t>
  </si>
  <si>
    <t>Angusta, 25 mcg, tabl., 8 szt</t>
  </si>
  <si>
    <t>5012748614253</t>
  </si>
  <si>
    <t>Atosiban Ever Pharma,37,5mg/5ml,konc.d/sp.r.inf,1fiol</t>
  </si>
  <si>
    <t>5909991309022</t>
  </si>
  <si>
    <t>Atosiban Ever Pharma,6,75mg/0,9ml,rozt.d/wst,1fiol</t>
  </si>
  <si>
    <t>5909991309015</t>
  </si>
  <si>
    <t>Marcaine Spinal 0.5% Heavy,5mg/ml;4ml,r.d/wst,5amp</t>
  </si>
  <si>
    <t>5909990131716</t>
  </si>
  <si>
    <t>Predasol,25mg,pr,rozp.d/r.d/wst,inf,3amp+3amp rozp</t>
  </si>
  <si>
    <t>5909991296308</t>
  </si>
  <si>
    <t>Predasol,50mg,pr,rozp.d/r.d/wst,inf,3amp+3amp rozp</t>
  </si>
  <si>
    <t>5909991296322</t>
  </si>
  <si>
    <t>Predasol,250mg,pr,rozp.d/r.d/wst,inf,1f.+1amp rozp</t>
  </si>
  <si>
    <t>5909991296339</t>
  </si>
  <si>
    <t>Meprelon, 250mg,pr,rozp.d/sp.r.d/wst,inf,1f+1amp</t>
  </si>
  <si>
    <t>5909990939169</t>
  </si>
  <si>
    <t>Acidum folicum Hasco 15 mg,15 mg, tabl., 30 szt</t>
  </si>
  <si>
    <t>5909991027315</t>
  </si>
  <si>
    <t>Arixtra, 2,5 mg/0,5 ml,roztw.do wstrz.,10 amp-strz</t>
  </si>
  <si>
    <t>5909990001996</t>
  </si>
  <si>
    <t>Gabapentin Aurovitas, 100 mg, kaps.twarde,100 szt</t>
  </si>
  <si>
    <t>5909991331108</t>
  </si>
  <si>
    <t>Gabapentin Aurovitas, 300 mg, kaps.twarde,100 szt</t>
  </si>
  <si>
    <t>5909991331153</t>
  </si>
  <si>
    <t>Iporel, 75 mcg, tabl., 50 szt</t>
  </si>
  <si>
    <t>5909990282814</t>
  </si>
  <si>
    <t>Hygroton, 50 mg, tabl., 20 szt,bl(2x10)</t>
  </si>
  <si>
    <t>5909990118717</t>
  </si>
  <si>
    <t>Duphaston, 10 mg, tabl.powl., 20 szt</t>
  </si>
  <si>
    <t>5909990868513</t>
  </si>
  <si>
    <t>Monural, 3 g, gran.do sporz.roztw.doust.,1 saszet.</t>
  </si>
  <si>
    <t>5909990699117</t>
  </si>
  <si>
    <t>Forxiga, 10 mg, tabl.powl., 28 szt</t>
  </si>
  <si>
    <t>5909990975860</t>
  </si>
  <si>
    <t>Luteina, 100 mg, tabl.dopochw., 60 szt</t>
  </si>
  <si>
    <t>5909991103231</t>
  </si>
  <si>
    <t>Luteina, 200 mg, tabl.dopochw., 30 szt</t>
  </si>
  <si>
    <t>5909991076238</t>
  </si>
  <si>
    <t>Sitagliptin Adamed,  50 mg, tabl.powl., 28 szt</t>
  </si>
  <si>
    <t>5909991420970</t>
  </si>
  <si>
    <t>Sitagliptin Adamed, 100 mg, tabl.powl.,28 szt</t>
  </si>
  <si>
    <t>5909991421137</t>
  </si>
  <si>
    <t>Ezehron, 10 mg, tabl., 28 szt</t>
  </si>
  <si>
    <t>5909991347161</t>
  </si>
  <si>
    <t>Gensulin M50 (50/50),300jm/3ml,zaw.d/wstrz,10wkład</t>
  </si>
  <si>
    <t>5909990958580</t>
  </si>
  <si>
    <t>Rhophylac 300, 300mcg/2ml,rozt.d/wst,1amp-strz+igła</t>
  </si>
  <si>
    <t>5909990634484</t>
  </si>
  <si>
    <t>Dulcobis,10 mg, czopki, 10 szt</t>
  </si>
  <si>
    <t>5909991404093</t>
  </si>
  <si>
    <t>Salaza, 500 mg, tabl.dojelit., 100 szt</t>
  </si>
  <si>
    <t>5909991418847</t>
  </si>
  <si>
    <t>Heel-Viburcol compositum, czopki,12 szt</t>
  </si>
  <si>
    <t>5909990430079</t>
  </si>
  <si>
    <t>Smoczek Nutricia, Standard Teat,nr kat.559620, 48 szt; Smoczek Nutricia Preterm Teat, dla wcześn.,559683,48 szt</t>
  </si>
  <si>
    <t>Kwas Traneksamowy Tillomed,100mg/ml;5ml,inj.,5amp</t>
  </si>
  <si>
    <t>5909991533649</t>
  </si>
  <si>
    <t>Helicid, 40 mg, prosz.d/sp.roztw.d/inf., 1 fiol</t>
  </si>
  <si>
    <t>5909991511180</t>
  </si>
  <si>
    <t>Fraxiparine, 2850jm/0,3ml,roztw.d/wstrz,10amp-strz</t>
  </si>
  <si>
    <t>5909990075621</t>
  </si>
  <si>
    <t>Fraxiparine, 3800jm/0,4ml,roztw.d/wstrz,10amp-strz</t>
  </si>
  <si>
    <t>5909990716821</t>
  </si>
  <si>
    <t>Fraxiparine, 5700jm/0,6ml,roztw.d/wstrz,10amp-strz</t>
  </si>
  <si>
    <t>5909990075720</t>
  </si>
  <si>
    <t>Fraxiparine, 7600jm/0,8ml,roztw.d/wstrz,10amp-strz</t>
  </si>
  <si>
    <t>5909990716920</t>
  </si>
  <si>
    <t>Eziclen, konc.d/sp.roztw.doustn., 2 butel.</t>
  </si>
  <si>
    <t>5909991058340</t>
  </si>
  <si>
    <t>Polfergan, 5 mg/5 ml, syrop,150ml,but.szkl.w kart.</t>
  </si>
  <si>
    <t>5909990732555</t>
  </si>
  <si>
    <t>Fluconazole Polfarmex,100 mg, tabl.,28 szt,bl(4x7)</t>
  </si>
  <si>
    <t>5909990780181</t>
  </si>
  <si>
    <t>Fluconazole Polfarmex,200 mg, tabl., 7 szt,blist.</t>
  </si>
  <si>
    <t>5909991022549</t>
  </si>
  <si>
    <t>Furosemidum Polfarmex, 40 mg, tabl.,30szt,bl(3x10)</t>
  </si>
  <si>
    <t>5909990223794</t>
  </si>
  <si>
    <t>Ircolon, 100 mg, tabl., 100 szt</t>
  </si>
  <si>
    <t>5909991098964</t>
  </si>
  <si>
    <t>Ircolon Forte, 200 mg, tabl., 100 szt</t>
  </si>
  <si>
    <t>5909991356453</t>
  </si>
  <si>
    <t>Nystapol, 100 000 IU/ml, zaw.doustna, 30 ml</t>
  </si>
  <si>
    <t>5909991422578</t>
  </si>
  <si>
    <t>Tramapar, 37,5 mg + 325 mg, tabl.powl., 100 szt</t>
  </si>
  <si>
    <t>5909990959563</t>
  </si>
  <si>
    <t>Avasart,  80 mg, tabl.powl., 28 szt,bl(4x7)</t>
  </si>
  <si>
    <t>5909990773695</t>
  </si>
  <si>
    <t>Avasart, 160 mg, tabl.powl., 28 szt,bl(4x7)</t>
  </si>
  <si>
    <t>5909990773763</t>
  </si>
  <si>
    <t>Nasen, 10 mg, tabl.powl., 30 szt,bl(3x10)</t>
  </si>
  <si>
    <t>5909991187712</t>
  </si>
  <si>
    <t>Kalium Polfarmex,782mg jonów potasu/10ml,syr,150ml</t>
  </si>
  <si>
    <t>5909990138814</t>
  </si>
  <si>
    <t>Cytotec, 200 mcg, tabl.,(i.rów),Delf,Grecja, 42szt</t>
  </si>
  <si>
    <t>5909991415563</t>
  </si>
  <si>
    <t>Prokit, 50 mg, tabl.powl.,  90 szt</t>
  </si>
  <si>
    <t>5909991348823</t>
  </si>
  <si>
    <t>NovoSeven,5mg(250Kjm),inj,1f.prosz+1a-strz.rozp+akc</t>
  </si>
  <si>
    <t>5909991029982</t>
  </si>
  <si>
    <t>NovoSeven,2mg(100Kjm),inj,1f.prosz+1a-strz.rozp+akc</t>
  </si>
  <si>
    <t>5909991029975</t>
  </si>
  <si>
    <t>NovoSeven,1mg(50Kjm),inj,1f.prosz+1amp-st.rozp+akc</t>
  </si>
  <si>
    <t>5909991029968</t>
  </si>
  <si>
    <t>Prostin VR, 500 mcg/ml; 1 ml, roztw.d/wstrz, 5 amp</t>
  </si>
  <si>
    <t>5909990155132</t>
  </si>
  <si>
    <t>Fluomizin, 10 mg, tabl.dopochwowe, 6 szt</t>
  </si>
  <si>
    <t>5909990868797</t>
  </si>
  <si>
    <t>SkinScabin, płyn, pielęgnacyjny do skóry, 120 ml</t>
  </si>
  <si>
    <t>5901878600253</t>
  </si>
  <si>
    <t>Clotidal MAX, 500 mg, tabl.dopochw., 1 szt</t>
  </si>
  <si>
    <t>5909991460907</t>
  </si>
  <si>
    <t>Gynalgin, tabl.dopochw.,(i.rów),Delf,Bułg,10 szt</t>
  </si>
  <si>
    <t>5909991207854</t>
  </si>
  <si>
    <t>Symbactin, 100 mg, glob.dopochw., 3 szt</t>
  </si>
  <si>
    <t>5909991431969</t>
  </si>
  <si>
    <t>Celestone, 4 mg/ml; 1 ml, roztw.do wstrz., 1 amp</t>
  </si>
  <si>
    <t>5909990121410</t>
  </si>
  <si>
    <t>Olfen  75, (37,5 mg + 10 mg)/ml;2 ml,inj.,5amp</t>
  </si>
  <si>
    <t>5909990161119</t>
  </si>
  <si>
    <t>Vydura, 75 mg, liof.doustny, 2 szt</t>
  </si>
  <si>
    <t>5415062104484</t>
  </si>
  <si>
    <t>GlucaGen 1mg HypoKit,prosz,rozp.d/sp.r.d/wst,1fiol</t>
  </si>
  <si>
    <t>5909990693313</t>
  </si>
  <si>
    <t>Etopro,  25 mg, tabl.powl., 28 szt</t>
  </si>
  <si>
    <t>5909990061488</t>
  </si>
  <si>
    <t>Etopro,  50 mg, tabl.powl., 28 szt</t>
  </si>
  <si>
    <t>5909990061471</t>
  </si>
  <si>
    <t>Etopro, 100 mg, tabl.powl., 28 szt</t>
  </si>
  <si>
    <t>5909990061495</t>
  </si>
  <si>
    <t>Fenactil, 40 mg/g, krople doustne, 10 g</t>
  </si>
  <si>
    <t>5909990274314</t>
  </si>
  <si>
    <t>Chlorprothixen Hasco, 15 mg, tabl.powl., 50 szt</t>
  </si>
  <si>
    <t>5909991474409</t>
  </si>
  <si>
    <t>Trimbow, aer.inhal.,180 dawek+1 inhalat.</t>
  </si>
  <si>
    <t>8025153008156</t>
  </si>
  <si>
    <t>Ofloxamed, 3 mg/ml, krople do oczu, 5 ml, butel.</t>
  </si>
  <si>
    <t>5909991185817</t>
  </si>
  <si>
    <t>Cetraxal Plus,3mg/ml+0,25mg/ml,krop.d/uszu,10 ml</t>
  </si>
  <si>
    <t>5909990974085</t>
  </si>
  <si>
    <t>Siarczan protaminy 1%,10mg/ml;5ml,rozt.d/wst,10amp</t>
  </si>
  <si>
    <t>5909990855834</t>
  </si>
  <si>
    <t>Praxbind, 2,5 g/50 ml,roztw.do wstrz,infuz,2 fiol.</t>
  </si>
  <si>
    <t>5909991244002</t>
  </si>
  <si>
    <t>Sumatriptan SUN,3mg/0,5 ml,roztw.d/wstrz,2wstrzyk</t>
  </si>
  <si>
    <t>5909991433574</t>
  </si>
  <si>
    <t>Gastrografin,(660mg+100mg)/ml;100ml,r.dou,doodb,10but</t>
  </si>
  <si>
    <t>5909990681334</t>
  </si>
  <si>
    <t>Uman Big, 180 j.m./ml; 1ml, roztw.d/wstrzyk.,1fiol</t>
  </si>
  <si>
    <t>5909990733170</t>
  </si>
  <si>
    <t>Telexer, 150 mg, kaps.twarde, 180 szt</t>
  </si>
  <si>
    <t>5907594033306</t>
  </si>
  <si>
    <t>Urapidil Kalceks,25mg/ 5ml,roztw.do wstrz,inf,5amp</t>
  </si>
  <si>
    <t>4750341006815</t>
  </si>
  <si>
    <t>Xifaxan, 200 mg, tabl.powl., 28 szt</t>
  </si>
  <si>
    <t>5909990801916</t>
  </si>
  <si>
    <t>Tigecycline TZF,50mg,prosz.d/sp.roztw.d/inf,10f</t>
  </si>
  <si>
    <t>5909991501631</t>
  </si>
  <si>
    <t>Dobutamine TZF,250mg,liof.d/sp.roztw.d/inf.,1fiol</t>
  </si>
  <si>
    <t>5909990628674</t>
  </si>
  <si>
    <t>Meprelon,1000mg,pr,rozp.d/sp.r.d/wst,inf,1f+1amp</t>
  </si>
  <si>
    <t>5909990939220</t>
  </si>
  <si>
    <t>Trilac, kaps.twarde, 20 szt</t>
  </si>
  <si>
    <t>5909990701919</t>
  </si>
  <si>
    <t>Glukoza, prosz.d/sp.roztw.dou,prosz.doustn.,75 g</t>
  </si>
  <si>
    <t>5904055003724</t>
  </si>
  <si>
    <t>Nutridrink Protein, płyn, 4 x 125 ml, smak do wyboru</t>
  </si>
  <si>
    <t>Nutridrink Juice style, płyn, 4 x 200 ml, smak do wyboru</t>
  </si>
  <si>
    <t>Nutridrink Skin Repair, płyn, 4 x 200 ml, smaki do wyboru</t>
  </si>
  <si>
    <t>Protifar, prosz., 225 g</t>
  </si>
  <si>
    <t>8712400748131</t>
  </si>
  <si>
    <t>Diasip, płyn, 4 x 200 ml, smak do wyboru</t>
  </si>
  <si>
    <t>Nutrison Advanced Peptisorb, płyn, 1000 ml,butel.</t>
  </si>
  <si>
    <t>8716900573743</t>
  </si>
  <si>
    <t>Nutrison Advanced Peptisorb,płyn,500ml,butel.plast.</t>
  </si>
  <si>
    <t>8716900559839</t>
  </si>
  <si>
    <t>Nutrison Energy, płyn, 1000 ml, butelka</t>
  </si>
  <si>
    <t>8716900575327</t>
  </si>
  <si>
    <t xml:space="preserve">Nutrison Advanced Diason, płyn, 1000 ml,worek </t>
  </si>
  <si>
    <t>8712400156837</t>
  </si>
  <si>
    <t>Nutrison, płyn, 1000 ml, butelka</t>
  </si>
  <si>
    <t>8716900575044</t>
  </si>
  <si>
    <t>Nutrison, płyn,  500 ml,butel.plastik.</t>
  </si>
  <si>
    <t>8716900559617</t>
  </si>
  <si>
    <t>Nutrison Protein Plus, płyn, odżywczy,1000ml,butel</t>
  </si>
  <si>
    <t>8716900575761</t>
  </si>
  <si>
    <t>Nutrison Protein Advance, płyn, 500 ml</t>
  </si>
  <si>
    <t>8716900579462</t>
  </si>
  <si>
    <t>Nutrison Advanced Cubison,płyn,odżyw.,1000ml,but.</t>
  </si>
  <si>
    <t>8716900574849</t>
  </si>
  <si>
    <t>Nutrison Diason Energy HP, płyn, sm.wanil.,1000 ml</t>
  </si>
  <si>
    <t>8716900580734</t>
  </si>
  <si>
    <t>Nutrison Protein Intense, płyn,  500 ml, butelka</t>
  </si>
  <si>
    <t>8716900577079</t>
  </si>
  <si>
    <t>Flocare, zest.grawit.,d/worków, 586460, 1 szt</t>
  </si>
  <si>
    <t>8716900563614</t>
  </si>
  <si>
    <t>Flocare,zest.d/pompy Floc.Infinity,d/wor,586514x1</t>
  </si>
  <si>
    <t>8716900563690</t>
  </si>
  <si>
    <t>Flocare,zest.d/pompy Floc.Inf,d/work,but,589825x1</t>
  </si>
  <si>
    <t>8716900564291</t>
  </si>
  <si>
    <t>Atracurium Kalceks,10mg/ml;5ml,r.d/wst,inf.,5 amp</t>
  </si>
  <si>
    <t>4750341001995</t>
  </si>
  <si>
    <t>Atracurium Kalceks,10mg/ml;2,5ml,r.d/wst,inf.,5amp</t>
  </si>
  <si>
    <t>4750341001988</t>
  </si>
  <si>
    <t>Aldan,  5 mg, tabl., 30 szt, bl(3x10)</t>
  </si>
  <si>
    <t>5909991008635</t>
  </si>
  <si>
    <t>Aldan, 10 mg, tabl., 30 szt, bl(3x10)</t>
  </si>
  <si>
    <t>5909991008734</t>
  </si>
  <si>
    <t>Captopril Polfarmex, 12,5mg, tabl., 30 szt,bl</t>
  </si>
  <si>
    <t>5909990830817</t>
  </si>
  <si>
    <t>Captopril Polfarmex, 25 mg, tabl., 40 szt,bl</t>
  </si>
  <si>
    <t>5909990495214</t>
  </si>
  <si>
    <t>Vinpoven, 5 mg, tabl., 50 szt</t>
  </si>
  <si>
    <t>5909991362782</t>
  </si>
  <si>
    <t>Polcylin, 100 mg/ml, gran.d/sp.zaw.doustn.,125 ml</t>
  </si>
  <si>
    <t>5904016013205</t>
  </si>
  <si>
    <t>Bebiko 1, prosz., 350 g</t>
  </si>
  <si>
    <t>5900852000409</t>
  </si>
  <si>
    <t>Nimodipine Altan, 0,2mg/ml;50ml,roztw.d/inf.,1fiol</t>
  </si>
  <si>
    <t>5909991449933</t>
  </si>
  <si>
    <t>Escitalopram Aurovitas, 10 mg, tabl.powl., 28 szt</t>
  </si>
  <si>
    <t>5909991359034</t>
  </si>
  <si>
    <t>Corneregel, 50 mg/g, żel do oczu, 10 g</t>
  </si>
  <si>
    <t>5909990656127</t>
  </si>
  <si>
    <t>Lamitrin, 100 mg, tabl., 30 szt</t>
  </si>
  <si>
    <t>5909990346318</t>
  </si>
  <si>
    <t>Zentel,  400 mg/20 ml, zaw.doustna, 20 ml</t>
  </si>
  <si>
    <t>5909990064915</t>
  </si>
  <si>
    <t>Hydroxyzinum Hasco, 10 mg/5 ml, syrop, 200 ml</t>
  </si>
  <si>
    <t>5909991204594</t>
  </si>
  <si>
    <t>Fortrans, 74 g, prosz.d/sp.roztw.doustn., 48 sasz.</t>
  </si>
  <si>
    <t>3665585003029</t>
  </si>
  <si>
    <t>Tardyferon-Fol, tabl.powl.o zmodyf.uwaln., 30 szt</t>
  </si>
  <si>
    <t>5909990668816</t>
  </si>
  <si>
    <t>Symla,  50 mg, tabl., 30 szt,bl(3x10)</t>
  </si>
  <si>
    <t>5909990972517</t>
  </si>
  <si>
    <t>SEVOFLURANUM**</t>
  </si>
  <si>
    <t xml:space="preserve">** Zamawiający wymaga użyczenia parowników do aparatów:
</t>
  </si>
  <si>
    <t>1) Aparat do znieczulenia WATO EX 55 PRO (Mindray) – 1 szt</t>
  </si>
  <si>
    <t>2) Aparat do znieczulenia GE Carestation 750 – 3 szt</t>
  </si>
  <si>
    <t>3) Aparat do znieczulenia Leon – 2 szt.</t>
  </si>
  <si>
    <t>4) Aparat do znieczulenia Exel 210 SE (Ohmeda) – 1 szt</t>
  </si>
  <si>
    <t>pakiet</t>
  </si>
  <si>
    <t>Loreblok, 50 mg, tabl.powl., 28 szt,bl</t>
  </si>
  <si>
    <t>5909990770601</t>
  </si>
  <si>
    <t>Peptamen Intense, płyn, neutral, 500 ml</t>
  </si>
  <si>
    <t>7613036163446</t>
  </si>
  <si>
    <t>Novasource Gi Advance,płyn,sm.neut,500ml,SmartFlex</t>
  </si>
  <si>
    <t>8445290589286</t>
  </si>
  <si>
    <t>Novasource Gi Balance,płyn,sm.neut,500ml,SmartFlex</t>
  </si>
  <si>
    <t>7613036642712</t>
  </si>
  <si>
    <t>Compat Ella Pump Univ.Set ENFit,zest,12267447,1szt</t>
  </si>
  <si>
    <t>7613035132191</t>
  </si>
  <si>
    <t>Compat Gravity Univer.Set ENFit zest,12267300,1szt</t>
  </si>
  <si>
    <t>7613035131743</t>
  </si>
  <si>
    <t>13041094596837; 13041094596202</t>
  </si>
  <si>
    <t>8716900569548; 8716900576331; 8716900565403; 8716900565366; 8716900565380; 8716900570353; 8716900576225</t>
  </si>
  <si>
    <t>8716900578731; 8716900579141</t>
  </si>
  <si>
    <t>8716900583223; 8716900583247; 8716900583209</t>
  </si>
  <si>
    <t>8716900562174; 8716900581274</t>
  </si>
  <si>
    <t>w.netto</t>
  </si>
  <si>
    <t>w.brutto</t>
  </si>
  <si>
    <t>Razem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</si>
</sst>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_ ;\-#,##0.00\ "/>
  </numFmts>
  <fonts count="18" x14ac:knownFonts="1">
    <font>
      <sz val="11"/>
      <color theme="1"/>
      <name val="Aptos Narrow"/>
      <family val="2"/>
      <charset val="238"/>
      <scheme val="minor"/>
    </font>
    <font>
      <sz val="11"/>
      <color rgb="FFFF0000"/>
      <name val="Aptos Narrow"/>
      <family val="2"/>
      <charset val="238"/>
      <scheme val="minor"/>
    </font>
    <font>
      <b/>
      <sz val="14"/>
      <color theme="1"/>
      <name val="Aptos Narrow"/>
      <family val="2"/>
      <charset val="238"/>
      <scheme val="minor"/>
    </font>
    <font>
      <sz val="9"/>
      <color theme="1"/>
      <name val="Arial"/>
      <family val="2"/>
      <charset val="238"/>
    </font>
    <font>
      <b/>
      <sz val="9"/>
      <name val="Arial"/>
      <family val="2"/>
      <charset val="238"/>
    </font>
    <font>
      <b/>
      <sz val="9"/>
      <color theme="1"/>
      <name val="Arial"/>
      <family val="2"/>
      <charset val="238"/>
    </font>
    <font>
      <sz val="9"/>
      <name val="Arial"/>
      <family val="2"/>
      <charset val="238"/>
    </font>
    <font>
      <sz val="10"/>
      <name val="Arial CE"/>
      <family val="2"/>
      <charset val="238"/>
    </font>
    <font>
      <sz val="9"/>
      <color theme="9"/>
      <name val="Arial"/>
      <family val="2"/>
      <charset val="238"/>
    </font>
    <font>
      <sz val="9"/>
      <color rgb="FF000000"/>
      <name val="Arial"/>
      <family val="2"/>
      <charset val="238"/>
    </font>
    <font>
      <sz val="9"/>
      <color rgb="FFFF0000"/>
      <name val="Arial"/>
      <family val="2"/>
      <charset val="238"/>
    </font>
    <font>
      <sz val="8.5"/>
      <color rgb="FF000000"/>
      <name val="Arial"/>
      <family val="2"/>
      <charset val="238"/>
    </font>
    <font>
      <sz val="8.5"/>
      <name val="Arial"/>
      <family val="2"/>
      <charset val="238"/>
    </font>
    <font>
      <sz val="9"/>
      <color rgb="FFC00000"/>
      <name val="Arial"/>
      <family val="2"/>
      <charset val="238"/>
    </font>
    <font>
      <sz val="8.5"/>
      <color theme="1"/>
      <name val="Arial"/>
      <family val="2"/>
      <charset val="238"/>
    </font>
    <font>
      <sz val="8.5"/>
      <color rgb="FFFF0000"/>
      <name val="Arial"/>
      <family val="2"/>
      <charset val="238"/>
    </font>
    <font>
      <b/>
      <sz val="11"/>
      <name val="Calibri"/>
      <family val="2"/>
      <charset val="238"/>
    </font>
    <font>
      <sz val="11"/>
      <color theme="1"/>
      <name val="Aptos Narrow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7" fillId="0" borderId="0"/>
    <xf numFmtId="9" fontId="17" fillId="0" borderId="0" applyFont="0" applyFill="0" applyBorder="0" applyAlignment="0" applyProtection="0"/>
  </cellStyleXfs>
  <cellXfs count="242">
    <xf numFmtId="0" fontId="0" fillId="0" borderId="0" xfId="0"/>
    <xf numFmtId="0" fontId="0" fillId="0" borderId="0" xfId="0" applyAlignment="1">
      <alignment horizontal="center"/>
    </xf>
    <xf numFmtId="4" fontId="0" fillId="0" borderId="0" xfId="0" applyNumberFormat="1"/>
    <xf numFmtId="0" fontId="0" fillId="0" borderId="0" xfId="0" applyAlignment="1">
      <alignment wrapText="1"/>
    </xf>
    <xf numFmtId="0" fontId="2" fillId="0" borderId="0" xfId="0" applyFont="1"/>
    <xf numFmtId="0" fontId="1" fillId="0" borderId="0" xfId="0" applyFont="1" applyAlignment="1">
      <alignment horizontal="left" vertical="top"/>
    </xf>
    <xf numFmtId="0" fontId="0" fillId="0" borderId="0" xfId="0" applyAlignment="1">
      <alignment horizontal="center" wrapText="1"/>
    </xf>
    <xf numFmtId="0" fontId="3" fillId="0" borderId="1" xfId="0" applyFont="1" applyBorder="1"/>
    <xf numFmtId="0" fontId="4" fillId="0" borderId="2" xfId="0" applyFont="1" applyBorder="1"/>
    <xf numFmtId="0" fontId="3" fillId="0" borderId="2" xfId="0" applyFont="1" applyBorder="1"/>
    <xf numFmtId="0" fontId="3" fillId="0" borderId="2" xfId="0" applyFont="1" applyBorder="1" applyAlignment="1">
      <alignment wrapText="1"/>
    </xf>
    <xf numFmtId="0" fontId="3" fillId="0" borderId="3" xfId="0" applyFont="1" applyBorder="1" applyAlignment="1">
      <alignment wrapText="1"/>
    </xf>
    <xf numFmtId="0" fontId="3" fillId="0" borderId="0" xfId="0" applyFont="1"/>
    <xf numFmtId="0" fontId="5" fillId="0" borderId="4" xfId="0" applyFont="1" applyBorder="1" applyAlignment="1">
      <alignment vertical="top" wrapText="1"/>
    </xf>
    <xf numFmtId="0" fontId="4" fillId="0" borderId="4" xfId="0" applyFont="1" applyBorder="1" applyAlignment="1">
      <alignment vertical="top" wrapText="1"/>
    </xf>
    <xf numFmtId="0" fontId="4" fillId="0" borderId="4" xfId="0" applyFont="1" applyBorder="1" applyAlignment="1">
      <alignment horizontal="center" vertical="top" wrapText="1"/>
    </xf>
    <xf numFmtId="0" fontId="4" fillId="0" borderId="5" xfId="0" applyFont="1" applyBorder="1" applyAlignment="1">
      <alignment vertical="top" wrapText="1"/>
    </xf>
    <xf numFmtId="0" fontId="6" fillId="0" borderId="11" xfId="0" applyFont="1" applyBorder="1" applyAlignment="1">
      <alignment horizontal="center"/>
    </xf>
    <xf numFmtId="0" fontId="6" fillId="0" borderId="11" xfId="1" applyFont="1" applyBorder="1" applyAlignment="1">
      <alignment horizontal="left"/>
    </xf>
    <xf numFmtId="0" fontId="6" fillId="0" borderId="11" xfId="1" applyFont="1" applyBorder="1"/>
    <xf numFmtId="0" fontId="3" fillId="0" borderId="11" xfId="0" applyFont="1" applyBorder="1"/>
    <xf numFmtId="4" fontId="6" fillId="0" borderId="6" xfId="0" applyNumberFormat="1" applyFont="1" applyBorder="1"/>
    <xf numFmtId="9" fontId="6" fillId="0" borderId="6" xfId="2" applyFont="1" applyFill="1" applyBorder="1" applyAlignment="1">
      <alignment horizontal="center"/>
    </xf>
    <xf numFmtId="4" fontId="6" fillId="0" borderId="1" xfId="0" applyNumberFormat="1" applyFont="1" applyBorder="1"/>
    <xf numFmtId="4" fontId="3" fillId="0" borderId="6" xfId="0" applyNumberFormat="1" applyFont="1" applyBorder="1"/>
    <xf numFmtId="0" fontId="3" fillId="0" borderId="6" xfId="0" applyFont="1" applyBorder="1" applyAlignment="1">
      <alignment wrapText="1"/>
    </xf>
    <xf numFmtId="0" fontId="6" fillId="0" borderId="6" xfId="0" applyFont="1" applyBorder="1" applyAlignment="1">
      <alignment wrapText="1"/>
    </xf>
    <xf numFmtId="0" fontId="6" fillId="0" borderId="6" xfId="1" applyFont="1" applyBorder="1"/>
    <xf numFmtId="0" fontId="9" fillId="0" borderId="11" xfId="0" applyFont="1" applyBorder="1" applyAlignment="1">
      <alignment horizontal="center" wrapText="1"/>
    </xf>
    <xf numFmtId="0" fontId="6" fillId="0" borderId="11" xfId="0" applyFont="1" applyBorder="1"/>
    <xf numFmtId="0" fontId="6" fillId="0" borderId="11" xfId="0" applyFont="1" applyBorder="1" applyAlignment="1">
      <alignment wrapText="1"/>
    </xf>
    <xf numFmtId="0" fontId="6" fillId="0" borderId="6" xfId="0" applyFont="1" applyBorder="1"/>
    <xf numFmtId="49" fontId="6" fillId="0" borderId="11" xfId="0" applyNumberFormat="1" applyFont="1" applyBorder="1"/>
    <xf numFmtId="49" fontId="6" fillId="0" borderId="11" xfId="1" applyNumberFormat="1" applyFont="1" applyBorder="1" applyAlignment="1">
      <alignment horizontal="left"/>
    </xf>
    <xf numFmtId="0" fontId="6" fillId="0" borderId="11" xfId="1" applyFont="1" applyBorder="1" applyAlignment="1">
      <alignment horizontal="right"/>
    </xf>
    <xf numFmtId="0" fontId="6" fillId="0" borderId="6" xfId="1" applyFont="1" applyBorder="1" applyAlignment="1">
      <alignment horizontal="right"/>
    </xf>
    <xf numFmtId="0" fontId="6" fillId="0" borderId="11" xfId="0" applyFont="1" applyBorder="1" applyAlignment="1">
      <alignment horizontal="left"/>
    </xf>
    <xf numFmtId="0" fontId="9" fillId="0" borderId="11" xfId="0" applyFont="1" applyBorder="1" applyAlignment="1">
      <alignment horizontal="center" vertical="top" wrapText="1"/>
    </xf>
    <xf numFmtId="0" fontId="6" fillId="0" borderId="11" xfId="1" applyFont="1" applyBorder="1" applyAlignment="1">
      <alignment horizontal="left" vertical="top"/>
    </xf>
    <xf numFmtId="0" fontId="6" fillId="0" borderId="11" xfId="1" applyFont="1" applyBorder="1" applyAlignment="1">
      <alignment vertical="top" wrapText="1"/>
    </xf>
    <xf numFmtId="0" fontId="6" fillId="0" borderId="11" xfId="1" applyFont="1" applyBorder="1" applyAlignment="1">
      <alignment vertical="top"/>
    </xf>
    <xf numFmtId="0" fontId="6" fillId="0" borderId="11" xfId="0" applyFont="1" applyBorder="1" applyAlignment="1">
      <alignment horizontal="right" wrapText="1"/>
    </xf>
    <xf numFmtId="0" fontId="6" fillId="0" borderId="11" xfId="0" applyFont="1" applyBorder="1" applyAlignment="1">
      <alignment horizontal="right"/>
    </xf>
    <xf numFmtId="0" fontId="6" fillId="0" borderId="6" xfId="0" applyFont="1" applyBorder="1" applyAlignment="1">
      <alignment horizontal="right"/>
    </xf>
    <xf numFmtId="0" fontId="6" fillId="0" borderId="7" xfId="0" applyFont="1" applyBorder="1" applyAlignment="1">
      <alignment wrapText="1"/>
    </xf>
    <xf numFmtId="0" fontId="6" fillId="0" borderId="7" xfId="0" applyFont="1" applyBorder="1"/>
    <xf numFmtId="0" fontId="3" fillId="0" borderId="11" xfId="0" applyFont="1" applyBorder="1" applyAlignment="1">
      <alignment wrapText="1"/>
    </xf>
    <xf numFmtId="0" fontId="3" fillId="0" borderId="6" xfId="0" applyFont="1" applyBorder="1"/>
    <xf numFmtId="0" fontId="3" fillId="0" borderId="4" xfId="0" applyFont="1" applyBorder="1" applyAlignment="1">
      <alignment wrapText="1"/>
    </xf>
    <xf numFmtId="0" fontId="3" fillId="0" borderId="4" xfId="0" applyFont="1" applyBorder="1"/>
    <xf numFmtId="9" fontId="3" fillId="0" borderId="11" xfId="0" applyNumberFormat="1" applyFont="1" applyBorder="1"/>
    <xf numFmtId="0" fontId="6" fillId="0" borderId="11" xfId="0" applyFont="1" applyBorder="1" applyAlignment="1">
      <alignment horizontal="center" vertical="top"/>
    </xf>
    <xf numFmtId="0" fontId="6" fillId="0" borderId="11" xfId="0" applyFont="1" applyBorder="1" applyAlignment="1">
      <alignment vertical="top"/>
    </xf>
    <xf numFmtId="0" fontId="6" fillId="0" borderId="11" xfId="0" applyFont="1" applyBorder="1" applyAlignment="1">
      <alignment vertical="top" wrapText="1"/>
    </xf>
    <xf numFmtId="0" fontId="6" fillId="0" borderId="1" xfId="0" applyFont="1" applyBorder="1"/>
    <xf numFmtId="0" fontId="6" fillId="0" borderId="0" xfId="0" applyFont="1"/>
    <xf numFmtId="0" fontId="6" fillId="0" borderId="1" xfId="1" applyFont="1" applyBorder="1" applyAlignment="1">
      <alignment horizontal="left"/>
    </xf>
    <xf numFmtId="9" fontId="6" fillId="0" borderId="11" xfId="1" applyNumberFormat="1" applyFont="1" applyBorder="1" applyAlignment="1">
      <alignment horizontal="left"/>
    </xf>
    <xf numFmtId="0" fontId="6" fillId="0" borderId="4" xfId="0" applyFont="1" applyBorder="1"/>
    <xf numFmtId="9" fontId="6" fillId="0" borderId="4" xfId="0" applyNumberFormat="1" applyFont="1" applyBorder="1" applyAlignment="1">
      <alignment horizontal="left"/>
    </xf>
    <xf numFmtId="9" fontId="6" fillId="0" borderId="11" xfId="0" applyNumberFormat="1" applyFont="1" applyBorder="1" applyAlignment="1">
      <alignment horizontal="left"/>
    </xf>
    <xf numFmtId="9" fontId="6" fillId="0" borderId="11" xfId="0" applyNumberFormat="1" applyFont="1" applyBorder="1"/>
    <xf numFmtId="10" fontId="6" fillId="0" borderId="11" xfId="0" applyNumberFormat="1" applyFont="1" applyBorder="1" applyAlignment="1">
      <alignment horizontal="left" wrapText="1"/>
    </xf>
    <xf numFmtId="0" fontId="6" fillId="0" borderId="11" xfId="1" applyFont="1" applyBorder="1" applyAlignment="1">
      <alignment horizontal="left" wrapText="1"/>
    </xf>
    <xf numFmtId="0" fontId="6" fillId="0" borderId="11" xfId="1" applyFont="1" applyBorder="1" applyAlignment="1">
      <alignment wrapText="1"/>
    </xf>
    <xf numFmtId="9" fontId="6" fillId="0" borderId="11" xfId="1" applyNumberFormat="1" applyFont="1" applyBorder="1"/>
    <xf numFmtId="0" fontId="6" fillId="0" borderId="1" xfId="1" applyFont="1" applyBorder="1" applyAlignment="1">
      <alignment wrapText="1"/>
    </xf>
    <xf numFmtId="0" fontId="6" fillId="0" borderId="7" xfId="0" applyFont="1" applyBorder="1" applyAlignment="1">
      <alignment horizontal="left"/>
    </xf>
    <xf numFmtId="0" fontId="6" fillId="0" borderId="4" xfId="0" applyFont="1" applyBorder="1" applyAlignment="1">
      <alignment horizontal="left"/>
    </xf>
    <xf numFmtId="0" fontId="9" fillId="0" borderId="11" xfId="0" applyFont="1" applyBorder="1"/>
    <xf numFmtId="0" fontId="6" fillId="0" borderId="1" xfId="1" applyFont="1" applyBorder="1"/>
    <xf numFmtId="49" fontId="9" fillId="0" borderId="11" xfId="0" applyNumberFormat="1" applyFont="1" applyBorder="1"/>
    <xf numFmtId="0" fontId="9" fillId="0" borderId="1" xfId="0" applyFont="1" applyBorder="1"/>
    <xf numFmtId="0" fontId="6" fillId="0" borderId="11" xfId="0" applyFont="1" applyBorder="1" applyAlignment="1">
      <alignment horizontal="left" vertical="top" wrapText="1"/>
    </xf>
    <xf numFmtId="0" fontId="6" fillId="0" borderId="11" xfId="0" applyFont="1" applyBorder="1" applyAlignment="1">
      <alignment horizontal="left" wrapText="1"/>
    </xf>
    <xf numFmtId="0" fontId="10" fillId="0" borderId="11" xfId="0" applyFont="1" applyBorder="1" applyAlignment="1">
      <alignment wrapText="1"/>
    </xf>
    <xf numFmtId="9" fontId="6" fillId="0" borderId="11" xfId="1" applyNumberFormat="1" applyFont="1" applyBorder="1" applyAlignment="1">
      <alignment wrapText="1"/>
    </xf>
    <xf numFmtId="0" fontId="9" fillId="0" borderId="11" xfId="0" applyFont="1" applyBorder="1" applyAlignment="1">
      <alignment wrapText="1"/>
    </xf>
    <xf numFmtId="0" fontId="6" fillId="0" borderId="7" xfId="0" applyFont="1" applyBorder="1" applyAlignment="1">
      <alignment horizontal="right"/>
    </xf>
    <xf numFmtId="0" fontId="6" fillId="0" borderId="7" xfId="0" applyFont="1" applyBorder="1" applyAlignment="1">
      <alignment horizontal="center"/>
    </xf>
    <xf numFmtId="0" fontId="3" fillId="0" borderId="7" xfId="0" applyFont="1" applyBorder="1"/>
    <xf numFmtId="0" fontId="3" fillId="0" borderId="7" xfId="0" applyFont="1" applyBorder="1" applyAlignment="1">
      <alignment wrapText="1"/>
    </xf>
    <xf numFmtId="0" fontId="9" fillId="0" borderId="1" xfId="0" applyFont="1" applyBorder="1" applyAlignment="1">
      <alignment horizontal="center" wrapText="1"/>
    </xf>
    <xf numFmtId="0" fontId="6" fillId="0" borderId="2" xfId="0" applyFont="1" applyBorder="1" applyAlignment="1">
      <alignment wrapText="1"/>
    </xf>
    <xf numFmtId="0" fontId="6" fillId="0" borderId="2" xfId="0" applyFont="1" applyBorder="1"/>
    <xf numFmtId="10" fontId="6" fillId="0" borderId="3" xfId="0" applyNumberFormat="1" applyFont="1" applyBorder="1"/>
    <xf numFmtId="164" fontId="4" fillId="0" borderId="2" xfId="0" applyNumberFormat="1" applyFont="1" applyBorder="1"/>
    <xf numFmtId="164" fontId="4" fillId="0" borderId="1" xfId="0" applyNumberFormat="1" applyFont="1" applyBorder="1"/>
    <xf numFmtId="0" fontId="6" fillId="0" borderId="0" xfId="0" applyFont="1" applyAlignment="1">
      <alignment horizontal="center"/>
    </xf>
    <xf numFmtId="0" fontId="11" fillId="0" borderId="0" xfId="0" applyFont="1"/>
    <xf numFmtId="0" fontId="3" fillId="0" borderId="0" xfId="0" applyFont="1" applyAlignment="1">
      <alignment wrapText="1"/>
    </xf>
    <xf numFmtId="10" fontId="6" fillId="0" borderId="0" xfId="0" applyNumberFormat="1" applyFont="1"/>
    <xf numFmtId="2" fontId="3" fillId="0" borderId="0" xfId="0" applyNumberFormat="1" applyFont="1"/>
    <xf numFmtId="0" fontId="15" fillId="0" borderId="0" xfId="0" applyFont="1"/>
    <xf numFmtId="0" fontId="11" fillId="0" borderId="0" xfId="0" applyFont="1" applyAlignment="1">
      <alignment wrapText="1"/>
    </xf>
    <xf numFmtId="0" fontId="9" fillId="0" borderId="0" xfId="0" applyFont="1" applyAlignment="1">
      <alignment wrapText="1"/>
    </xf>
    <xf numFmtId="0" fontId="4" fillId="0" borderId="1" xfId="0" applyFont="1" applyBorder="1" applyAlignment="1">
      <alignment horizontal="center"/>
    </xf>
    <xf numFmtId="0" fontId="4" fillId="0" borderId="2" xfId="0" applyFont="1" applyBorder="1" applyAlignment="1">
      <alignment wrapText="1"/>
    </xf>
    <xf numFmtId="0" fontId="4" fillId="0" borderId="3" xfId="0" applyFont="1" applyBorder="1" applyAlignment="1">
      <alignment wrapText="1"/>
    </xf>
    <xf numFmtId="0" fontId="5" fillId="0" borderId="4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5" fillId="0" borderId="2" xfId="0" applyFont="1" applyBorder="1"/>
    <xf numFmtId="0" fontId="3" fillId="0" borderId="3" xfId="0" applyFont="1" applyBorder="1"/>
    <xf numFmtId="164" fontId="5" fillId="0" borderId="2" xfId="0" applyNumberFormat="1" applyFont="1" applyBorder="1"/>
    <xf numFmtId="164" fontId="5" fillId="0" borderId="1" xfId="0" applyNumberFormat="1" applyFont="1" applyBorder="1"/>
    <xf numFmtId="0" fontId="4" fillId="0" borderId="1" xfId="0" applyFont="1" applyBorder="1"/>
    <xf numFmtId="0" fontId="3" fillId="0" borderId="1" xfId="0" applyFont="1" applyBorder="1" applyAlignment="1">
      <alignment horizontal="center"/>
    </xf>
    <xf numFmtId="0" fontId="3" fillId="0" borderId="6" xfId="0" applyFont="1" applyBorder="1" applyAlignment="1">
      <alignment horizontal="left" wrapText="1"/>
    </xf>
    <xf numFmtId="0" fontId="3" fillId="0" borderId="6" xfId="1" applyFont="1" applyBorder="1" applyAlignment="1">
      <alignment horizontal="left"/>
    </xf>
    <xf numFmtId="0" fontId="3" fillId="0" borderId="6" xfId="1" applyFont="1" applyBorder="1" applyAlignment="1">
      <alignment wrapText="1"/>
    </xf>
    <xf numFmtId="0" fontId="3" fillId="0" borderId="6" xfId="1" applyFont="1" applyBorder="1"/>
    <xf numFmtId="0" fontId="6" fillId="0" borderId="6" xfId="0" applyFont="1" applyBorder="1" applyAlignment="1">
      <alignment horizontal="center" wrapText="1"/>
    </xf>
    <xf numFmtId="0" fontId="6" fillId="0" borderId="6" xfId="1" applyFont="1" applyBorder="1" applyAlignment="1">
      <alignment horizontal="left"/>
    </xf>
    <xf numFmtId="9" fontId="6" fillId="0" borderId="6" xfId="1" applyNumberFormat="1" applyFont="1" applyBorder="1" applyAlignment="1">
      <alignment wrapText="1"/>
    </xf>
    <xf numFmtId="0" fontId="6" fillId="0" borderId="1" xfId="0" applyFont="1" applyBorder="1" applyAlignment="1">
      <alignment horizontal="center"/>
    </xf>
    <xf numFmtId="0" fontId="6" fillId="0" borderId="6" xfId="0" applyFont="1" applyBorder="1" applyAlignment="1">
      <alignment horizontal="left" wrapText="1"/>
    </xf>
    <xf numFmtId="0" fontId="6" fillId="0" borderId="6" xfId="0" applyFont="1" applyBorder="1" applyAlignment="1">
      <alignment horizontal="center"/>
    </xf>
    <xf numFmtId="0" fontId="6" fillId="0" borderId="1" xfId="0" applyFont="1" applyBorder="1" applyAlignment="1">
      <alignment horizontal="center" wrapText="1"/>
    </xf>
    <xf numFmtId="0" fontId="3" fillId="0" borderId="8" xfId="0" applyFont="1" applyBorder="1" applyAlignment="1">
      <alignment vertical="top"/>
    </xf>
    <xf numFmtId="0" fontId="3" fillId="0" borderId="7" xfId="0" applyFont="1" applyBorder="1" applyAlignment="1">
      <alignment vertical="top"/>
    </xf>
    <xf numFmtId="0" fontId="10" fillId="0" borderId="6" xfId="0" applyFont="1" applyBorder="1" applyAlignment="1">
      <alignment wrapText="1"/>
    </xf>
    <xf numFmtId="0" fontId="10" fillId="0" borderId="0" xfId="0" applyFont="1"/>
    <xf numFmtId="0" fontId="12" fillId="0" borderId="0" xfId="0" applyFont="1" applyAlignment="1">
      <alignment wrapText="1"/>
    </xf>
    <xf numFmtId="0" fontId="10" fillId="0" borderId="0" xfId="0" applyFont="1" applyAlignment="1">
      <alignment wrapText="1"/>
    </xf>
    <xf numFmtId="0" fontId="6" fillId="0" borderId="0" xfId="0" applyFont="1" applyAlignment="1">
      <alignment wrapText="1"/>
    </xf>
    <xf numFmtId="0" fontId="10" fillId="0" borderId="3" xfId="0" applyFont="1" applyBorder="1" applyAlignment="1">
      <alignment wrapText="1"/>
    </xf>
    <xf numFmtId="0" fontId="3" fillId="0" borderId="6" xfId="1" applyFont="1" applyBorder="1" applyAlignment="1">
      <alignment horizontal="left" wrapText="1"/>
    </xf>
    <xf numFmtId="0" fontId="5" fillId="0" borderId="5" xfId="0" applyFont="1" applyBorder="1" applyAlignment="1">
      <alignment vertical="top" wrapText="1"/>
    </xf>
    <xf numFmtId="0" fontId="6" fillId="0" borderId="6" xfId="1" applyFont="1" applyBorder="1" applyAlignment="1">
      <alignment horizontal="left" wrapText="1"/>
    </xf>
    <xf numFmtId="0" fontId="6" fillId="0" borderId="6" xfId="1" applyFont="1" applyBorder="1" applyAlignment="1">
      <alignment wrapText="1"/>
    </xf>
    <xf numFmtId="0" fontId="6" fillId="0" borderId="6" xfId="0" quotePrefix="1" applyFont="1" applyBorder="1"/>
    <xf numFmtId="0" fontId="6" fillId="0" borderId="4" xfId="0" applyFont="1" applyBorder="1" applyAlignment="1">
      <alignment wrapText="1"/>
    </xf>
    <xf numFmtId="164" fontId="4" fillId="0" borderId="6" xfId="0" applyNumberFormat="1" applyFont="1" applyBorder="1"/>
    <xf numFmtId="0" fontId="3" fillId="0" borderId="6" xfId="1" applyFont="1" applyBorder="1" applyAlignment="1">
      <alignment horizontal="center"/>
    </xf>
    <xf numFmtId="9" fontId="6" fillId="0" borderId="6" xfId="0" applyNumberFormat="1" applyFont="1" applyBorder="1" applyAlignment="1">
      <alignment horizontal="left" wrapText="1"/>
    </xf>
    <xf numFmtId="164" fontId="3" fillId="0" borderId="0" xfId="0" applyNumberFormat="1" applyFont="1"/>
    <xf numFmtId="0" fontId="13" fillId="0" borderId="0" xfId="0" applyFont="1" applyAlignment="1">
      <alignment wrapText="1"/>
    </xf>
    <xf numFmtId="4" fontId="5" fillId="0" borderId="2" xfId="0" applyNumberFormat="1" applyFont="1" applyBorder="1"/>
    <xf numFmtId="4" fontId="5" fillId="0" borderId="1" xfId="0" applyNumberFormat="1" applyFont="1" applyBorder="1"/>
    <xf numFmtId="4" fontId="3" fillId="0" borderId="0" xfId="0" applyNumberFormat="1" applyFont="1"/>
    <xf numFmtId="0" fontId="3" fillId="0" borderId="6" xfId="0" applyFont="1" applyBorder="1" applyAlignment="1">
      <alignment horizontal="right"/>
    </xf>
    <xf numFmtId="0" fontId="3" fillId="0" borderId="4" xfId="0" applyFont="1" applyBorder="1" applyAlignment="1">
      <alignment horizontal="left" wrapText="1"/>
    </xf>
    <xf numFmtId="0" fontId="3" fillId="0" borderId="9" xfId="0" applyFont="1" applyBorder="1"/>
    <xf numFmtId="0" fontId="3" fillId="0" borderId="9" xfId="0" applyFont="1" applyBorder="1" applyAlignment="1">
      <alignment wrapText="1"/>
    </xf>
    <xf numFmtId="0" fontId="3" fillId="0" borderId="9" xfId="0" applyFont="1" applyBorder="1" applyAlignment="1">
      <alignment horizontal="left" wrapText="1"/>
    </xf>
    <xf numFmtId="0" fontId="14" fillId="0" borderId="0" xfId="0" applyFont="1" applyAlignment="1">
      <alignment wrapText="1"/>
    </xf>
    <xf numFmtId="0" fontId="4" fillId="0" borderId="9" xfId="0" applyFont="1" applyBorder="1" applyAlignment="1">
      <alignment vertical="top" wrapText="1"/>
    </xf>
    <xf numFmtId="0" fontId="4" fillId="0" borderId="10" xfId="0" applyFont="1" applyBorder="1" applyAlignment="1">
      <alignment vertical="top" wrapText="1"/>
    </xf>
    <xf numFmtId="0" fontId="4" fillId="0" borderId="6" xfId="0" applyFont="1" applyBorder="1"/>
    <xf numFmtId="0" fontId="4" fillId="0" borderId="6" xfId="0" applyFont="1" applyBorder="1" applyAlignment="1">
      <alignment wrapText="1"/>
    </xf>
    <xf numFmtId="0" fontId="3" fillId="0" borderId="1" xfId="1" applyFont="1" applyBorder="1"/>
    <xf numFmtId="0" fontId="3" fillId="0" borderId="2" xfId="1" applyFont="1" applyBorder="1"/>
    <xf numFmtId="0" fontId="3" fillId="0" borderId="2" xfId="1" applyFont="1" applyBorder="1" applyAlignment="1">
      <alignment wrapText="1"/>
    </xf>
    <xf numFmtId="164" fontId="5" fillId="0" borderId="1" xfId="1" applyNumberFormat="1" applyFont="1" applyBorder="1"/>
    <xf numFmtId="0" fontId="4" fillId="0" borderId="4" xfId="0" applyFont="1" applyBorder="1" applyAlignment="1">
      <alignment vertical="center" wrapText="1"/>
    </xf>
    <xf numFmtId="0" fontId="4" fillId="0" borderId="5" xfId="0" applyFont="1" applyBorder="1" applyAlignment="1">
      <alignment vertical="center" wrapText="1"/>
    </xf>
    <xf numFmtId="0" fontId="3" fillId="0" borderId="0" xfId="0" applyFont="1" applyAlignment="1">
      <alignment horizontal="center"/>
    </xf>
    <xf numFmtId="0" fontId="8" fillId="0" borderId="0" xfId="0" applyFont="1"/>
    <xf numFmtId="10" fontId="3" fillId="0" borderId="0" xfId="0" applyNumberFormat="1" applyFont="1"/>
    <xf numFmtId="0" fontId="6" fillId="0" borderId="3" xfId="0" applyFont="1" applyBorder="1" applyAlignment="1">
      <alignment wrapText="1"/>
    </xf>
    <xf numFmtId="0" fontId="6" fillId="0" borderId="6" xfId="0" applyFont="1" applyBorder="1" applyAlignment="1">
      <alignment horizontal="center" vertical="center"/>
    </xf>
    <xf numFmtId="0" fontId="12" fillId="0" borderId="6" xfId="0" applyFont="1" applyBorder="1" applyAlignment="1">
      <alignment horizontal="left" vertical="center" wrapText="1"/>
    </xf>
    <xf numFmtId="0" fontId="6" fillId="0" borderId="6" xfId="0" applyFont="1" applyBorder="1" applyAlignment="1">
      <alignment horizontal="left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left" vertical="center"/>
    </xf>
    <xf numFmtId="0" fontId="14" fillId="0" borderId="0" xfId="1" applyFont="1" applyAlignment="1">
      <alignment vertical="center" wrapText="1"/>
    </xf>
    <xf numFmtId="0" fontId="3" fillId="0" borderId="6" xfId="0" applyFont="1" applyBorder="1" applyAlignment="1">
      <alignment vertical="center"/>
    </xf>
    <xf numFmtId="0" fontId="3" fillId="0" borderId="6" xfId="0" applyFont="1" applyBorder="1" applyAlignment="1">
      <alignment vertical="center" wrapText="1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7" xfId="0" applyFont="1" applyBorder="1" applyAlignment="1">
      <alignment vertical="center"/>
    </xf>
    <xf numFmtId="0" fontId="3" fillId="0" borderId="7" xfId="0" applyFont="1" applyBorder="1" applyAlignment="1">
      <alignment vertical="center" wrapText="1"/>
    </xf>
    <xf numFmtId="0" fontId="3" fillId="0" borderId="6" xfId="1" applyFont="1" applyBorder="1" applyAlignment="1">
      <alignment horizontal="center" vertical="center"/>
    </xf>
    <xf numFmtId="0" fontId="6" fillId="0" borderId="6" xfId="1" applyFont="1" applyBorder="1" applyAlignment="1">
      <alignment horizontal="left" vertical="center"/>
    </xf>
    <xf numFmtId="0" fontId="6" fillId="0" borderId="6" xfId="1" applyFont="1" applyBorder="1" applyAlignment="1">
      <alignment horizontal="right" vertical="center" wrapText="1"/>
    </xf>
    <xf numFmtId="0" fontId="6" fillId="0" borderId="7" xfId="1" applyFont="1" applyBorder="1" applyAlignment="1">
      <alignment horizontal="right" vertical="center" wrapText="1"/>
    </xf>
    <xf numFmtId="0" fontId="3" fillId="0" borderId="7" xfId="1" applyFont="1" applyBorder="1" applyAlignment="1">
      <alignment horizontal="center" vertical="center"/>
    </xf>
    <xf numFmtId="0" fontId="3" fillId="0" borderId="9" xfId="1" applyFont="1" applyBorder="1" applyAlignment="1">
      <alignment horizontal="left" wrapText="1"/>
    </xf>
    <xf numFmtId="0" fontId="6" fillId="0" borderId="9" xfId="1" applyFont="1" applyBorder="1" applyAlignment="1">
      <alignment horizontal="left" vertical="center"/>
    </xf>
    <xf numFmtId="0" fontId="6" fillId="0" borderId="9" xfId="1" applyFont="1" applyBorder="1" applyAlignment="1">
      <alignment horizontal="right" vertical="center" wrapText="1"/>
    </xf>
    <xf numFmtId="0" fontId="5" fillId="0" borderId="1" xfId="1" applyFont="1" applyBorder="1"/>
    <xf numFmtId="0" fontId="5" fillId="0" borderId="1" xfId="1" applyFont="1" applyBorder="1" applyAlignment="1">
      <alignment wrapText="1"/>
    </xf>
    <xf numFmtId="164" fontId="5" fillId="0" borderId="6" xfId="1" applyNumberFormat="1" applyFont="1" applyBorder="1"/>
    <xf numFmtId="0" fontId="3" fillId="0" borderId="0" xfId="1" applyFont="1"/>
    <xf numFmtId="0" fontId="3" fillId="0" borderId="0" xfId="1" applyFont="1" applyAlignment="1">
      <alignment wrapText="1"/>
    </xf>
    <xf numFmtId="49" fontId="3" fillId="0" borderId="6" xfId="1" applyNumberFormat="1" applyFont="1" applyBorder="1" applyAlignment="1">
      <alignment horizontal="left"/>
    </xf>
    <xf numFmtId="49" fontId="3" fillId="0" borderId="6" xfId="1" applyNumberFormat="1" applyFont="1" applyBorder="1" applyAlignment="1">
      <alignment horizontal="left" wrapText="1"/>
    </xf>
    <xf numFmtId="0" fontId="3" fillId="0" borderId="6" xfId="1" applyFont="1" applyBorder="1" applyAlignment="1">
      <alignment horizontal="right"/>
    </xf>
    <xf numFmtId="0" fontId="3" fillId="0" borderId="7" xfId="1" applyFont="1" applyBorder="1" applyAlignment="1">
      <alignment horizontal="center"/>
    </xf>
    <xf numFmtId="49" fontId="3" fillId="0" borderId="7" xfId="1" applyNumberFormat="1" applyFont="1" applyBorder="1" applyAlignment="1">
      <alignment horizontal="left"/>
    </xf>
    <xf numFmtId="49" fontId="3" fillId="0" borderId="7" xfId="1" applyNumberFormat="1" applyFont="1" applyBorder="1" applyAlignment="1">
      <alignment horizontal="left" wrapText="1"/>
    </xf>
    <xf numFmtId="0" fontId="3" fillId="0" borderId="7" xfId="1" applyFont="1" applyBorder="1" applyAlignment="1">
      <alignment horizontal="right"/>
    </xf>
    <xf numFmtId="0" fontId="3" fillId="0" borderId="1" xfId="1" applyFont="1" applyBorder="1" applyAlignment="1">
      <alignment horizontal="center"/>
    </xf>
    <xf numFmtId="0" fontId="5" fillId="0" borderId="2" xfId="1" applyFont="1" applyBorder="1" applyAlignment="1">
      <alignment horizontal="left"/>
    </xf>
    <xf numFmtId="0" fontId="3" fillId="0" borderId="2" xfId="1" applyFont="1" applyBorder="1" applyAlignment="1">
      <alignment horizontal="center"/>
    </xf>
    <xf numFmtId="0" fontId="3" fillId="0" borderId="2" xfId="1" applyFont="1" applyBorder="1" applyAlignment="1">
      <alignment horizontal="center" wrapText="1"/>
    </xf>
    <xf numFmtId="0" fontId="3" fillId="0" borderId="3" xfId="1" applyFont="1" applyBorder="1" applyAlignment="1">
      <alignment horizontal="center"/>
    </xf>
    <xf numFmtId="164" fontId="5" fillId="0" borderId="2" xfId="1" applyNumberFormat="1" applyFont="1" applyBorder="1"/>
    <xf numFmtId="0" fontId="3" fillId="0" borderId="0" xfId="1" applyFont="1" applyAlignment="1">
      <alignment horizontal="center"/>
    </xf>
    <xf numFmtId="0" fontId="3" fillId="0" borderId="0" xfId="1" applyFont="1" applyAlignment="1">
      <alignment horizontal="center" wrapText="1"/>
    </xf>
    <xf numFmtId="0" fontId="3" fillId="0" borderId="6" xfId="1" applyFont="1" applyBorder="1" applyAlignment="1">
      <alignment horizontal="right" wrapText="1"/>
    </xf>
    <xf numFmtId="0" fontId="3" fillId="0" borderId="8" xfId="1" applyFont="1" applyBorder="1" applyAlignment="1">
      <alignment horizontal="center"/>
    </xf>
    <xf numFmtId="0" fontId="3" fillId="0" borderId="7" xfId="1" applyFont="1" applyBorder="1" applyAlignment="1">
      <alignment horizontal="right" wrapText="1"/>
    </xf>
    <xf numFmtId="0" fontId="3" fillId="0" borderId="7" xfId="1" applyFont="1" applyBorder="1"/>
    <xf numFmtId="0" fontId="3" fillId="0" borderId="1" xfId="0" applyFont="1" applyBorder="1" applyAlignment="1">
      <alignment horizontal="right" wrapText="1"/>
    </xf>
    <xf numFmtId="0" fontId="3" fillId="0" borderId="2" xfId="0" applyFont="1" applyBorder="1" applyAlignment="1">
      <alignment horizontal="right" vertical="top" wrapText="1"/>
    </xf>
    <xf numFmtId="0" fontId="3" fillId="0" borderId="2" xfId="0" applyFont="1" applyBorder="1" applyAlignment="1">
      <alignment horizontal="right" wrapText="1"/>
    </xf>
    <xf numFmtId="0" fontId="3" fillId="0" borderId="3" xfId="0" applyFont="1" applyBorder="1" applyAlignment="1">
      <alignment horizontal="right" vertical="top" wrapText="1"/>
    </xf>
    <xf numFmtId="4" fontId="5" fillId="0" borderId="3" xfId="0" applyNumberFormat="1" applyFont="1" applyBorder="1" applyAlignment="1">
      <alignment horizontal="right" wrapText="1"/>
    </xf>
    <xf numFmtId="4" fontId="5" fillId="0" borderId="6" xfId="0" applyNumberFormat="1" applyFont="1" applyBorder="1" applyAlignment="1">
      <alignment horizontal="right" wrapText="1"/>
    </xf>
    <xf numFmtId="0" fontId="3" fillId="0" borderId="6" xfId="0" applyFont="1" applyBorder="1" applyAlignment="1">
      <alignment horizontal="right" wrapText="1"/>
    </xf>
    <xf numFmtId="0" fontId="10" fillId="0" borderId="6" xfId="0" applyFont="1" applyBorder="1" applyAlignment="1">
      <alignment horizontal="right" wrapText="1"/>
    </xf>
    <xf numFmtId="0" fontId="3" fillId="0" borderId="0" xfId="0" applyFont="1" applyAlignment="1">
      <alignment horizontal="center" wrapText="1"/>
    </xf>
    <xf numFmtId="0" fontId="5" fillId="0" borderId="0" xfId="0" applyFont="1" applyAlignment="1">
      <alignment horizontal="center" vertical="top" wrapText="1"/>
    </xf>
    <xf numFmtId="0" fontId="5" fillId="0" borderId="0" xfId="0" applyFont="1" applyAlignment="1">
      <alignment horizontal="center" wrapText="1"/>
    </xf>
    <xf numFmtId="0" fontId="5" fillId="0" borderId="0" xfId="0" applyFont="1" applyAlignment="1">
      <alignment wrapText="1"/>
    </xf>
    <xf numFmtId="0" fontId="6" fillId="0" borderId="6" xfId="1" applyFont="1" applyBorder="1" applyAlignment="1">
      <alignment vertical="center" wrapText="1"/>
    </xf>
    <xf numFmtId="0" fontId="3" fillId="0" borderId="6" xfId="1" applyFont="1" applyBorder="1" applyAlignment="1">
      <alignment vertical="center"/>
    </xf>
    <xf numFmtId="0" fontId="3" fillId="0" borderId="6" xfId="1" applyFont="1" applyBorder="1" applyAlignment="1">
      <alignment vertical="center" wrapText="1"/>
    </xf>
    <xf numFmtId="0" fontId="6" fillId="0" borderId="7" xfId="1" applyFont="1" applyBorder="1" applyAlignment="1">
      <alignment vertical="center" wrapText="1"/>
    </xf>
    <xf numFmtId="0" fontId="3" fillId="0" borderId="7" xfId="1" applyFont="1" applyBorder="1" applyAlignment="1">
      <alignment vertical="center"/>
    </xf>
    <xf numFmtId="0" fontId="3" fillId="0" borderId="7" xfId="1" applyFont="1" applyBorder="1" applyAlignment="1">
      <alignment vertical="center" wrapText="1"/>
    </xf>
    <xf numFmtId="0" fontId="5" fillId="0" borderId="2" xfId="1" applyFont="1" applyBorder="1"/>
    <xf numFmtId="0" fontId="3" fillId="0" borderId="3" xfId="1" applyFont="1" applyBorder="1"/>
    <xf numFmtId="0" fontId="3" fillId="0" borderId="6" xfId="1" applyFont="1" applyBorder="1" applyAlignment="1">
      <alignment horizontal="left" vertical="top" wrapText="1"/>
    </xf>
    <xf numFmtId="9" fontId="3" fillId="0" borderId="6" xfId="0" applyNumberFormat="1" applyFont="1" applyBorder="1" applyAlignment="1">
      <alignment wrapText="1"/>
    </xf>
    <xf numFmtId="0" fontId="6" fillId="0" borderId="6" xfId="1" applyFont="1" applyBorder="1" applyAlignment="1">
      <alignment vertical="center"/>
    </xf>
    <xf numFmtId="0" fontId="6" fillId="0" borderId="6" xfId="0" applyFont="1" applyBorder="1" applyAlignment="1">
      <alignment vertical="center" wrapText="1"/>
    </xf>
    <xf numFmtId="0" fontId="6" fillId="0" borderId="7" xfId="1" applyFont="1" applyBorder="1" applyAlignment="1">
      <alignment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49" fontId="6" fillId="0" borderId="6" xfId="0" applyNumberFormat="1" applyFont="1" applyBorder="1"/>
    <xf numFmtId="49" fontId="6" fillId="0" borderId="6" xfId="0" applyNumberFormat="1" applyFont="1" applyBorder="1" applyAlignment="1">
      <alignment wrapText="1"/>
    </xf>
    <xf numFmtId="10" fontId="3" fillId="0" borderId="3" xfId="0" applyNumberFormat="1" applyFont="1" applyBorder="1"/>
    <xf numFmtId="164" fontId="5" fillId="0" borderId="6" xfId="0" applyNumberFormat="1" applyFont="1" applyBorder="1"/>
    <xf numFmtId="0" fontId="12" fillId="0" borderId="0" xfId="0" applyFont="1"/>
    <xf numFmtId="0" fontId="0" fillId="0" borderId="11" xfId="0" applyBorder="1" applyAlignment="1">
      <alignment horizontal="center"/>
    </xf>
    <xf numFmtId="4" fontId="0" fillId="0" borderId="11" xfId="0" applyNumberFormat="1" applyBorder="1"/>
    <xf numFmtId="0" fontId="16" fillId="0" borderId="11" xfId="0" applyFont="1" applyBorder="1" applyAlignment="1">
      <alignment horizontal="center"/>
    </xf>
  </cellXfs>
  <cellStyles count="3">
    <cellStyle name="Normalny" xfId="0" builtinId="0"/>
    <cellStyle name="Procentowy" xfId="2" builtinId="5"/>
    <cellStyle name="TableStyleLight1" xfId="1" xr:uid="{D1B0C9B4-CD58-4445-8A3B-F5C7F1BCF8C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8C1361-6A6B-4269-AE30-AC4DA41D5477}">
  <dimension ref="A2:L550"/>
  <sheetViews>
    <sheetView tabSelected="1" zoomScale="120" zoomScaleNormal="120" workbookViewId="0">
      <selection activeCell="M4" sqref="M4"/>
    </sheetView>
  </sheetViews>
  <sheetFormatPr defaultColWidth="8.85546875" defaultRowHeight="15" x14ac:dyDescent="0.25"/>
  <cols>
    <col min="1" max="1" width="3.5703125" bestFit="1" customWidth="1"/>
    <col min="2" max="2" width="31.7109375" customWidth="1"/>
    <col min="3" max="3" width="11.140625" style="3" customWidth="1"/>
    <col min="4" max="4" width="8.85546875" style="3"/>
    <col min="6" max="7" width="8.85546875" customWidth="1"/>
    <col min="8" max="8" width="5.42578125" customWidth="1"/>
    <col min="9" max="9" width="11.5703125" customWidth="1"/>
    <col min="10" max="10" width="11.28515625" customWidth="1"/>
    <col min="11" max="11" width="35.140625" style="3" customWidth="1"/>
    <col min="12" max="12" width="12.5703125" style="3" customWidth="1"/>
  </cols>
  <sheetData>
    <row r="2" spans="1:12" ht="18.75" x14ac:dyDescent="0.3">
      <c r="F2" s="4" t="s">
        <v>0</v>
      </c>
      <c r="G2" s="4"/>
      <c r="H2" s="4"/>
      <c r="I2" s="4"/>
      <c r="J2" s="4"/>
    </row>
    <row r="3" spans="1:12" x14ac:dyDescent="0.25">
      <c r="C3"/>
    </row>
    <row r="4" spans="1:12" x14ac:dyDescent="0.25">
      <c r="B4" s="5" t="s">
        <v>1</v>
      </c>
      <c r="C4" s="1"/>
      <c r="D4" s="6"/>
      <c r="E4" s="1"/>
      <c r="F4" s="1"/>
      <c r="G4" s="1"/>
      <c r="H4" s="1"/>
      <c r="I4" s="1"/>
      <c r="J4" s="1"/>
      <c r="K4" s="6"/>
      <c r="L4" s="6"/>
    </row>
    <row r="5" spans="1:12" x14ac:dyDescent="0.25">
      <c r="C5"/>
    </row>
    <row r="6" spans="1:12" x14ac:dyDescent="0.25">
      <c r="A6" s="7"/>
      <c r="B6" s="8" t="s">
        <v>2</v>
      </c>
      <c r="C6" s="9"/>
      <c r="D6" s="10"/>
      <c r="E6" s="9"/>
      <c r="F6" s="9"/>
      <c r="G6" s="9"/>
      <c r="H6" s="9"/>
      <c r="I6" s="9"/>
      <c r="J6" s="9"/>
      <c r="K6" s="10"/>
      <c r="L6" s="11"/>
    </row>
    <row r="7" spans="1:12" ht="34.5" customHeight="1" x14ac:dyDescent="0.25">
      <c r="A7" s="13" t="s">
        <v>3</v>
      </c>
      <c r="B7" s="14" t="s">
        <v>4</v>
      </c>
      <c r="C7" s="14" t="s">
        <v>5</v>
      </c>
      <c r="D7" s="14" t="s">
        <v>6</v>
      </c>
      <c r="E7" s="14" t="s">
        <v>7</v>
      </c>
      <c r="F7" s="14" t="s">
        <v>8</v>
      </c>
      <c r="G7" s="14" t="s">
        <v>9</v>
      </c>
      <c r="H7" s="15" t="s">
        <v>10</v>
      </c>
      <c r="I7" s="16" t="s">
        <v>11</v>
      </c>
      <c r="J7" s="14" t="s">
        <v>12</v>
      </c>
      <c r="K7" s="13" t="s">
        <v>13</v>
      </c>
      <c r="L7" s="14" t="s">
        <v>14</v>
      </c>
    </row>
    <row r="8" spans="1:12" ht="24.75" x14ac:dyDescent="0.25">
      <c r="A8" s="17">
        <v>1</v>
      </c>
      <c r="B8" s="18" t="s">
        <v>15</v>
      </c>
      <c r="C8" s="19" t="s">
        <v>16</v>
      </c>
      <c r="D8" s="19" t="s">
        <v>17</v>
      </c>
      <c r="E8" s="19">
        <v>1</v>
      </c>
      <c r="F8" s="20">
        <v>50</v>
      </c>
      <c r="G8" s="21">
        <v>43.56</v>
      </c>
      <c r="H8" s="22">
        <v>0.08</v>
      </c>
      <c r="I8" s="23">
        <f>ROUND(G8*F8,2)</f>
        <v>2178</v>
      </c>
      <c r="J8" s="24">
        <f>ROUND(I8*H8+I8,2)</f>
        <v>2352.2399999999998</v>
      </c>
      <c r="K8" s="25" t="s">
        <v>681</v>
      </c>
      <c r="L8" s="26" t="s">
        <v>682</v>
      </c>
    </row>
    <row r="9" spans="1:12" ht="24.75" x14ac:dyDescent="0.25">
      <c r="A9" s="28">
        <v>2</v>
      </c>
      <c r="B9" s="29" t="s">
        <v>18</v>
      </c>
      <c r="C9" s="29" t="s">
        <v>19</v>
      </c>
      <c r="D9" s="30" t="s">
        <v>20</v>
      </c>
      <c r="E9" s="29">
        <v>1</v>
      </c>
      <c r="F9" s="20">
        <v>585</v>
      </c>
      <c r="G9" s="21">
        <v>9.82</v>
      </c>
      <c r="H9" s="22">
        <v>0.08</v>
      </c>
      <c r="I9" s="23">
        <f t="shared" ref="I9:I72" si="0">ROUND(G9*F9,2)</f>
        <v>5744.7</v>
      </c>
      <c r="J9" s="24">
        <f t="shared" ref="J9:J72" si="1">ROUND(I9*H9+I9,2)</f>
        <v>6204.28</v>
      </c>
      <c r="K9" s="25" t="s">
        <v>683</v>
      </c>
      <c r="L9" s="26" t="s">
        <v>684</v>
      </c>
    </row>
    <row r="10" spans="1:12" ht="24.75" x14ac:dyDescent="0.25">
      <c r="A10" s="17">
        <v>3</v>
      </c>
      <c r="B10" s="29" t="s">
        <v>18</v>
      </c>
      <c r="C10" s="29" t="s">
        <v>21</v>
      </c>
      <c r="D10" s="30" t="s">
        <v>22</v>
      </c>
      <c r="E10" s="29">
        <v>1</v>
      </c>
      <c r="F10" s="20">
        <v>4</v>
      </c>
      <c r="G10" s="21">
        <v>10.92</v>
      </c>
      <c r="H10" s="22">
        <v>0.23</v>
      </c>
      <c r="I10" s="23">
        <f t="shared" si="0"/>
        <v>43.68</v>
      </c>
      <c r="J10" s="24">
        <f t="shared" si="1"/>
        <v>53.73</v>
      </c>
      <c r="K10" s="25" t="s">
        <v>685</v>
      </c>
      <c r="L10" s="26" t="s">
        <v>686</v>
      </c>
    </row>
    <row r="11" spans="1:12" ht="24.75" x14ac:dyDescent="0.25">
      <c r="A11" s="17">
        <v>4</v>
      </c>
      <c r="B11" s="18" t="s">
        <v>23</v>
      </c>
      <c r="C11" s="19" t="s">
        <v>24</v>
      </c>
      <c r="D11" s="19" t="s">
        <v>25</v>
      </c>
      <c r="E11" s="19">
        <v>50</v>
      </c>
      <c r="F11" s="20">
        <v>580</v>
      </c>
      <c r="G11" s="21">
        <v>5.75</v>
      </c>
      <c r="H11" s="22">
        <v>0.08</v>
      </c>
      <c r="I11" s="23">
        <f t="shared" si="0"/>
        <v>3335</v>
      </c>
      <c r="J11" s="24">
        <f t="shared" si="1"/>
        <v>3601.8</v>
      </c>
      <c r="K11" s="25" t="s">
        <v>687</v>
      </c>
      <c r="L11" s="26" t="s">
        <v>688</v>
      </c>
    </row>
    <row r="12" spans="1:12" ht="24.75" x14ac:dyDescent="0.25">
      <c r="A12" s="28">
        <v>5</v>
      </c>
      <c r="B12" s="29" t="s">
        <v>26</v>
      </c>
      <c r="C12" s="29" t="s">
        <v>27</v>
      </c>
      <c r="D12" s="30" t="s">
        <v>28</v>
      </c>
      <c r="E12" s="29">
        <v>1</v>
      </c>
      <c r="F12" s="20">
        <v>70</v>
      </c>
      <c r="G12" s="21">
        <v>11.33</v>
      </c>
      <c r="H12" s="22">
        <v>0.08</v>
      </c>
      <c r="I12" s="23">
        <f t="shared" si="0"/>
        <v>793.1</v>
      </c>
      <c r="J12" s="24">
        <f t="shared" si="1"/>
        <v>856.55</v>
      </c>
      <c r="K12" s="25" t="s">
        <v>689</v>
      </c>
      <c r="L12" s="26" t="s">
        <v>690</v>
      </c>
    </row>
    <row r="13" spans="1:12" ht="24.75" x14ac:dyDescent="0.25">
      <c r="A13" s="17">
        <v>6</v>
      </c>
      <c r="B13" s="29" t="s">
        <v>29</v>
      </c>
      <c r="C13" s="29" t="s">
        <v>30</v>
      </c>
      <c r="D13" s="30" t="s">
        <v>31</v>
      </c>
      <c r="E13" s="29">
        <v>1</v>
      </c>
      <c r="F13" s="20">
        <v>8</v>
      </c>
      <c r="G13" s="21">
        <v>8.76</v>
      </c>
      <c r="H13" s="22">
        <v>0.08</v>
      </c>
      <c r="I13" s="23">
        <f t="shared" si="0"/>
        <v>70.08</v>
      </c>
      <c r="J13" s="24">
        <f t="shared" si="1"/>
        <v>75.69</v>
      </c>
      <c r="K13" s="25" t="s">
        <v>691</v>
      </c>
      <c r="L13" s="26" t="s">
        <v>692</v>
      </c>
    </row>
    <row r="14" spans="1:12" ht="24.75" x14ac:dyDescent="0.25">
      <c r="A14" s="17">
        <v>7</v>
      </c>
      <c r="B14" s="29" t="s">
        <v>32</v>
      </c>
      <c r="C14" s="29" t="s">
        <v>24</v>
      </c>
      <c r="D14" s="30" t="s">
        <v>33</v>
      </c>
      <c r="E14" s="29">
        <v>20</v>
      </c>
      <c r="F14" s="20">
        <v>6</v>
      </c>
      <c r="G14" s="21">
        <v>26.71</v>
      </c>
      <c r="H14" s="22">
        <v>0.08</v>
      </c>
      <c r="I14" s="23">
        <f t="shared" si="0"/>
        <v>160.26</v>
      </c>
      <c r="J14" s="24">
        <f t="shared" si="1"/>
        <v>173.08</v>
      </c>
      <c r="K14" s="25" t="s">
        <v>693</v>
      </c>
      <c r="L14" s="26" t="s">
        <v>694</v>
      </c>
    </row>
    <row r="15" spans="1:12" ht="24.75" x14ac:dyDescent="0.25">
      <c r="A15" s="28">
        <v>8</v>
      </c>
      <c r="B15" s="29" t="s">
        <v>34</v>
      </c>
      <c r="C15" s="29" t="s">
        <v>35</v>
      </c>
      <c r="D15" s="30" t="s">
        <v>20</v>
      </c>
      <c r="E15" s="29">
        <v>1</v>
      </c>
      <c r="F15" s="20">
        <v>120</v>
      </c>
      <c r="G15" s="21">
        <v>23.57</v>
      </c>
      <c r="H15" s="22">
        <v>0.08</v>
      </c>
      <c r="I15" s="23">
        <f t="shared" si="0"/>
        <v>2828.4</v>
      </c>
      <c r="J15" s="24">
        <f t="shared" si="1"/>
        <v>3054.67</v>
      </c>
      <c r="K15" s="25" t="s">
        <v>695</v>
      </c>
      <c r="L15" s="26" t="s">
        <v>696</v>
      </c>
    </row>
    <row r="16" spans="1:12" ht="24.75" x14ac:dyDescent="0.25">
      <c r="A16" s="17">
        <v>9</v>
      </c>
      <c r="B16" s="29" t="s">
        <v>36</v>
      </c>
      <c r="C16" s="29" t="s">
        <v>37</v>
      </c>
      <c r="D16" s="30" t="s">
        <v>38</v>
      </c>
      <c r="E16" s="29">
        <v>1</v>
      </c>
      <c r="F16" s="20">
        <v>850</v>
      </c>
      <c r="G16" s="21">
        <v>25.33</v>
      </c>
      <c r="H16" s="22">
        <v>0.08</v>
      </c>
      <c r="I16" s="23">
        <f t="shared" si="0"/>
        <v>21530.5</v>
      </c>
      <c r="J16" s="24">
        <f t="shared" si="1"/>
        <v>23252.94</v>
      </c>
      <c r="K16" s="25" t="s">
        <v>697</v>
      </c>
      <c r="L16" s="26" t="s">
        <v>698</v>
      </c>
    </row>
    <row r="17" spans="1:12" ht="24.75" x14ac:dyDescent="0.25">
      <c r="A17" s="17">
        <v>10</v>
      </c>
      <c r="B17" s="32" t="s">
        <v>39</v>
      </c>
      <c r="C17" s="32" t="s">
        <v>24</v>
      </c>
      <c r="D17" s="32" t="s">
        <v>40</v>
      </c>
      <c r="E17" s="29">
        <v>60</v>
      </c>
      <c r="F17" s="20">
        <v>7</v>
      </c>
      <c r="G17" s="21">
        <v>11.1</v>
      </c>
      <c r="H17" s="22">
        <v>0.08</v>
      </c>
      <c r="I17" s="23">
        <f t="shared" si="0"/>
        <v>77.7</v>
      </c>
      <c r="J17" s="24">
        <f t="shared" si="1"/>
        <v>83.92</v>
      </c>
      <c r="K17" s="25" t="s">
        <v>699</v>
      </c>
      <c r="L17" s="26" t="s">
        <v>700</v>
      </c>
    </row>
    <row r="18" spans="1:12" ht="24.75" x14ac:dyDescent="0.25">
      <c r="A18" s="28">
        <v>11</v>
      </c>
      <c r="B18" s="33" t="s">
        <v>41</v>
      </c>
      <c r="C18" s="33" t="s">
        <v>42</v>
      </c>
      <c r="D18" s="33" t="s">
        <v>43</v>
      </c>
      <c r="E18" s="34">
        <v>6</v>
      </c>
      <c r="F18" s="20">
        <v>9</v>
      </c>
      <c r="G18" s="21">
        <v>30.8</v>
      </c>
      <c r="H18" s="22">
        <v>0.08</v>
      </c>
      <c r="I18" s="23">
        <f t="shared" si="0"/>
        <v>277.2</v>
      </c>
      <c r="J18" s="24">
        <f t="shared" si="1"/>
        <v>299.38</v>
      </c>
      <c r="K18" s="25" t="s">
        <v>1239</v>
      </c>
      <c r="L18" s="26" t="s">
        <v>1240</v>
      </c>
    </row>
    <row r="19" spans="1:12" ht="24.75" x14ac:dyDescent="0.25">
      <c r="A19" s="17">
        <v>12</v>
      </c>
      <c r="B19" s="29" t="s">
        <v>44</v>
      </c>
      <c r="C19" s="29" t="s">
        <v>45</v>
      </c>
      <c r="D19" s="29" t="s">
        <v>46</v>
      </c>
      <c r="E19" s="29">
        <v>30</v>
      </c>
      <c r="F19" s="20">
        <v>6</v>
      </c>
      <c r="G19" s="21">
        <v>12.93</v>
      </c>
      <c r="H19" s="22">
        <v>0.08</v>
      </c>
      <c r="I19" s="23">
        <f t="shared" si="0"/>
        <v>77.58</v>
      </c>
      <c r="J19" s="24">
        <f t="shared" si="1"/>
        <v>83.79</v>
      </c>
      <c r="K19" s="25" t="s">
        <v>701</v>
      </c>
      <c r="L19" s="26" t="s">
        <v>702</v>
      </c>
    </row>
    <row r="20" spans="1:12" ht="24.75" x14ac:dyDescent="0.25">
      <c r="A20" s="17">
        <v>13</v>
      </c>
      <c r="B20" s="29" t="s">
        <v>47</v>
      </c>
      <c r="C20" s="29" t="s">
        <v>48</v>
      </c>
      <c r="D20" s="29" t="s">
        <v>49</v>
      </c>
      <c r="E20" s="29">
        <v>56</v>
      </c>
      <c r="F20" s="20">
        <v>5</v>
      </c>
      <c r="G20" s="21">
        <v>51.45</v>
      </c>
      <c r="H20" s="22">
        <v>0.08</v>
      </c>
      <c r="I20" s="23">
        <f t="shared" si="0"/>
        <v>257.25</v>
      </c>
      <c r="J20" s="24">
        <f t="shared" si="1"/>
        <v>277.83</v>
      </c>
      <c r="K20" s="25" t="s">
        <v>703</v>
      </c>
      <c r="L20" s="26" t="s">
        <v>704</v>
      </c>
    </row>
    <row r="21" spans="1:12" ht="24.75" x14ac:dyDescent="0.25">
      <c r="A21" s="28">
        <v>14</v>
      </c>
      <c r="B21" s="29" t="s">
        <v>50</v>
      </c>
      <c r="C21" s="29" t="s">
        <v>51</v>
      </c>
      <c r="D21" s="29" t="s">
        <v>52</v>
      </c>
      <c r="E21" s="29">
        <v>5</v>
      </c>
      <c r="F21" s="20">
        <v>16</v>
      </c>
      <c r="G21" s="21">
        <v>41.58</v>
      </c>
      <c r="H21" s="22">
        <v>0.08</v>
      </c>
      <c r="I21" s="23">
        <f t="shared" si="0"/>
        <v>665.28</v>
      </c>
      <c r="J21" s="24">
        <f t="shared" si="1"/>
        <v>718.5</v>
      </c>
      <c r="K21" s="25" t="s">
        <v>705</v>
      </c>
      <c r="L21" s="26" t="s">
        <v>706</v>
      </c>
    </row>
    <row r="22" spans="1:12" ht="24.75" x14ac:dyDescent="0.25">
      <c r="A22" s="17">
        <v>15</v>
      </c>
      <c r="B22" s="29" t="s">
        <v>50</v>
      </c>
      <c r="C22" s="29" t="s">
        <v>51</v>
      </c>
      <c r="D22" s="29" t="s">
        <v>53</v>
      </c>
      <c r="E22" s="29">
        <v>5</v>
      </c>
      <c r="F22" s="20">
        <v>16</v>
      </c>
      <c r="G22" s="21">
        <v>62.81</v>
      </c>
      <c r="H22" s="22">
        <v>0.08</v>
      </c>
      <c r="I22" s="23">
        <f t="shared" si="0"/>
        <v>1004.96</v>
      </c>
      <c r="J22" s="24">
        <f t="shared" si="1"/>
        <v>1085.3599999999999</v>
      </c>
      <c r="K22" s="25" t="s">
        <v>707</v>
      </c>
      <c r="L22" s="26" t="s">
        <v>708</v>
      </c>
    </row>
    <row r="23" spans="1:12" ht="24.75" x14ac:dyDescent="0.25">
      <c r="A23" s="17">
        <v>16</v>
      </c>
      <c r="B23" s="29" t="s">
        <v>50</v>
      </c>
      <c r="C23" s="29" t="s">
        <v>51</v>
      </c>
      <c r="D23" s="29" t="s">
        <v>54</v>
      </c>
      <c r="E23" s="29">
        <v>5</v>
      </c>
      <c r="F23" s="20">
        <v>16</v>
      </c>
      <c r="G23" s="21">
        <v>84.03</v>
      </c>
      <c r="H23" s="22">
        <v>0.08</v>
      </c>
      <c r="I23" s="23">
        <f t="shared" si="0"/>
        <v>1344.48</v>
      </c>
      <c r="J23" s="24">
        <f t="shared" si="1"/>
        <v>1452.04</v>
      </c>
      <c r="K23" s="25" t="s">
        <v>709</v>
      </c>
      <c r="L23" s="26" t="s">
        <v>710</v>
      </c>
    </row>
    <row r="24" spans="1:12" ht="24.75" x14ac:dyDescent="0.25">
      <c r="A24" s="28">
        <v>17</v>
      </c>
      <c r="B24" s="29" t="s">
        <v>55</v>
      </c>
      <c r="C24" s="29" t="s">
        <v>56</v>
      </c>
      <c r="D24" s="30" t="s">
        <v>57</v>
      </c>
      <c r="E24" s="29">
        <v>10</v>
      </c>
      <c r="F24" s="20">
        <v>20</v>
      </c>
      <c r="G24" s="21">
        <v>17.5</v>
      </c>
      <c r="H24" s="22">
        <v>0.08</v>
      </c>
      <c r="I24" s="23">
        <f t="shared" si="0"/>
        <v>350</v>
      </c>
      <c r="J24" s="24">
        <f t="shared" si="1"/>
        <v>378</v>
      </c>
      <c r="K24" s="25" t="s">
        <v>711</v>
      </c>
      <c r="L24" s="26" t="s">
        <v>712</v>
      </c>
    </row>
    <row r="25" spans="1:12" ht="24.75" x14ac:dyDescent="0.25">
      <c r="A25" s="17">
        <v>18</v>
      </c>
      <c r="B25" s="18" t="s">
        <v>58</v>
      </c>
      <c r="C25" s="19" t="s">
        <v>59</v>
      </c>
      <c r="D25" s="19" t="s">
        <v>60</v>
      </c>
      <c r="E25" s="19">
        <v>100</v>
      </c>
      <c r="F25" s="20">
        <v>60</v>
      </c>
      <c r="G25" s="21">
        <v>74.209999999999994</v>
      </c>
      <c r="H25" s="22">
        <v>0.08</v>
      </c>
      <c r="I25" s="23">
        <f t="shared" si="0"/>
        <v>4452.6000000000004</v>
      </c>
      <c r="J25" s="24">
        <f t="shared" si="1"/>
        <v>4808.8100000000004</v>
      </c>
      <c r="K25" s="25" t="s">
        <v>713</v>
      </c>
      <c r="L25" s="26" t="s">
        <v>714</v>
      </c>
    </row>
    <row r="26" spans="1:12" ht="24.75" x14ac:dyDescent="0.25">
      <c r="A26" s="17">
        <v>19</v>
      </c>
      <c r="B26" s="29" t="s">
        <v>61</v>
      </c>
      <c r="C26" s="36" t="s">
        <v>24</v>
      </c>
      <c r="D26" s="29"/>
      <c r="E26" s="29">
        <v>20</v>
      </c>
      <c r="F26" s="20">
        <v>60</v>
      </c>
      <c r="G26" s="21">
        <v>16.64</v>
      </c>
      <c r="H26" s="22">
        <v>0.08</v>
      </c>
      <c r="I26" s="23">
        <f t="shared" si="0"/>
        <v>998.4</v>
      </c>
      <c r="J26" s="24">
        <f t="shared" si="1"/>
        <v>1078.27</v>
      </c>
      <c r="K26" s="25" t="s">
        <v>715</v>
      </c>
      <c r="L26" s="26" t="s">
        <v>716</v>
      </c>
    </row>
    <row r="27" spans="1:12" ht="48" x14ac:dyDescent="0.25">
      <c r="A27" s="37">
        <v>20</v>
      </c>
      <c r="B27" s="38" t="s">
        <v>62</v>
      </c>
      <c r="C27" s="39" t="s">
        <v>63</v>
      </c>
      <c r="D27" s="40" t="s">
        <v>64</v>
      </c>
      <c r="E27" s="40">
        <v>1</v>
      </c>
      <c r="F27" s="20">
        <v>6</v>
      </c>
      <c r="G27" s="21">
        <v>30.23</v>
      </c>
      <c r="H27" s="22">
        <v>0.08</v>
      </c>
      <c r="I27" s="23">
        <f t="shared" si="0"/>
        <v>181.38</v>
      </c>
      <c r="J27" s="24">
        <f t="shared" si="1"/>
        <v>195.89</v>
      </c>
      <c r="K27" s="25" t="s">
        <v>717</v>
      </c>
      <c r="L27" s="26" t="s">
        <v>718</v>
      </c>
    </row>
    <row r="28" spans="1:12" ht="24.75" x14ac:dyDescent="0.25">
      <c r="A28" s="17">
        <v>21</v>
      </c>
      <c r="B28" s="29" t="s">
        <v>65</v>
      </c>
      <c r="C28" s="29" t="s">
        <v>66</v>
      </c>
      <c r="D28" s="30"/>
      <c r="E28" s="29">
        <v>10</v>
      </c>
      <c r="F28" s="20">
        <v>6</v>
      </c>
      <c r="G28" s="21">
        <v>366.74</v>
      </c>
      <c r="H28" s="22">
        <v>0.08</v>
      </c>
      <c r="I28" s="23">
        <f t="shared" si="0"/>
        <v>2200.44</v>
      </c>
      <c r="J28" s="24">
        <f t="shared" si="1"/>
        <v>2376.48</v>
      </c>
      <c r="K28" s="25" t="s">
        <v>719</v>
      </c>
      <c r="L28" s="26" t="s">
        <v>720</v>
      </c>
    </row>
    <row r="29" spans="1:12" ht="24.75" x14ac:dyDescent="0.25">
      <c r="A29" s="17">
        <v>22</v>
      </c>
      <c r="B29" s="29" t="s">
        <v>67</v>
      </c>
      <c r="C29" s="29" t="s">
        <v>68</v>
      </c>
      <c r="D29" s="30" t="s">
        <v>69</v>
      </c>
      <c r="E29" s="29">
        <v>28</v>
      </c>
      <c r="F29" s="20">
        <v>25</v>
      </c>
      <c r="G29" s="21">
        <v>8.85</v>
      </c>
      <c r="H29" s="22">
        <v>0.08</v>
      </c>
      <c r="I29" s="23">
        <f t="shared" si="0"/>
        <v>221.25</v>
      </c>
      <c r="J29" s="24">
        <f t="shared" si="1"/>
        <v>238.95</v>
      </c>
      <c r="K29" s="25" t="s">
        <v>1410</v>
      </c>
      <c r="L29" s="26" t="s">
        <v>1411</v>
      </c>
    </row>
    <row r="30" spans="1:12" ht="24.75" x14ac:dyDescent="0.25">
      <c r="A30" s="28">
        <v>23</v>
      </c>
      <c r="B30" s="29" t="s">
        <v>67</v>
      </c>
      <c r="C30" s="29" t="s">
        <v>68</v>
      </c>
      <c r="D30" s="30" t="s">
        <v>70</v>
      </c>
      <c r="E30" s="29">
        <v>28</v>
      </c>
      <c r="F30" s="20">
        <v>10</v>
      </c>
      <c r="G30" s="21">
        <v>13.44</v>
      </c>
      <c r="H30" s="22">
        <v>0.08</v>
      </c>
      <c r="I30" s="23">
        <f t="shared" si="0"/>
        <v>134.4</v>
      </c>
      <c r="J30" s="24">
        <f t="shared" si="1"/>
        <v>145.15</v>
      </c>
      <c r="K30" s="25" t="s">
        <v>721</v>
      </c>
      <c r="L30" s="26" t="s">
        <v>722</v>
      </c>
    </row>
    <row r="31" spans="1:12" ht="24.75" x14ac:dyDescent="0.25">
      <c r="A31" s="17">
        <v>24</v>
      </c>
      <c r="B31" s="29" t="s">
        <v>71</v>
      </c>
      <c r="C31" s="29" t="s">
        <v>45</v>
      </c>
      <c r="D31" s="30" t="s">
        <v>72</v>
      </c>
      <c r="E31" s="29">
        <v>30</v>
      </c>
      <c r="F31" s="20">
        <v>90</v>
      </c>
      <c r="G31" s="21">
        <v>26.95</v>
      </c>
      <c r="H31" s="22">
        <v>0.08</v>
      </c>
      <c r="I31" s="23">
        <f t="shared" si="0"/>
        <v>2425.5</v>
      </c>
      <c r="J31" s="24">
        <f t="shared" si="1"/>
        <v>2619.54</v>
      </c>
      <c r="K31" s="25" t="s">
        <v>723</v>
      </c>
      <c r="L31" s="26" t="s">
        <v>724</v>
      </c>
    </row>
    <row r="32" spans="1:12" ht="24.75" x14ac:dyDescent="0.25">
      <c r="A32" s="17">
        <v>25</v>
      </c>
      <c r="B32" s="29" t="s">
        <v>73</v>
      </c>
      <c r="C32" s="29" t="s">
        <v>74</v>
      </c>
      <c r="D32" s="30"/>
      <c r="E32" s="29">
        <v>1</v>
      </c>
      <c r="F32" s="20">
        <v>100</v>
      </c>
      <c r="G32" s="21">
        <v>3.77</v>
      </c>
      <c r="H32" s="22">
        <v>0.08</v>
      </c>
      <c r="I32" s="23">
        <f t="shared" si="0"/>
        <v>377</v>
      </c>
      <c r="J32" s="24">
        <f t="shared" si="1"/>
        <v>407.16</v>
      </c>
      <c r="K32" s="25" t="s">
        <v>725</v>
      </c>
      <c r="L32" s="26" t="s">
        <v>726</v>
      </c>
    </row>
    <row r="33" spans="1:12" ht="24.75" x14ac:dyDescent="0.25">
      <c r="A33" s="28">
        <v>26</v>
      </c>
      <c r="B33" s="29" t="s">
        <v>75</v>
      </c>
      <c r="C33" s="29" t="s">
        <v>76</v>
      </c>
      <c r="D33" s="30" t="s">
        <v>77</v>
      </c>
      <c r="E33" s="29">
        <v>1</v>
      </c>
      <c r="F33" s="20">
        <v>8</v>
      </c>
      <c r="G33" s="21">
        <v>123.1</v>
      </c>
      <c r="H33" s="22">
        <v>0.08</v>
      </c>
      <c r="I33" s="23">
        <f t="shared" si="0"/>
        <v>984.8</v>
      </c>
      <c r="J33" s="24">
        <f t="shared" si="1"/>
        <v>1063.58</v>
      </c>
      <c r="K33" s="25" t="s">
        <v>727</v>
      </c>
      <c r="L33" s="26" t="s">
        <v>728</v>
      </c>
    </row>
    <row r="34" spans="1:12" ht="24.75" x14ac:dyDescent="0.25">
      <c r="A34" s="17">
        <v>27</v>
      </c>
      <c r="B34" s="29" t="s">
        <v>75</v>
      </c>
      <c r="C34" s="29" t="s">
        <v>76</v>
      </c>
      <c r="D34" s="30" t="s">
        <v>78</v>
      </c>
      <c r="E34" s="29">
        <v>1</v>
      </c>
      <c r="F34" s="20">
        <v>11</v>
      </c>
      <c r="G34" s="21">
        <v>147.1</v>
      </c>
      <c r="H34" s="22">
        <v>0.08</v>
      </c>
      <c r="I34" s="23">
        <f t="shared" si="0"/>
        <v>1618.1</v>
      </c>
      <c r="J34" s="24">
        <f t="shared" si="1"/>
        <v>1747.55</v>
      </c>
      <c r="K34" s="25" t="s">
        <v>729</v>
      </c>
      <c r="L34" s="26" t="s">
        <v>730</v>
      </c>
    </row>
    <row r="35" spans="1:12" ht="24.75" x14ac:dyDescent="0.25">
      <c r="A35" s="17">
        <v>28</v>
      </c>
      <c r="B35" s="36" t="s">
        <v>75</v>
      </c>
      <c r="C35" s="36" t="s">
        <v>76</v>
      </c>
      <c r="D35" s="36" t="s">
        <v>79</v>
      </c>
      <c r="E35" s="41">
        <v>1</v>
      </c>
      <c r="F35" s="20">
        <v>3</v>
      </c>
      <c r="G35" s="21">
        <v>221.4</v>
      </c>
      <c r="H35" s="22">
        <v>0.08</v>
      </c>
      <c r="I35" s="23">
        <f t="shared" si="0"/>
        <v>664.2</v>
      </c>
      <c r="J35" s="24">
        <f t="shared" si="1"/>
        <v>717.34</v>
      </c>
      <c r="K35" s="25" t="s">
        <v>731</v>
      </c>
      <c r="L35" s="26" t="s">
        <v>732</v>
      </c>
    </row>
    <row r="36" spans="1:12" ht="24.75" x14ac:dyDescent="0.25">
      <c r="A36" s="28">
        <v>29</v>
      </c>
      <c r="B36" s="36" t="s">
        <v>75</v>
      </c>
      <c r="C36" s="36" t="s">
        <v>76</v>
      </c>
      <c r="D36" s="36" t="s">
        <v>80</v>
      </c>
      <c r="E36" s="42">
        <v>1</v>
      </c>
      <c r="F36" s="20">
        <v>3</v>
      </c>
      <c r="G36" s="21">
        <v>38.4</v>
      </c>
      <c r="H36" s="22">
        <v>0.08</v>
      </c>
      <c r="I36" s="23">
        <f t="shared" si="0"/>
        <v>115.2</v>
      </c>
      <c r="J36" s="24">
        <f t="shared" si="1"/>
        <v>124.42</v>
      </c>
      <c r="K36" s="25" t="s">
        <v>733</v>
      </c>
      <c r="L36" s="26" t="s">
        <v>734</v>
      </c>
    </row>
    <row r="37" spans="1:12" ht="24.75" x14ac:dyDescent="0.25">
      <c r="A37" s="17">
        <v>30</v>
      </c>
      <c r="B37" s="18" t="s">
        <v>81</v>
      </c>
      <c r="C37" s="19" t="s">
        <v>82</v>
      </c>
      <c r="D37" s="19" t="s">
        <v>83</v>
      </c>
      <c r="E37" s="19">
        <v>20</v>
      </c>
      <c r="F37" s="20">
        <v>18</v>
      </c>
      <c r="G37" s="21">
        <v>21.28</v>
      </c>
      <c r="H37" s="22">
        <v>0.08</v>
      </c>
      <c r="I37" s="23">
        <f t="shared" si="0"/>
        <v>383.04</v>
      </c>
      <c r="J37" s="24">
        <f t="shared" si="1"/>
        <v>413.68</v>
      </c>
      <c r="K37" s="25" t="s">
        <v>735</v>
      </c>
      <c r="L37" s="26" t="s">
        <v>736</v>
      </c>
    </row>
    <row r="38" spans="1:12" ht="24.75" x14ac:dyDescent="0.25">
      <c r="A38" s="17">
        <v>31</v>
      </c>
      <c r="B38" s="18" t="s">
        <v>84</v>
      </c>
      <c r="C38" s="19" t="s">
        <v>85</v>
      </c>
      <c r="D38" s="19" t="s">
        <v>86</v>
      </c>
      <c r="E38" s="19">
        <v>1</v>
      </c>
      <c r="F38" s="20">
        <v>18</v>
      </c>
      <c r="G38" s="21">
        <v>35.14</v>
      </c>
      <c r="H38" s="22">
        <v>0.08</v>
      </c>
      <c r="I38" s="23">
        <f t="shared" si="0"/>
        <v>632.52</v>
      </c>
      <c r="J38" s="24">
        <f t="shared" si="1"/>
        <v>683.12</v>
      </c>
      <c r="K38" s="25" t="s">
        <v>1412</v>
      </c>
      <c r="L38" s="26" t="s">
        <v>1413</v>
      </c>
    </row>
    <row r="39" spans="1:12" ht="24.75" x14ac:dyDescent="0.25">
      <c r="A39" s="28">
        <v>32</v>
      </c>
      <c r="B39" s="29" t="s">
        <v>87</v>
      </c>
      <c r="C39" s="36" t="s">
        <v>24</v>
      </c>
      <c r="D39" s="36" t="s">
        <v>88</v>
      </c>
      <c r="E39" s="42">
        <v>20</v>
      </c>
      <c r="F39" s="20">
        <v>60</v>
      </c>
      <c r="G39" s="21">
        <v>9.58</v>
      </c>
      <c r="H39" s="22">
        <v>0.08</v>
      </c>
      <c r="I39" s="23">
        <f t="shared" si="0"/>
        <v>574.79999999999995</v>
      </c>
      <c r="J39" s="24">
        <f t="shared" si="1"/>
        <v>620.78</v>
      </c>
      <c r="K39" s="25" t="s">
        <v>737</v>
      </c>
      <c r="L39" s="26" t="s">
        <v>738</v>
      </c>
    </row>
    <row r="40" spans="1:12" ht="24.75" x14ac:dyDescent="0.25">
      <c r="A40" s="17">
        <v>33</v>
      </c>
      <c r="B40" s="29" t="s">
        <v>89</v>
      </c>
      <c r="C40" s="29" t="s">
        <v>56</v>
      </c>
      <c r="D40" s="29" t="s">
        <v>90</v>
      </c>
      <c r="E40" s="29">
        <v>50</v>
      </c>
      <c r="F40" s="20">
        <v>270</v>
      </c>
      <c r="G40" s="21">
        <v>107.35</v>
      </c>
      <c r="H40" s="22">
        <v>0.08</v>
      </c>
      <c r="I40" s="23">
        <f t="shared" si="0"/>
        <v>28984.5</v>
      </c>
      <c r="J40" s="24">
        <f t="shared" si="1"/>
        <v>31303.26</v>
      </c>
      <c r="K40" s="25" t="s">
        <v>739</v>
      </c>
      <c r="L40" s="26" t="s">
        <v>740</v>
      </c>
    </row>
    <row r="41" spans="1:12" ht="24.75" x14ac:dyDescent="0.25">
      <c r="A41" s="17">
        <v>34</v>
      </c>
      <c r="B41" s="29" t="s">
        <v>91</v>
      </c>
      <c r="C41" s="29" t="s">
        <v>92</v>
      </c>
      <c r="D41" s="44" t="s">
        <v>93</v>
      </c>
      <c r="E41" s="45">
        <v>10</v>
      </c>
      <c r="F41" s="20">
        <v>90</v>
      </c>
      <c r="G41" s="21">
        <v>5.15</v>
      </c>
      <c r="H41" s="22">
        <v>0.08</v>
      </c>
      <c r="I41" s="23">
        <f t="shared" si="0"/>
        <v>463.5</v>
      </c>
      <c r="J41" s="24">
        <f t="shared" si="1"/>
        <v>500.58</v>
      </c>
      <c r="K41" s="25" t="s">
        <v>741</v>
      </c>
      <c r="L41" s="26" t="s">
        <v>742</v>
      </c>
    </row>
    <row r="42" spans="1:12" ht="24.75" x14ac:dyDescent="0.25">
      <c r="A42" s="28">
        <v>35</v>
      </c>
      <c r="B42" s="20" t="s">
        <v>94</v>
      </c>
      <c r="C42" s="20" t="s">
        <v>27</v>
      </c>
      <c r="D42" s="46" t="s">
        <v>95</v>
      </c>
      <c r="E42" s="20">
        <v>1</v>
      </c>
      <c r="F42" s="20">
        <v>60</v>
      </c>
      <c r="G42" s="21">
        <v>15.59</v>
      </c>
      <c r="H42" s="22">
        <v>0.08</v>
      </c>
      <c r="I42" s="23">
        <f t="shared" si="0"/>
        <v>935.4</v>
      </c>
      <c r="J42" s="24">
        <f t="shared" si="1"/>
        <v>1010.23</v>
      </c>
      <c r="K42" s="25" t="s">
        <v>743</v>
      </c>
      <c r="L42" s="26" t="s">
        <v>744</v>
      </c>
    </row>
    <row r="43" spans="1:12" ht="24.75" x14ac:dyDescent="0.25">
      <c r="A43" s="17">
        <v>36</v>
      </c>
      <c r="B43" s="20" t="s">
        <v>96</v>
      </c>
      <c r="C43" s="20" t="s">
        <v>97</v>
      </c>
      <c r="D43" s="48" t="s">
        <v>98</v>
      </c>
      <c r="E43" s="49">
        <v>4</v>
      </c>
      <c r="F43" s="20">
        <v>45</v>
      </c>
      <c r="G43" s="21">
        <v>46.2</v>
      </c>
      <c r="H43" s="22">
        <v>0.08</v>
      </c>
      <c r="I43" s="23">
        <f t="shared" si="0"/>
        <v>2079</v>
      </c>
      <c r="J43" s="24">
        <f t="shared" si="1"/>
        <v>2245.3200000000002</v>
      </c>
      <c r="K43" s="25" t="s">
        <v>749</v>
      </c>
      <c r="L43" s="26" t="s">
        <v>750</v>
      </c>
    </row>
    <row r="44" spans="1:12" ht="24.75" x14ac:dyDescent="0.25">
      <c r="A44" s="17">
        <v>37</v>
      </c>
      <c r="B44" s="20" t="s">
        <v>99</v>
      </c>
      <c r="C44" s="20" t="s">
        <v>24</v>
      </c>
      <c r="D44" s="49" t="s">
        <v>88</v>
      </c>
      <c r="E44" s="49">
        <v>30</v>
      </c>
      <c r="F44" s="20">
        <v>65</v>
      </c>
      <c r="G44" s="21">
        <v>4.3899999999999997</v>
      </c>
      <c r="H44" s="22">
        <v>0.08</v>
      </c>
      <c r="I44" s="23">
        <f t="shared" si="0"/>
        <v>285.35000000000002</v>
      </c>
      <c r="J44" s="24">
        <f t="shared" si="1"/>
        <v>308.18</v>
      </c>
      <c r="K44" s="25" t="s">
        <v>751</v>
      </c>
      <c r="L44" s="26" t="s">
        <v>752</v>
      </c>
    </row>
    <row r="45" spans="1:12" ht="24.75" x14ac:dyDescent="0.25">
      <c r="A45" s="28">
        <v>38</v>
      </c>
      <c r="B45" s="20" t="s">
        <v>100</v>
      </c>
      <c r="C45" s="20" t="s">
        <v>45</v>
      </c>
      <c r="D45" s="50" t="s">
        <v>101</v>
      </c>
      <c r="E45" s="20">
        <v>50</v>
      </c>
      <c r="F45" s="20">
        <v>18</v>
      </c>
      <c r="G45" s="21">
        <v>38.19</v>
      </c>
      <c r="H45" s="22">
        <v>0.08</v>
      </c>
      <c r="I45" s="23">
        <f t="shared" si="0"/>
        <v>687.42</v>
      </c>
      <c r="J45" s="24">
        <f t="shared" si="1"/>
        <v>742.41</v>
      </c>
      <c r="K45" s="25" t="s">
        <v>753</v>
      </c>
      <c r="L45" s="26" t="s">
        <v>754</v>
      </c>
    </row>
    <row r="46" spans="1:12" ht="24.75" x14ac:dyDescent="0.25">
      <c r="A46" s="17">
        <v>39</v>
      </c>
      <c r="B46" s="29" t="s">
        <v>102</v>
      </c>
      <c r="C46" s="29" t="s">
        <v>103</v>
      </c>
      <c r="D46" s="30" t="s">
        <v>104</v>
      </c>
      <c r="E46" s="29">
        <v>10</v>
      </c>
      <c r="F46" s="20">
        <v>18</v>
      </c>
      <c r="G46" s="21">
        <v>11.41</v>
      </c>
      <c r="H46" s="22">
        <v>0.08</v>
      </c>
      <c r="I46" s="23">
        <f t="shared" si="0"/>
        <v>205.38</v>
      </c>
      <c r="J46" s="24">
        <f t="shared" si="1"/>
        <v>221.81</v>
      </c>
      <c r="K46" s="25" t="s">
        <v>755</v>
      </c>
      <c r="L46" s="26" t="s">
        <v>756</v>
      </c>
    </row>
    <row r="47" spans="1:12" ht="24.75" x14ac:dyDescent="0.25">
      <c r="A47" s="17">
        <v>40</v>
      </c>
      <c r="B47" s="29" t="s">
        <v>105</v>
      </c>
      <c r="C47" s="29" t="s">
        <v>106</v>
      </c>
      <c r="D47" s="30" t="s">
        <v>107</v>
      </c>
      <c r="E47" s="29">
        <v>28</v>
      </c>
      <c r="F47" s="20">
        <v>3</v>
      </c>
      <c r="G47" s="21">
        <v>9.94</v>
      </c>
      <c r="H47" s="22">
        <v>0.08</v>
      </c>
      <c r="I47" s="23">
        <f t="shared" si="0"/>
        <v>29.82</v>
      </c>
      <c r="J47" s="24">
        <f t="shared" si="1"/>
        <v>32.21</v>
      </c>
      <c r="K47" s="25" t="s">
        <v>757</v>
      </c>
      <c r="L47" s="26" t="s">
        <v>758</v>
      </c>
    </row>
    <row r="48" spans="1:12" ht="24.75" x14ac:dyDescent="0.25">
      <c r="A48" s="28">
        <v>41</v>
      </c>
      <c r="B48" s="29" t="s">
        <v>108</v>
      </c>
      <c r="C48" s="29" t="s">
        <v>35</v>
      </c>
      <c r="D48" s="30" t="s">
        <v>109</v>
      </c>
      <c r="E48" s="29">
        <v>1</v>
      </c>
      <c r="F48" s="20">
        <v>45</v>
      </c>
      <c r="G48" s="21">
        <v>13.38</v>
      </c>
      <c r="H48" s="22">
        <v>0.08</v>
      </c>
      <c r="I48" s="23">
        <f t="shared" si="0"/>
        <v>602.1</v>
      </c>
      <c r="J48" s="24">
        <f t="shared" si="1"/>
        <v>650.27</v>
      </c>
      <c r="K48" s="25" t="s">
        <v>759</v>
      </c>
      <c r="L48" s="26" t="s">
        <v>760</v>
      </c>
    </row>
    <row r="49" spans="1:12" ht="24.75" x14ac:dyDescent="0.25">
      <c r="A49" s="17">
        <v>42</v>
      </c>
      <c r="B49" s="29" t="s">
        <v>108</v>
      </c>
      <c r="C49" s="29" t="s">
        <v>74</v>
      </c>
      <c r="D49" s="30" t="s">
        <v>109</v>
      </c>
      <c r="E49" s="29">
        <v>1</v>
      </c>
      <c r="F49" s="20">
        <v>12</v>
      </c>
      <c r="G49" s="21">
        <v>12.63</v>
      </c>
      <c r="H49" s="22">
        <v>0.08</v>
      </c>
      <c r="I49" s="23">
        <f t="shared" si="0"/>
        <v>151.56</v>
      </c>
      <c r="J49" s="24">
        <f t="shared" si="1"/>
        <v>163.68</v>
      </c>
      <c r="K49" s="25" t="s">
        <v>761</v>
      </c>
      <c r="L49" s="26" t="s">
        <v>762</v>
      </c>
    </row>
    <row r="50" spans="1:12" ht="24.75" x14ac:dyDescent="0.25">
      <c r="A50" s="17">
        <v>43</v>
      </c>
      <c r="B50" s="29" t="s">
        <v>110</v>
      </c>
      <c r="C50" s="29" t="s">
        <v>24</v>
      </c>
      <c r="D50" s="30" t="s">
        <v>111</v>
      </c>
      <c r="E50" s="29">
        <v>60</v>
      </c>
      <c r="F50" s="20">
        <v>36</v>
      </c>
      <c r="G50" s="21">
        <v>31.6</v>
      </c>
      <c r="H50" s="22">
        <v>0.08</v>
      </c>
      <c r="I50" s="23">
        <f t="shared" si="0"/>
        <v>1137.5999999999999</v>
      </c>
      <c r="J50" s="24">
        <f t="shared" si="1"/>
        <v>1228.6099999999999</v>
      </c>
      <c r="K50" s="25" t="s">
        <v>763</v>
      </c>
      <c r="L50" s="26" t="s">
        <v>764</v>
      </c>
    </row>
    <row r="51" spans="1:12" ht="24.75" x14ac:dyDescent="0.25">
      <c r="A51" s="28">
        <v>44</v>
      </c>
      <c r="B51" s="29" t="s">
        <v>112</v>
      </c>
      <c r="C51" s="29" t="s">
        <v>24</v>
      </c>
      <c r="D51" s="30" t="s">
        <v>113</v>
      </c>
      <c r="E51" s="29">
        <v>60</v>
      </c>
      <c r="F51" s="20">
        <v>36</v>
      </c>
      <c r="G51" s="21">
        <v>31.6</v>
      </c>
      <c r="H51" s="22">
        <v>0.08</v>
      </c>
      <c r="I51" s="23">
        <f t="shared" si="0"/>
        <v>1137.5999999999999</v>
      </c>
      <c r="J51" s="24">
        <f t="shared" si="1"/>
        <v>1228.6099999999999</v>
      </c>
      <c r="K51" s="25" t="s">
        <v>765</v>
      </c>
      <c r="L51" s="26" t="s">
        <v>766</v>
      </c>
    </row>
    <row r="52" spans="1:12" ht="24.75" x14ac:dyDescent="0.25">
      <c r="A52" s="17">
        <v>45</v>
      </c>
      <c r="B52" s="45" t="s">
        <v>114</v>
      </c>
      <c r="C52" s="45" t="s">
        <v>115</v>
      </c>
      <c r="D52" s="45" t="s">
        <v>116</v>
      </c>
      <c r="E52" s="45">
        <v>5</v>
      </c>
      <c r="F52" s="20">
        <v>3</v>
      </c>
      <c r="G52" s="21">
        <v>83.8</v>
      </c>
      <c r="H52" s="22">
        <v>0.08</v>
      </c>
      <c r="I52" s="23">
        <f t="shared" si="0"/>
        <v>251.4</v>
      </c>
      <c r="J52" s="24">
        <f t="shared" si="1"/>
        <v>271.51</v>
      </c>
      <c r="K52" s="25" t="s">
        <v>767</v>
      </c>
      <c r="L52" s="26" t="s">
        <v>768</v>
      </c>
    </row>
    <row r="53" spans="1:12" ht="48" x14ac:dyDescent="0.25">
      <c r="A53" s="51">
        <v>46</v>
      </c>
      <c r="B53" s="52" t="s">
        <v>117</v>
      </c>
      <c r="C53" s="53" t="s">
        <v>118</v>
      </c>
      <c r="D53" s="52" t="s">
        <v>119</v>
      </c>
      <c r="E53" s="52">
        <v>1</v>
      </c>
      <c r="F53" s="20">
        <v>85</v>
      </c>
      <c r="G53" s="21">
        <v>27.97</v>
      </c>
      <c r="H53" s="22">
        <v>0.08</v>
      </c>
      <c r="I53" s="23">
        <f t="shared" si="0"/>
        <v>2377.4499999999998</v>
      </c>
      <c r="J53" s="24">
        <f t="shared" si="1"/>
        <v>2567.65</v>
      </c>
      <c r="K53" s="25" t="s">
        <v>769</v>
      </c>
      <c r="L53" s="26" t="s">
        <v>770</v>
      </c>
    </row>
    <row r="54" spans="1:12" ht="24.75" x14ac:dyDescent="0.25">
      <c r="A54" s="28">
        <v>47</v>
      </c>
      <c r="B54" s="29" t="s">
        <v>120</v>
      </c>
      <c r="C54" s="30" t="s">
        <v>121</v>
      </c>
      <c r="D54" s="29" t="s">
        <v>122</v>
      </c>
      <c r="E54" s="29">
        <v>1</v>
      </c>
      <c r="F54" s="20">
        <v>120</v>
      </c>
      <c r="G54" s="21">
        <v>22.12</v>
      </c>
      <c r="H54" s="22">
        <v>0.08</v>
      </c>
      <c r="I54" s="23">
        <f t="shared" si="0"/>
        <v>2654.4</v>
      </c>
      <c r="J54" s="24">
        <f t="shared" si="1"/>
        <v>2866.75</v>
      </c>
      <c r="K54" s="25" t="s">
        <v>771</v>
      </c>
      <c r="L54" s="26" t="s">
        <v>772</v>
      </c>
    </row>
    <row r="55" spans="1:12" ht="24.75" x14ac:dyDescent="0.25">
      <c r="A55" s="17">
        <v>48</v>
      </c>
      <c r="B55" s="54" t="s">
        <v>123</v>
      </c>
      <c r="C55" s="29" t="s">
        <v>59</v>
      </c>
      <c r="D55" s="30" t="s">
        <v>124</v>
      </c>
      <c r="E55" s="29">
        <v>30</v>
      </c>
      <c r="F55" s="20">
        <v>45</v>
      </c>
      <c r="G55" s="21">
        <v>7.9</v>
      </c>
      <c r="H55" s="22">
        <v>0.08</v>
      </c>
      <c r="I55" s="23">
        <f t="shared" si="0"/>
        <v>355.5</v>
      </c>
      <c r="J55" s="24">
        <f t="shared" si="1"/>
        <v>383.94</v>
      </c>
      <c r="K55" s="25" t="s">
        <v>773</v>
      </c>
      <c r="L55" s="26" t="s">
        <v>774</v>
      </c>
    </row>
    <row r="56" spans="1:12" ht="24.75" x14ac:dyDescent="0.25">
      <c r="A56" s="17">
        <v>49</v>
      </c>
      <c r="B56" s="54" t="s">
        <v>123</v>
      </c>
      <c r="C56" s="29" t="s">
        <v>59</v>
      </c>
      <c r="D56" s="30" t="s">
        <v>125</v>
      </c>
      <c r="E56" s="29">
        <v>30</v>
      </c>
      <c r="F56" s="20">
        <v>12</v>
      </c>
      <c r="G56" s="21">
        <v>6.15</v>
      </c>
      <c r="H56" s="22">
        <v>0.08</v>
      </c>
      <c r="I56" s="23">
        <f t="shared" si="0"/>
        <v>73.8</v>
      </c>
      <c r="J56" s="24">
        <f t="shared" si="1"/>
        <v>79.7</v>
      </c>
      <c r="K56" s="25" t="s">
        <v>775</v>
      </c>
      <c r="L56" s="26" t="s">
        <v>776</v>
      </c>
    </row>
    <row r="57" spans="1:12" ht="24.75" x14ac:dyDescent="0.25">
      <c r="A57" s="28">
        <v>50</v>
      </c>
      <c r="B57" s="55" t="s">
        <v>126</v>
      </c>
      <c r="C57" s="29" t="s">
        <v>127</v>
      </c>
      <c r="D57" s="29" t="s">
        <v>128</v>
      </c>
      <c r="E57" s="29">
        <v>1</v>
      </c>
      <c r="F57" s="20">
        <v>10</v>
      </c>
      <c r="G57" s="21">
        <v>17.809999999999999</v>
      </c>
      <c r="H57" s="22">
        <v>0.08</v>
      </c>
      <c r="I57" s="23">
        <f t="shared" si="0"/>
        <v>178.1</v>
      </c>
      <c r="J57" s="24">
        <f t="shared" si="1"/>
        <v>192.35</v>
      </c>
      <c r="K57" s="25" t="s">
        <v>777</v>
      </c>
      <c r="L57" s="26" t="s">
        <v>778</v>
      </c>
    </row>
    <row r="58" spans="1:12" ht="24.75" x14ac:dyDescent="0.25">
      <c r="A58" s="17">
        <v>51</v>
      </c>
      <c r="B58" s="56" t="s">
        <v>129</v>
      </c>
      <c r="C58" s="19" t="s">
        <v>130</v>
      </c>
      <c r="D58" s="19" t="s">
        <v>131</v>
      </c>
      <c r="E58" s="19">
        <v>1</v>
      </c>
      <c r="F58" s="20">
        <v>45</v>
      </c>
      <c r="G58" s="21">
        <v>85.09</v>
      </c>
      <c r="H58" s="22">
        <v>0.08</v>
      </c>
      <c r="I58" s="23">
        <f t="shared" si="0"/>
        <v>3829.05</v>
      </c>
      <c r="J58" s="24">
        <f t="shared" si="1"/>
        <v>4135.37</v>
      </c>
      <c r="K58" s="25" t="s">
        <v>779</v>
      </c>
      <c r="L58" s="26" t="s">
        <v>780</v>
      </c>
    </row>
    <row r="59" spans="1:12" ht="24.75" x14ac:dyDescent="0.25">
      <c r="A59" s="17">
        <v>52</v>
      </c>
      <c r="B59" s="56" t="s">
        <v>132</v>
      </c>
      <c r="C59" s="19" t="s">
        <v>133</v>
      </c>
      <c r="D59" s="57">
        <v>0.01</v>
      </c>
      <c r="E59" s="19">
        <v>1</v>
      </c>
      <c r="F59" s="20">
        <v>15</v>
      </c>
      <c r="G59" s="21">
        <v>15.29</v>
      </c>
      <c r="H59" s="22">
        <v>0.08</v>
      </c>
      <c r="I59" s="23">
        <f t="shared" si="0"/>
        <v>229.35</v>
      </c>
      <c r="J59" s="24">
        <f t="shared" si="1"/>
        <v>247.7</v>
      </c>
      <c r="K59" s="25" t="s">
        <v>781</v>
      </c>
      <c r="L59" s="26" t="s">
        <v>782</v>
      </c>
    </row>
    <row r="60" spans="1:12" ht="36.75" x14ac:dyDescent="0.25">
      <c r="A60" s="28">
        <v>53</v>
      </c>
      <c r="B60" s="54" t="s">
        <v>134</v>
      </c>
      <c r="C60" s="29" t="s">
        <v>135</v>
      </c>
      <c r="D60" s="30" t="s">
        <v>136</v>
      </c>
      <c r="E60" s="29">
        <v>1</v>
      </c>
      <c r="F60" s="20">
        <v>9</v>
      </c>
      <c r="G60" s="21">
        <v>298.85000000000002</v>
      </c>
      <c r="H60" s="22">
        <v>0.08</v>
      </c>
      <c r="I60" s="23">
        <f t="shared" si="0"/>
        <v>2689.65</v>
      </c>
      <c r="J60" s="24">
        <f t="shared" si="1"/>
        <v>2904.82</v>
      </c>
      <c r="K60" s="25" t="s">
        <v>1338</v>
      </c>
      <c r="L60" s="26" t="s">
        <v>1339</v>
      </c>
    </row>
    <row r="61" spans="1:12" ht="24.75" x14ac:dyDescent="0.25">
      <c r="A61" s="17">
        <v>54</v>
      </c>
      <c r="B61" s="54" t="s">
        <v>137</v>
      </c>
      <c r="C61" s="29" t="s">
        <v>56</v>
      </c>
      <c r="D61" s="30" t="s">
        <v>138</v>
      </c>
      <c r="E61" s="29">
        <v>5</v>
      </c>
      <c r="F61" s="20">
        <v>5</v>
      </c>
      <c r="G61" s="21">
        <v>298</v>
      </c>
      <c r="H61" s="22">
        <v>0.08</v>
      </c>
      <c r="I61" s="23">
        <f t="shared" si="0"/>
        <v>1490</v>
      </c>
      <c r="J61" s="24">
        <f t="shared" si="1"/>
        <v>1609.2</v>
      </c>
      <c r="K61" s="25" t="s">
        <v>1177</v>
      </c>
      <c r="L61" s="26" t="s">
        <v>1178</v>
      </c>
    </row>
    <row r="62" spans="1:12" ht="36.75" x14ac:dyDescent="0.25">
      <c r="A62" s="17">
        <v>55</v>
      </c>
      <c r="B62" s="29" t="s">
        <v>139</v>
      </c>
      <c r="C62" s="58" t="s">
        <v>140</v>
      </c>
      <c r="D62" s="59">
        <v>0.4</v>
      </c>
      <c r="E62" s="58">
        <v>50</v>
      </c>
      <c r="F62" s="20">
        <v>7</v>
      </c>
      <c r="G62" s="21">
        <v>302.5</v>
      </c>
      <c r="H62" s="22">
        <v>0.08</v>
      </c>
      <c r="I62" s="23">
        <f t="shared" si="0"/>
        <v>2117.5</v>
      </c>
      <c r="J62" s="24">
        <f t="shared" si="1"/>
        <v>2286.9</v>
      </c>
      <c r="K62" s="25" t="s">
        <v>783</v>
      </c>
      <c r="L62" s="26" t="s">
        <v>784</v>
      </c>
    </row>
    <row r="63" spans="1:12" ht="24.75" x14ac:dyDescent="0.25">
      <c r="A63" s="28">
        <v>56</v>
      </c>
      <c r="B63" s="29" t="s">
        <v>139</v>
      </c>
      <c r="C63" s="29" t="s">
        <v>140</v>
      </c>
      <c r="D63" s="60">
        <v>0.2</v>
      </c>
      <c r="E63" s="29">
        <v>50</v>
      </c>
      <c r="F63" s="20">
        <v>7</v>
      </c>
      <c r="G63" s="21">
        <v>308</v>
      </c>
      <c r="H63" s="22">
        <v>0.08</v>
      </c>
      <c r="I63" s="23">
        <f t="shared" si="0"/>
        <v>2156</v>
      </c>
      <c r="J63" s="24">
        <f t="shared" si="1"/>
        <v>2328.48</v>
      </c>
      <c r="K63" s="25" t="s">
        <v>785</v>
      </c>
      <c r="L63" s="26" t="s">
        <v>786</v>
      </c>
    </row>
    <row r="64" spans="1:12" ht="24.75" x14ac:dyDescent="0.25">
      <c r="A64" s="17">
        <v>57</v>
      </c>
      <c r="B64" s="29" t="s">
        <v>141</v>
      </c>
      <c r="C64" s="29" t="s">
        <v>142</v>
      </c>
      <c r="D64" s="61" t="s">
        <v>143</v>
      </c>
      <c r="E64" s="29">
        <v>16</v>
      </c>
      <c r="F64" s="20">
        <v>30</v>
      </c>
      <c r="G64" s="21">
        <v>58.7</v>
      </c>
      <c r="H64" s="22">
        <v>0.08</v>
      </c>
      <c r="I64" s="23">
        <f t="shared" si="0"/>
        <v>1761</v>
      </c>
      <c r="J64" s="24">
        <f t="shared" si="1"/>
        <v>1901.88</v>
      </c>
      <c r="K64" s="25" t="s">
        <v>787</v>
      </c>
      <c r="L64" s="26" t="s">
        <v>788</v>
      </c>
    </row>
    <row r="65" spans="1:12" ht="24.75" x14ac:dyDescent="0.25">
      <c r="A65" s="17">
        <v>58</v>
      </c>
      <c r="B65" s="29" t="s">
        <v>144</v>
      </c>
      <c r="C65" s="29" t="s">
        <v>145</v>
      </c>
      <c r="D65" s="62">
        <v>5.0000000000000001E-3</v>
      </c>
      <c r="E65" s="29">
        <v>1</v>
      </c>
      <c r="F65" s="20">
        <v>6</v>
      </c>
      <c r="G65" s="21">
        <v>11.69</v>
      </c>
      <c r="H65" s="22">
        <v>0.08</v>
      </c>
      <c r="I65" s="23">
        <f t="shared" si="0"/>
        <v>70.14</v>
      </c>
      <c r="J65" s="24">
        <f t="shared" si="1"/>
        <v>75.75</v>
      </c>
      <c r="K65" s="25" t="s">
        <v>789</v>
      </c>
      <c r="L65" s="26" t="s">
        <v>790</v>
      </c>
    </row>
    <row r="66" spans="1:12" ht="24.75" x14ac:dyDescent="0.25">
      <c r="A66" s="28">
        <v>59</v>
      </c>
      <c r="B66" s="29" t="s">
        <v>146</v>
      </c>
      <c r="C66" s="29" t="s">
        <v>56</v>
      </c>
      <c r="D66" s="30" t="s">
        <v>147</v>
      </c>
      <c r="E66" s="29">
        <v>5</v>
      </c>
      <c r="F66" s="20">
        <v>70</v>
      </c>
      <c r="G66" s="21">
        <v>22</v>
      </c>
      <c r="H66" s="22">
        <v>0.08</v>
      </c>
      <c r="I66" s="23">
        <f t="shared" si="0"/>
        <v>1540</v>
      </c>
      <c r="J66" s="24">
        <f t="shared" si="1"/>
        <v>1663.2</v>
      </c>
      <c r="K66" s="25" t="s">
        <v>791</v>
      </c>
      <c r="L66" s="26" t="s">
        <v>792</v>
      </c>
    </row>
    <row r="67" spans="1:12" ht="24.75" x14ac:dyDescent="0.25">
      <c r="A67" s="17">
        <v>60</v>
      </c>
      <c r="B67" s="29" t="s">
        <v>148</v>
      </c>
      <c r="C67" s="29" t="s">
        <v>19</v>
      </c>
      <c r="D67" s="29"/>
      <c r="E67" s="29">
        <v>1</v>
      </c>
      <c r="F67" s="20">
        <v>12</v>
      </c>
      <c r="G67" s="21">
        <v>30.74</v>
      </c>
      <c r="H67" s="22">
        <v>0.08</v>
      </c>
      <c r="I67" s="23">
        <f t="shared" si="0"/>
        <v>368.88</v>
      </c>
      <c r="J67" s="24">
        <f t="shared" si="1"/>
        <v>398.39</v>
      </c>
      <c r="K67" s="25" t="s">
        <v>793</v>
      </c>
      <c r="L67" s="26" t="s">
        <v>794</v>
      </c>
    </row>
    <row r="68" spans="1:12" ht="24.75" x14ac:dyDescent="0.25">
      <c r="A68" s="17">
        <v>61</v>
      </c>
      <c r="B68" s="18" t="s">
        <v>149</v>
      </c>
      <c r="C68" s="19" t="s">
        <v>48</v>
      </c>
      <c r="D68" s="19" t="s">
        <v>69</v>
      </c>
      <c r="E68" s="19">
        <v>30</v>
      </c>
      <c r="F68" s="20">
        <v>45</v>
      </c>
      <c r="G68" s="21">
        <v>221.77</v>
      </c>
      <c r="H68" s="22">
        <v>0.08</v>
      </c>
      <c r="I68" s="23">
        <f t="shared" si="0"/>
        <v>9979.65</v>
      </c>
      <c r="J68" s="24">
        <f t="shared" si="1"/>
        <v>10778.02</v>
      </c>
      <c r="K68" s="25" t="s">
        <v>795</v>
      </c>
      <c r="L68" s="26" t="s">
        <v>796</v>
      </c>
    </row>
    <row r="69" spans="1:12" ht="36" x14ac:dyDescent="0.25">
      <c r="A69" s="37">
        <v>62</v>
      </c>
      <c r="B69" s="38" t="s">
        <v>150</v>
      </c>
      <c r="C69" s="39" t="s">
        <v>151</v>
      </c>
      <c r="D69" s="40" t="s">
        <v>152</v>
      </c>
      <c r="E69" s="40">
        <v>100</v>
      </c>
      <c r="F69" s="20">
        <v>180</v>
      </c>
      <c r="G69" s="21">
        <v>37.68</v>
      </c>
      <c r="H69" s="22">
        <v>0.08</v>
      </c>
      <c r="I69" s="23">
        <f t="shared" si="0"/>
        <v>6782.4</v>
      </c>
      <c r="J69" s="24">
        <f t="shared" si="1"/>
        <v>7324.99</v>
      </c>
      <c r="K69" s="25" t="s">
        <v>797</v>
      </c>
      <c r="L69" s="26" t="s">
        <v>798</v>
      </c>
    </row>
    <row r="70" spans="1:12" ht="24.75" x14ac:dyDescent="0.25">
      <c r="A70" s="17">
        <v>63</v>
      </c>
      <c r="B70" s="33" t="s">
        <v>153</v>
      </c>
      <c r="C70" s="33" t="s">
        <v>24</v>
      </c>
      <c r="D70" s="33" t="s">
        <v>154</v>
      </c>
      <c r="E70" s="34">
        <v>60</v>
      </c>
      <c r="F70" s="20">
        <v>560</v>
      </c>
      <c r="G70" s="21">
        <v>5.77</v>
      </c>
      <c r="H70" s="22">
        <v>0.08</v>
      </c>
      <c r="I70" s="23">
        <f t="shared" si="0"/>
        <v>3231.2</v>
      </c>
      <c r="J70" s="24">
        <f t="shared" si="1"/>
        <v>3489.7</v>
      </c>
      <c r="K70" s="25" t="s">
        <v>799</v>
      </c>
      <c r="L70" s="26" t="s">
        <v>800</v>
      </c>
    </row>
    <row r="71" spans="1:12" ht="36.75" x14ac:dyDescent="0.25">
      <c r="A71" s="17">
        <v>64</v>
      </c>
      <c r="B71" s="63" t="s">
        <v>155</v>
      </c>
      <c r="C71" s="64" t="s">
        <v>156</v>
      </c>
      <c r="D71" s="19" t="s">
        <v>157</v>
      </c>
      <c r="E71" s="19">
        <v>1</v>
      </c>
      <c r="F71" s="20">
        <v>45</v>
      </c>
      <c r="G71" s="21">
        <v>34.94</v>
      </c>
      <c r="H71" s="22">
        <v>0.08</v>
      </c>
      <c r="I71" s="23">
        <f t="shared" si="0"/>
        <v>1572.3</v>
      </c>
      <c r="J71" s="24">
        <f t="shared" si="1"/>
        <v>1698.08</v>
      </c>
      <c r="K71" s="25" t="s">
        <v>801</v>
      </c>
      <c r="L71" s="26" t="s">
        <v>802</v>
      </c>
    </row>
    <row r="72" spans="1:12" ht="24.75" x14ac:dyDescent="0.25">
      <c r="A72" s="28">
        <v>65</v>
      </c>
      <c r="B72" s="63" t="s">
        <v>155</v>
      </c>
      <c r="C72" s="64" t="s">
        <v>158</v>
      </c>
      <c r="D72" s="19" t="s">
        <v>101</v>
      </c>
      <c r="E72" s="19">
        <v>14</v>
      </c>
      <c r="F72" s="20">
        <v>6</v>
      </c>
      <c r="G72" s="21">
        <v>16.32</v>
      </c>
      <c r="H72" s="22">
        <v>0.08</v>
      </c>
      <c r="I72" s="23">
        <f t="shared" si="0"/>
        <v>97.92</v>
      </c>
      <c r="J72" s="24">
        <f t="shared" si="1"/>
        <v>105.75</v>
      </c>
      <c r="K72" s="25" t="s">
        <v>803</v>
      </c>
      <c r="L72" s="26" t="s">
        <v>804</v>
      </c>
    </row>
    <row r="73" spans="1:12" ht="24.75" x14ac:dyDescent="0.25">
      <c r="A73" s="17">
        <v>66</v>
      </c>
      <c r="B73" s="63" t="s">
        <v>155</v>
      </c>
      <c r="C73" s="64" t="s">
        <v>158</v>
      </c>
      <c r="D73" s="19" t="s">
        <v>159</v>
      </c>
      <c r="E73" s="19">
        <v>14</v>
      </c>
      <c r="F73" s="20">
        <v>10</v>
      </c>
      <c r="G73" s="21">
        <v>25.39</v>
      </c>
      <c r="H73" s="22">
        <v>0.08</v>
      </c>
      <c r="I73" s="23">
        <f t="shared" ref="I73:I136" si="2">ROUND(G73*F73,2)</f>
        <v>253.9</v>
      </c>
      <c r="J73" s="24">
        <f t="shared" ref="J73:J136" si="3">ROUND(I73*H73+I73,2)</f>
        <v>274.20999999999998</v>
      </c>
      <c r="K73" s="25" t="s">
        <v>805</v>
      </c>
      <c r="L73" s="26" t="s">
        <v>806</v>
      </c>
    </row>
    <row r="74" spans="1:12" ht="24.75" x14ac:dyDescent="0.25">
      <c r="A74" s="17">
        <v>67</v>
      </c>
      <c r="B74" s="29" t="s">
        <v>160</v>
      </c>
      <c r="C74" s="29" t="s">
        <v>24</v>
      </c>
      <c r="D74" s="29" t="s">
        <v>161</v>
      </c>
      <c r="E74" s="29">
        <v>30</v>
      </c>
      <c r="F74" s="20">
        <v>5</v>
      </c>
      <c r="G74" s="21">
        <v>9.3800000000000008</v>
      </c>
      <c r="H74" s="22">
        <v>0.08</v>
      </c>
      <c r="I74" s="23">
        <f t="shared" si="2"/>
        <v>46.9</v>
      </c>
      <c r="J74" s="24">
        <f t="shared" si="3"/>
        <v>50.65</v>
      </c>
      <c r="K74" s="25" t="s">
        <v>1424</v>
      </c>
      <c r="L74" s="26" t="s">
        <v>1425</v>
      </c>
    </row>
    <row r="75" spans="1:12" ht="24.75" x14ac:dyDescent="0.25">
      <c r="A75" s="28">
        <v>68</v>
      </c>
      <c r="B75" s="29" t="s">
        <v>160</v>
      </c>
      <c r="C75" s="29" t="s">
        <v>24</v>
      </c>
      <c r="D75" s="29" t="s">
        <v>25</v>
      </c>
      <c r="E75" s="29">
        <v>30</v>
      </c>
      <c r="F75" s="20">
        <v>15</v>
      </c>
      <c r="G75" s="21">
        <v>13.93</v>
      </c>
      <c r="H75" s="22">
        <v>0.08</v>
      </c>
      <c r="I75" s="23">
        <f t="shared" si="2"/>
        <v>208.95</v>
      </c>
      <c r="J75" s="24">
        <f t="shared" si="3"/>
        <v>225.67</v>
      </c>
      <c r="K75" s="25" t="s">
        <v>1414</v>
      </c>
      <c r="L75" s="26" t="s">
        <v>1415</v>
      </c>
    </row>
    <row r="76" spans="1:12" ht="24.75" x14ac:dyDescent="0.25">
      <c r="A76" s="17">
        <v>69</v>
      </c>
      <c r="B76" s="18" t="s">
        <v>162</v>
      </c>
      <c r="C76" s="19" t="s">
        <v>163</v>
      </c>
      <c r="D76" s="19" t="s">
        <v>164</v>
      </c>
      <c r="E76" s="19">
        <v>10</v>
      </c>
      <c r="F76" s="20">
        <v>20</v>
      </c>
      <c r="G76" s="21">
        <v>20.56</v>
      </c>
      <c r="H76" s="22">
        <v>0.08</v>
      </c>
      <c r="I76" s="23">
        <f t="shared" si="2"/>
        <v>411.2</v>
      </c>
      <c r="J76" s="24">
        <f t="shared" si="3"/>
        <v>444.1</v>
      </c>
      <c r="K76" s="25" t="s">
        <v>807</v>
      </c>
      <c r="L76" s="26" t="s">
        <v>808</v>
      </c>
    </row>
    <row r="77" spans="1:12" ht="24.75" x14ac:dyDescent="0.25">
      <c r="A77" s="17">
        <v>70</v>
      </c>
      <c r="B77" s="18" t="s">
        <v>165</v>
      </c>
      <c r="C77" s="19" t="s">
        <v>166</v>
      </c>
      <c r="D77" s="19" t="s">
        <v>167</v>
      </c>
      <c r="E77" s="19">
        <v>1</v>
      </c>
      <c r="F77" s="20">
        <v>30</v>
      </c>
      <c r="G77" s="21">
        <v>29.12</v>
      </c>
      <c r="H77" s="22">
        <v>0.08</v>
      </c>
      <c r="I77" s="23">
        <f t="shared" si="2"/>
        <v>873.6</v>
      </c>
      <c r="J77" s="24">
        <f t="shared" si="3"/>
        <v>943.49</v>
      </c>
      <c r="K77" s="25" t="s">
        <v>809</v>
      </c>
      <c r="L77" s="26" t="s">
        <v>810</v>
      </c>
    </row>
    <row r="78" spans="1:12" ht="24.75" x14ac:dyDescent="0.25">
      <c r="A78" s="28">
        <v>71</v>
      </c>
      <c r="B78" s="29" t="s">
        <v>168</v>
      </c>
      <c r="C78" s="29" t="s">
        <v>169</v>
      </c>
      <c r="D78" s="29" t="s">
        <v>170</v>
      </c>
      <c r="E78" s="29">
        <v>1</v>
      </c>
      <c r="F78" s="20">
        <v>30</v>
      </c>
      <c r="G78" s="21">
        <v>31.52</v>
      </c>
      <c r="H78" s="22">
        <v>0.08</v>
      </c>
      <c r="I78" s="23">
        <f t="shared" si="2"/>
        <v>945.6</v>
      </c>
      <c r="J78" s="24">
        <f t="shared" si="3"/>
        <v>1021.25</v>
      </c>
      <c r="K78" s="25" t="s">
        <v>811</v>
      </c>
      <c r="L78" s="26" t="s">
        <v>812</v>
      </c>
    </row>
    <row r="79" spans="1:12" ht="24.75" x14ac:dyDescent="0.25">
      <c r="A79" s="17">
        <v>72</v>
      </c>
      <c r="B79" s="18" t="s">
        <v>171</v>
      </c>
      <c r="C79" s="19" t="s">
        <v>45</v>
      </c>
      <c r="D79" s="65" t="s">
        <v>172</v>
      </c>
      <c r="E79" s="19">
        <v>25</v>
      </c>
      <c r="F79" s="20">
        <v>12</v>
      </c>
      <c r="G79" s="21">
        <v>29.75</v>
      </c>
      <c r="H79" s="22">
        <v>0.08</v>
      </c>
      <c r="I79" s="23">
        <f t="shared" si="2"/>
        <v>357</v>
      </c>
      <c r="J79" s="24">
        <f t="shared" si="3"/>
        <v>385.56</v>
      </c>
      <c r="K79" s="25" t="s">
        <v>813</v>
      </c>
      <c r="L79" s="26" t="s">
        <v>814</v>
      </c>
    </row>
    <row r="80" spans="1:12" ht="24.75" x14ac:dyDescent="0.25">
      <c r="A80" s="17">
        <v>73</v>
      </c>
      <c r="B80" s="18" t="s">
        <v>173</v>
      </c>
      <c r="C80" s="19" t="s">
        <v>56</v>
      </c>
      <c r="D80" s="19" t="s">
        <v>69</v>
      </c>
      <c r="E80" s="19">
        <v>10</v>
      </c>
      <c r="F80" s="20">
        <v>160</v>
      </c>
      <c r="G80" s="21">
        <v>50.08</v>
      </c>
      <c r="H80" s="22">
        <v>0.08</v>
      </c>
      <c r="I80" s="23">
        <f t="shared" si="2"/>
        <v>8012.8</v>
      </c>
      <c r="J80" s="24">
        <f t="shared" si="3"/>
        <v>8653.82</v>
      </c>
      <c r="K80" s="25" t="s">
        <v>815</v>
      </c>
      <c r="L80" s="26" t="s">
        <v>816</v>
      </c>
    </row>
    <row r="81" spans="1:12" ht="24.75" x14ac:dyDescent="0.25">
      <c r="A81" s="28">
        <v>74</v>
      </c>
      <c r="B81" s="18" t="s">
        <v>174</v>
      </c>
      <c r="C81" s="19" t="s">
        <v>175</v>
      </c>
      <c r="D81" s="65" t="s">
        <v>69</v>
      </c>
      <c r="E81" s="19">
        <v>20</v>
      </c>
      <c r="F81" s="20">
        <v>3</v>
      </c>
      <c r="G81" s="21">
        <v>8.18</v>
      </c>
      <c r="H81" s="22">
        <v>0.08</v>
      </c>
      <c r="I81" s="23">
        <f t="shared" si="2"/>
        <v>24.54</v>
      </c>
      <c r="J81" s="24">
        <f t="shared" si="3"/>
        <v>26.5</v>
      </c>
      <c r="K81" s="25" t="s">
        <v>817</v>
      </c>
      <c r="L81" s="26" t="s">
        <v>818</v>
      </c>
    </row>
    <row r="82" spans="1:12" ht="24.75" x14ac:dyDescent="0.25">
      <c r="A82" s="17">
        <v>75</v>
      </c>
      <c r="B82" s="29" t="s">
        <v>176</v>
      </c>
      <c r="C82" s="29" t="s">
        <v>177</v>
      </c>
      <c r="D82" s="30" t="s">
        <v>178</v>
      </c>
      <c r="E82" s="29">
        <v>100</v>
      </c>
      <c r="F82" s="20">
        <v>8</v>
      </c>
      <c r="G82" s="21">
        <v>20.83</v>
      </c>
      <c r="H82" s="22">
        <v>0.08</v>
      </c>
      <c r="I82" s="23">
        <f t="shared" si="2"/>
        <v>166.64</v>
      </c>
      <c r="J82" s="24">
        <f t="shared" si="3"/>
        <v>179.97</v>
      </c>
      <c r="K82" s="25" t="s">
        <v>819</v>
      </c>
      <c r="L82" s="26" t="s">
        <v>820</v>
      </c>
    </row>
    <row r="83" spans="1:12" ht="24.75" x14ac:dyDescent="0.25">
      <c r="A83" s="17">
        <v>76</v>
      </c>
      <c r="B83" s="29" t="s">
        <v>176</v>
      </c>
      <c r="C83" s="29" t="s">
        <v>177</v>
      </c>
      <c r="D83" s="30" t="s">
        <v>179</v>
      </c>
      <c r="E83" s="29">
        <v>100</v>
      </c>
      <c r="F83" s="20">
        <v>10</v>
      </c>
      <c r="G83" s="21">
        <v>41.66</v>
      </c>
      <c r="H83" s="22">
        <v>0.08</v>
      </c>
      <c r="I83" s="23">
        <f t="shared" si="2"/>
        <v>416.6</v>
      </c>
      <c r="J83" s="24">
        <f t="shared" si="3"/>
        <v>449.93</v>
      </c>
      <c r="K83" s="25" t="s">
        <v>821</v>
      </c>
      <c r="L83" s="26" t="s">
        <v>822</v>
      </c>
    </row>
    <row r="84" spans="1:12" ht="24.75" x14ac:dyDescent="0.25">
      <c r="A84" s="28">
        <v>77</v>
      </c>
      <c r="B84" s="29" t="s">
        <v>176</v>
      </c>
      <c r="C84" s="29" t="s">
        <v>177</v>
      </c>
      <c r="D84" s="30" t="s">
        <v>180</v>
      </c>
      <c r="E84" s="29">
        <v>100</v>
      </c>
      <c r="F84" s="20">
        <v>5</v>
      </c>
      <c r="G84" s="21">
        <v>79.5</v>
      </c>
      <c r="H84" s="22">
        <v>0.08</v>
      </c>
      <c r="I84" s="23">
        <f t="shared" si="2"/>
        <v>397.5</v>
      </c>
      <c r="J84" s="24">
        <f t="shared" si="3"/>
        <v>429.3</v>
      </c>
      <c r="K84" s="25" t="s">
        <v>823</v>
      </c>
      <c r="L84" s="26" t="s">
        <v>824</v>
      </c>
    </row>
    <row r="85" spans="1:12" ht="24.75" x14ac:dyDescent="0.25">
      <c r="A85" s="17">
        <v>78</v>
      </c>
      <c r="B85" s="29" t="s">
        <v>181</v>
      </c>
      <c r="C85" s="29" t="s">
        <v>177</v>
      </c>
      <c r="D85" s="30" t="s">
        <v>179</v>
      </c>
      <c r="E85" s="29">
        <v>100</v>
      </c>
      <c r="F85" s="20">
        <v>10</v>
      </c>
      <c r="G85" s="21">
        <v>41.66</v>
      </c>
      <c r="H85" s="22">
        <v>0.08</v>
      </c>
      <c r="I85" s="23">
        <f t="shared" si="2"/>
        <v>416.6</v>
      </c>
      <c r="J85" s="24">
        <f t="shared" si="3"/>
        <v>449.93</v>
      </c>
      <c r="K85" s="25" t="s">
        <v>825</v>
      </c>
      <c r="L85" s="26" t="s">
        <v>826</v>
      </c>
    </row>
    <row r="86" spans="1:12" ht="24.75" x14ac:dyDescent="0.25">
      <c r="A86" s="17">
        <v>79</v>
      </c>
      <c r="B86" s="29" t="s">
        <v>182</v>
      </c>
      <c r="C86" s="29" t="s">
        <v>183</v>
      </c>
      <c r="D86" s="29" t="s">
        <v>159</v>
      </c>
      <c r="E86" s="29">
        <v>100</v>
      </c>
      <c r="F86" s="20">
        <v>10</v>
      </c>
      <c r="G86" s="21">
        <v>59.52</v>
      </c>
      <c r="H86" s="22">
        <v>0.08</v>
      </c>
      <c r="I86" s="23">
        <f t="shared" si="2"/>
        <v>595.20000000000005</v>
      </c>
      <c r="J86" s="24">
        <f t="shared" si="3"/>
        <v>642.82000000000005</v>
      </c>
      <c r="K86" s="25" t="s">
        <v>1241</v>
      </c>
      <c r="L86" s="26" t="s">
        <v>1242</v>
      </c>
    </row>
    <row r="87" spans="1:12" ht="24.75" x14ac:dyDescent="0.25">
      <c r="A87" s="28">
        <v>80</v>
      </c>
      <c r="B87" s="29" t="s">
        <v>184</v>
      </c>
      <c r="C87" s="29" t="s">
        <v>24</v>
      </c>
      <c r="D87" s="29" t="s">
        <v>46</v>
      </c>
      <c r="E87" s="29">
        <v>100</v>
      </c>
      <c r="F87" s="20">
        <v>1</v>
      </c>
      <c r="G87" s="21">
        <v>14.78</v>
      </c>
      <c r="H87" s="22">
        <v>0.08</v>
      </c>
      <c r="I87" s="23">
        <f t="shared" si="2"/>
        <v>14.78</v>
      </c>
      <c r="J87" s="24">
        <f t="shared" si="3"/>
        <v>15.96</v>
      </c>
      <c r="K87" s="25" t="s">
        <v>827</v>
      </c>
      <c r="L87" s="26" t="s">
        <v>828</v>
      </c>
    </row>
    <row r="88" spans="1:12" ht="24.75" x14ac:dyDescent="0.25">
      <c r="A88" s="17">
        <v>81</v>
      </c>
      <c r="B88" s="29" t="s">
        <v>185</v>
      </c>
      <c r="C88" s="29" t="s">
        <v>45</v>
      </c>
      <c r="D88" s="29" t="s">
        <v>186</v>
      </c>
      <c r="E88" s="29">
        <v>30</v>
      </c>
      <c r="F88" s="20">
        <v>5</v>
      </c>
      <c r="G88" s="21">
        <v>5.2</v>
      </c>
      <c r="H88" s="22">
        <v>0.08</v>
      </c>
      <c r="I88" s="23">
        <f t="shared" si="2"/>
        <v>26</v>
      </c>
      <c r="J88" s="24">
        <f t="shared" si="3"/>
        <v>28.08</v>
      </c>
      <c r="K88" s="25" t="s">
        <v>829</v>
      </c>
      <c r="L88" s="26" t="s">
        <v>830</v>
      </c>
    </row>
    <row r="89" spans="1:12" ht="24.75" x14ac:dyDescent="0.25">
      <c r="A89" s="17">
        <v>82</v>
      </c>
      <c r="B89" s="29" t="s">
        <v>185</v>
      </c>
      <c r="C89" s="29" t="s">
        <v>45</v>
      </c>
      <c r="D89" s="29" t="s">
        <v>187</v>
      </c>
      <c r="E89" s="29">
        <v>30</v>
      </c>
      <c r="F89" s="20">
        <v>10</v>
      </c>
      <c r="G89" s="21">
        <v>18.809999999999999</v>
      </c>
      <c r="H89" s="22">
        <v>0.08</v>
      </c>
      <c r="I89" s="23">
        <f t="shared" si="2"/>
        <v>188.1</v>
      </c>
      <c r="J89" s="24">
        <f t="shared" si="3"/>
        <v>203.15</v>
      </c>
      <c r="K89" s="25" t="s">
        <v>831</v>
      </c>
      <c r="L89" s="26" t="s">
        <v>832</v>
      </c>
    </row>
    <row r="90" spans="1:12" ht="36.75" x14ac:dyDescent="0.25">
      <c r="A90" s="28">
        <v>83</v>
      </c>
      <c r="B90" s="29" t="s">
        <v>188</v>
      </c>
      <c r="C90" s="29" t="s">
        <v>135</v>
      </c>
      <c r="D90" s="29" t="s">
        <v>83</v>
      </c>
      <c r="E90" s="29">
        <v>1</v>
      </c>
      <c r="F90" s="20">
        <v>40</v>
      </c>
      <c r="G90" s="21">
        <v>34.24</v>
      </c>
      <c r="H90" s="22">
        <v>0.08</v>
      </c>
      <c r="I90" s="23">
        <f t="shared" si="2"/>
        <v>1369.6</v>
      </c>
      <c r="J90" s="24">
        <f t="shared" si="3"/>
        <v>1479.17</v>
      </c>
      <c r="K90" s="25" t="s">
        <v>833</v>
      </c>
      <c r="L90" s="26" t="s">
        <v>834</v>
      </c>
    </row>
    <row r="91" spans="1:12" ht="36.75" x14ac:dyDescent="0.25">
      <c r="A91" s="17">
        <v>84</v>
      </c>
      <c r="B91" s="29" t="s">
        <v>188</v>
      </c>
      <c r="C91" s="29" t="s">
        <v>189</v>
      </c>
      <c r="D91" s="29" t="s">
        <v>60</v>
      </c>
      <c r="E91" s="29">
        <v>1</v>
      </c>
      <c r="F91" s="20">
        <v>40</v>
      </c>
      <c r="G91" s="21">
        <v>108.1</v>
      </c>
      <c r="H91" s="22">
        <v>0.08</v>
      </c>
      <c r="I91" s="23">
        <f t="shared" si="2"/>
        <v>4324</v>
      </c>
      <c r="J91" s="24">
        <f t="shared" si="3"/>
        <v>4669.92</v>
      </c>
      <c r="K91" s="25" t="s">
        <v>835</v>
      </c>
      <c r="L91" s="26" t="s">
        <v>836</v>
      </c>
    </row>
    <row r="92" spans="1:12" ht="24.75" x14ac:dyDescent="0.25">
      <c r="A92" s="17">
        <v>85</v>
      </c>
      <c r="B92" s="29" t="s">
        <v>190</v>
      </c>
      <c r="C92" s="29" t="s">
        <v>191</v>
      </c>
      <c r="D92" s="29" t="s">
        <v>192</v>
      </c>
      <c r="E92" s="29">
        <v>1</v>
      </c>
      <c r="F92" s="20">
        <v>12</v>
      </c>
      <c r="G92" s="21">
        <v>42.52</v>
      </c>
      <c r="H92" s="22">
        <v>0.08</v>
      </c>
      <c r="I92" s="23">
        <f t="shared" si="2"/>
        <v>510.24</v>
      </c>
      <c r="J92" s="24">
        <f t="shared" si="3"/>
        <v>551.05999999999995</v>
      </c>
      <c r="K92" s="25" t="s">
        <v>837</v>
      </c>
      <c r="L92" s="26" t="s">
        <v>838</v>
      </c>
    </row>
    <row r="93" spans="1:12" ht="24.75" x14ac:dyDescent="0.25">
      <c r="A93" s="28">
        <v>86</v>
      </c>
      <c r="B93" s="29" t="s">
        <v>193</v>
      </c>
      <c r="C93" s="29" t="s">
        <v>194</v>
      </c>
      <c r="D93" s="29" t="s">
        <v>195</v>
      </c>
      <c r="E93" s="29">
        <v>1</v>
      </c>
      <c r="F93" s="20">
        <v>3</v>
      </c>
      <c r="G93" s="21">
        <v>49.99</v>
      </c>
      <c r="H93" s="22">
        <v>0.08</v>
      </c>
      <c r="I93" s="23">
        <f t="shared" si="2"/>
        <v>149.97</v>
      </c>
      <c r="J93" s="24">
        <f t="shared" si="3"/>
        <v>161.97</v>
      </c>
      <c r="K93" s="25" t="s">
        <v>839</v>
      </c>
      <c r="L93" s="26" t="s">
        <v>840</v>
      </c>
    </row>
    <row r="94" spans="1:12" ht="24.75" x14ac:dyDescent="0.25">
      <c r="A94" s="17">
        <v>87</v>
      </c>
      <c r="B94" s="29" t="s">
        <v>196</v>
      </c>
      <c r="C94" s="29" t="s">
        <v>24</v>
      </c>
      <c r="D94" s="29" t="s">
        <v>180</v>
      </c>
      <c r="E94" s="29">
        <v>28</v>
      </c>
      <c r="F94" s="20">
        <v>2</v>
      </c>
      <c r="G94" s="21">
        <v>31.21</v>
      </c>
      <c r="H94" s="22">
        <v>0.08</v>
      </c>
      <c r="I94" s="23">
        <f t="shared" si="2"/>
        <v>62.42</v>
      </c>
      <c r="J94" s="24">
        <f t="shared" si="3"/>
        <v>67.41</v>
      </c>
      <c r="K94" s="25" t="s">
        <v>841</v>
      </c>
      <c r="L94" s="26" t="s">
        <v>842</v>
      </c>
    </row>
    <row r="95" spans="1:12" ht="24.75" x14ac:dyDescent="0.25">
      <c r="A95" s="17">
        <v>88</v>
      </c>
      <c r="B95" s="29" t="s">
        <v>197</v>
      </c>
      <c r="C95" s="29" t="s">
        <v>198</v>
      </c>
      <c r="D95" s="60">
        <v>0.03</v>
      </c>
      <c r="E95" s="29">
        <v>30</v>
      </c>
      <c r="F95" s="20">
        <v>6</v>
      </c>
      <c r="G95" s="21">
        <v>36.4</v>
      </c>
      <c r="H95" s="22">
        <v>0.08</v>
      </c>
      <c r="I95" s="23">
        <f t="shared" si="2"/>
        <v>218.4</v>
      </c>
      <c r="J95" s="24">
        <f t="shared" si="3"/>
        <v>235.87</v>
      </c>
      <c r="K95" s="25" t="s">
        <v>843</v>
      </c>
      <c r="L95" s="26" t="s">
        <v>844</v>
      </c>
    </row>
    <row r="96" spans="1:12" ht="24.75" x14ac:dyDescent="0.25">
      <c r="A96" s="28">
        <v>89</v>
      </c>
      <c r="B96" s="29" t="s">
        <v>199</v>
      </c>
      <c r="C96" s="30" t="s">
        <v>200</v>
      </c>
      <c r="D96" s="29" t="s">
        <v>201</v>
      </c>
      <c r="E96" s="29">
        <v>1</v>
      </c>
      <c r="F96" s="20">
        <v>160</v>
      </c>
      <c r="G96" s="21">
        <v>13.3</v>
      </c>
      <c r="H96" s="22">
        <v>0.08</v>
      </c>
      <c r="I96" s="23">
        <f t="shared" si="2"/>
        <v>2128</v>
      </c>
      <c r="J96" s="24">
        <f t="shared" si="3"/>
        <v>2298.2399999999998</v>
      </c>
      <c r="K96" s="25" t="s">
        <v>845</v>
      </c>
      <c r="L96" s="26" t="s">
        <v>846</v>
      </c>
    </row>
    <row r="97" spans="1:12" ht="24.75" x14ac:dyDescent="0.25">
      <c r="A97" s="17">
        <v>90</v>
      </c>
      <c r="B97" s="29" t="s">
        <v>202</v>
      </c>
      <c r="C97" s="29" t="s">
        <v>203</v>
      </c>
      <c r="D97" s="29" t="s">
        <v>204</v>
      </c>
      <c r="E97" s="29">
        <v>1</v>
      </c>
      <c r="F97" s="20">
        <v>80</v>
      </c>
      <c r="G97" s="21">
        <v>30.96</v>
      </c>
      <c r="H97" s="22">
        <v>0.08</v>
      </c>
      <c r="I97" s="23">
        <f t="shared" si="2"/>
        <v>2476.8000000000002</v>
      </c>
      <c r="J97" s="24">
        <f t="shared" si="3"/>
        <v>2674.94</v>
      </c>
      <c r="K97" s="25" t="s">
        <v>847</v>
      </c>
      <c r="L97" s="26" t="s">
        <v>848</v>
      </c>
    </row>
    <row r="98" spans="1:12" ht="24.75" x14ac:dyDescent="0.25">
      <c r="A98" s="17">
        <v>91</v>
      </c>
      <c r="B98" s="29" t="s">
        <v>205</v>
      </c>
      <c r="C98" s="29" t="s">
        <v>206</v>
      </c>
      <c r="D98" s="29" t="s">
        <v>207</v>
      </c>
      <c r="E98" s="29">
        <v>100</v>
      </c>
      <c r="F98" s="20">
        <v>1</v>
      </c>
      <c r="G98" s="21">
        <v>307.39999999999998</v>
      </c>
      <c r="H98" s="22">
        <v>0.08</v>
      </c>
      <c r="I98" s="23">
        <f t="shared" si="2"/>
        <v>307.39999999999998</v>
      </c>
      <c r="J98" s="24">
        <f t="shared" si="3"/>
        <v>331.99</v>
      </c>
      <c r="K98" s="25" t="s">
        <v>849</v>
      </c>
      <c r="L98" s="26" t="s">
        <v>850</v>
      </c>
    </row>
    <row r="99" spans="1:12" ht="24.75" x14ac:dyDescent="0.25">
      <c r="A99" s="28">
        <v>92</v>
      </c>
      <c r="B99" s="29" t="s">
        <v>208</v>
      </c>
      <c r="C99" s="29" t="s">
        <v>45</v>
      </c>
      <c r="D99" s="29" t="s">
        <v>209</v>
      </c>
      <c r="E99" s="29">
        <v>50</v>
      </c>
      <c r="F99" s="20">
        <v>10</v>
      </c>
      <c r="G99" s="21">
        <v>22.8</v>
      </c>
      <c r="H99" s="22">
        <v>0.08</v>
      </c>
      <c r="I99" s="23">
        <f t="shared" si="2"/>
        <v>228</v>
      </c>
      <c r="J99" s="24">
        <f t="shared" si="3"/>
        <v>246.24</v>
      </c>
      <c r="K99" s="25" t="s">
        <v>851</v>
      </c>
      <c r="L99" s="26" t="s">
        <v>852</v>
      </c>
    </row>
    <row r="100" spans="1:12" ht="24.75" x14ac:dyDescent="0.25">
      <c r="A100" s="17">
        <v>93</v>
      </c>
      <c r="B100" s="29" t="s">
        <v>210</v>
      </c>
      <c r="C100" s="29" t="s">
        <v>175</v>
      </c>
      <c r="D100" s="29" t="s">
        <v>107</v>
      </c>
      <c r="E100" s="29">
        <v>100</v>
      </c>
      <c r="F100" s="20">
        <v>1</v>
      </c>
      <c r="G100" s="21">
        <v>271.26</v>
      </c>
      <c r="H100" s="22">
        <v>0.08</v>
      </c>
      <c r="I100" s="23">
        <f t="shared" si="2"/>
        <v>271.26</v>
      </c>
      <c r="J100" s="24">
        <f t="shared" si="3"/>
        <v>292.95999999999998</v>
      </c>
      <c r="K100" s="25" t="s">
        <v>853</v>
      </c>
      <c r="L100" s="26" t="s">
        <v>854</v>
      </c>
    </row>
    <row r="101" spans="1:12" ht="24.75" x14ac:dyDescent="0.25">
      <c r="A101" s="17">
        <v>94</v>
      </c>
      <c r="B101" s="29" t="s">
        <v>211</v>
      </c>
      <c r="C101" s="29" t="s">
        <v>212</v>
      </c>
      <c r="D101" s="29" t="s">
        <v>213</v>
      </c>
      <c r="E101" s="29">
        <v>1</v>
      </c>
      <c r="F101" s="20">
        <v>10</v>
      </c>
      <c r="G101" s="21">
        <v>55</v>
      </c>
      <c r="H101" s="22">
        <v>0.08</v>
      </c>
      <c r="I101" s="23">
        <f t="shared" si="2"/>
        <v>550</v>
      </c>
      <c r="J101" s="24">
        <f t="shared" si="3"/>
        <v>594</v>
      </c>
      <c r="K101" s="25" t="s">
        <v>1408</v>
      </c>
      <c r="L101" s="26" t="s">
        <v>1409</v>
      </c>
    </row>
    <row r="102" spans="1:12" ht="24.75" x14ac:dyDescent="0.25">
      <c r="A102" s="28">
        <v>95</v>
      </c>
      <c r="B102" s="29" t="s">
        <v>214</v>
      </c>
      <c r="C102" s="29" t="s">
        <v>24</v>
      </c>
      <c r="D102" s="36" t="s">
        <v>69</v>
      </c>
      <c r="E102" s="29">
        <v>60</v>
      </c>
      <c r="F102" s="20">
        <v>100</v>
      </c>
      <c r="G102" s="21">
        <v>7.6</v>
      </c>
      <c r="H102" s="22">
        <v>0.08</v>
      </c>
      <c r="I102" s="23">
        <f t="shared" si="2"/>
        <v>760</v>
      </c>
      <c r="J102" s="24">
        <f t="shared" si="3"/>
        <v>820.8</v>
      </c>
      <c r="K102" s="25" t="s">
        <v>855</v>
      </c>
      <c r="L102" s="26" t="s">
        <v>856</v>
      </c>
    </row>
    <row r="103" spans="1:12" ht="24.75" x14ac:dyDescent="0.25">
      <c r="A103" s="17">
        <v>96</v>
      </c>
      <c r="B103" s="29" t="s">
        <v>214</v>
      </c>
      <c r="C103" s="29" t="s">
        <v>24</v>
      </c>
      <c r="D103" s="36" t="s">
        <v>72</v>
      </c>
      <c r="E103" s="29">
        <v>60</v>
      </c>
      <c r="F103" s="20">
        <v>60</v>
      </c>
      <c r="G103" s="21">
        <v>11.11</v>
      </c>
      <c r="H103" s="22">
        <v>0.08</v>
      </c>
      <c r="I103" s="23">
        <f t="shared" si="2"/>
        <v>666.6</v>
      </c>
      <c r="J103" s="24">
        <f t="shared" si="3"/>
        <v>719.93</v>
      </c>
      <c r="K103" s="25" t="s">
        <v>857</v>
      </c>
      <c r="L103" s="26" t="s">
        <v>858</v>
      </c>
    </row>
    <row r="104" spans="1:12" ht="24.75" x14ac:dyDescent="0.25">
      <c r="A104" s="17">
        <v>97</v>
      </c>
      <c r="B104" s="29" t="s">
        <v>215</v>
      </c>
      <c r="C104" s="29" t="s">
        <v>169</v>
      </c>
      <c r="D104" s="29"/>
      <c r="E104" s="29">
        <v>1</v>
      </c>
      <c r="F104" s="20">
        <v>7</v>
      </c>
      <c r="G104" s="21">
        <v>12.55</v>
      </c>
      <c r="H104" s="22">
        <v>0.08</v>
      </c>
      <c r="I104" s="23">
        <f t="shared" si="2"/>
        <v>87.85</v>
      </c>
      <c r="J104" s="24">
        <f t="shared" si="3"/>
        <v>94.88</v>
      </c>
      <c r="K104" s="25" t="s">
        <v>859</v>
      </c>
      <c r="L104" s="26" t="s">
        <v>860</v>
      </c>
    </row>
    <row r="105" spans="1:12" ht="24.75" x14ac:dyDescent="0.25">
      <c r="A105" s="28">
        <v>98</v>
      </c>
      <c r="B105" s="32" t="s">
        <v>216</v>
      </c>
      <c r="C105" s="32" t="s">
        <v>24</v>
      </c>
      <c r="D105" s="32" t="s">
        <v>217</v>
      </c>
      <c r="E105" s="54">
        <v>20</v>
      </c>
      <c r="F105" s="20">
        <v>210</v>
      </c>
      <c r="G105" s="21">
        <v>8.15</v>
      </c>
      <c r="H105" s="22">
        <v>0.08</v>
      </c>
      <c r="I105" s="23">
        <f t="shared" si="2"/>
        <v>1711.5</v>
      </c>
      <c r="J105" s="24">
        <f t="shared" si="3"/>
        <v>1848.42</v>
      </c>
      <c r="K105" s="25" t="s">
        <v>861</v>
      </c>
      <c r="L105" s="26" t="s">
        <v>862</v>
      </c>
    </row>
    <row r="106" spans="1:12" ht="24.75" x14ac:dyDescent="0.25">
      <c r="A106" s="17">
        <v>99</v>
      </c>
      <c r="B106" s="32" t="s">
        <v>216</v>
      </c>
      <c r="C106" s="32" t="s">
        <v>56</v>
      </c>
      <c r="D106" s="32" t="s">
        <v>218</v>
      </c>
      <c r="E106" s="54">
        <v>5</v>
      </c>
      <c r="F106" s="20">
        <v>1400</v>
      </c>
      <c r="G106" s="21">
        <v>13.97</v>
      </c>
      <c r="H106" s="22">
        <v>0.08</v>
      </c>
      <c r="I106" s="23">
        <f t="shared" si="2"/>
        <v>19558</v>
      </c>
      <c r="J106" s="24">
        <f t="shared" si="3"/>
        <v>21122.639999999999</v>
      </c>
      <c r="K106" s="25" t="s">
        <v>863</v>
      </c>
      <c r="L106" s="26" t="s">
        <v>864</v>
      </c>
    </row>
    <row r="107" spans="1:12" ht="24.75" x14ac:dyDescent="0.25">
      <c r="A107" s="17">
        <v>100</v>
      </c>
      <c r="B107" s="29" t="s">
        <v>219</v>
      </c>
      <c r="C107" s="29" t="s">
        <v>220</v>
      </c>
      <c r="D107" s="29" t="s">
        <v>221</v>
      </c>
      <c r="E107" s="29">
        <v>1</v>
      </c>
      <c r="F107" s="20">
        <v>5</v>
      </c>
      <c r="G107" s="21">
        <v>47.17</v>
      </c>
      <c r="H107" s="22">
        <v>0.05</v>
      </c>
      <c r="I107" s="23">
        <f t="shared" si="2"/>
        <v>235.85</v>
      </c>
      <c r="J107" s="24">
        <f t="shared" si="3"/>
        <v>247.64</v>
      </c>
      <c r="K107" s="25" t="s">
        <v>865</v>
      </c>
      <c r="L107" s="26" t="s">
        <v>866</v>
      </c>
    </row>
    <row r="108" spans="1:12" ht="24.75" x14ac:dyDescent="0.25">
      <c r="A108" s="28">
        <v>101</v>
      </c>
      <c r="B108" s="29" t="s">
        <v>222</v>
      </c>
      <c r="C108" s="29" t="s">
        <v>220</v>
      </c>
      <c r="D108" s="29" t="s">
        <v>221</v>
      </c>
      <c r="E108" s="29">
        <v>1</v>
      </c>
      <c r="F108" s="20">
        <v>5</v>
      </c>
      <c r="G108" s="21">
        <v>49.82</v>
      </c>
      <c r="H108" s="22">
        <v>0.05</v>
      </c>
      <c r="I108" s="23">
        <f t="shared" si="2"/>
        <v>249.1</v>
      </c>
      <c r="J108" s="24">
        <f t="shared" si="3"/>
        <v>261.56</v>
      </c>
      <c r="K108" s="25" t="s">
        <v>867</v>
      </c>
      <c r="L108" s="26" t="s">
        <v>868</v>
      </c>
    </row>
    <row r="109" spans="1:12" ht="24.75" x14ac:dyDescent="0.25">
      <c r="A109" s="17">
        <v>102</v>
      </c>
      <c r="B109" s="29" t="s">
        <v>223</v>
      </c>
      <c r="C109" s="29" t="s">
        <v>224</v>
      </c>
      <c r="D109" s="36" t="s">
        <v>225</v>
      </c>
      <c r="E109" s="29">
        <v>10</v>
      </c>
      <c r="F109" s="20">
        <v>10</v>
      </c>
      <c r="G109" s="21">
        <v>44.3</v>
      </c>
      <c r="H109" s="22">
        <v>0.08</v>
      </c>
      <c r="I109" s="23">
        <f t="shared" si="2"/>
        <v>443</v>
      </c>
      <c r="J109" s="24">
        <f t="shared" si="3"/>
        <v>478.44</v>
      </c>
      <c r="K109" s="25" t="s">
        <v>869</v>
      </c>
      <c r="L109" s="26" t="s">
        <v>870</v>
      </c>
    </row>
    <row r="110" spans="1:12" ht="24.75" x14ac:dyDescent="0.25">
      <c r="A110" s="17">
        <v>103</v>
      </c>
      <c r="B110" s="29" t="s">
        <v>226</v>
      </c>
      <c r="C110" s="29" t="s">
        <v>142</v>
      </c>
      <c r="D110" s="36"/>
      <c r="E110" s="29">
        <v>10</v>
      </c>
      <c r="F110" s="20">
        <v>20</v>
      </c>
      <c r="G110" s="21">
        <v>26.33</v>
      </c>
      <c r="H110" s="22">
        <v>0.05</v>
      </c>
      <c r="I110" s="23">
        <f t="shared" si="2"/>
        <v>526.6</v>
      </c>
      <c r="J110" s="24">
        <f t="shared" si="3"/>
        <v>552.92999999999995</v>
      </c>
      <c r="K110" s="25" t="s">
        <v>871</v>
      </c>
      <c r="L110" s="26" t="s">
        <v>872</v>
      </c>
    </row>
    <row r="111" spans="1:12" ht="24.75" x14ac:dyDescent="0.25">
      <c r="A111" s="28">
        <v>104</v>
      </c>
      <c r="B111" s="29" t="s">
        <v>227</v>
      </c>
      <c r="C111" s="29" t="s">
        <v>45</v>
      </c>
      <c r="D111" s="36" t="s">
        <v>172</v>
      </c>
      <c r="E111" s="29">
        <v>10</v>
      </c>
      <c r="F111" s="20">
        <v>75</v>
      </c>
      <c r="G111" s="21">
        <v>43.52</v>
      </c>
      <c r="H111" s="22">
        <v>0.08</v>
      </c>
      <c r="I111" s="23">
        <f t="shared" si="2"/>
        <v>3264</v>
      </c>
      <c r="J111" s="24">
        <f t="shared" si="3"/>
        <v>3525.12</v>
      </c>
      <c r="K111" s="25" t="s">
        <v>873</v>
      </c>
      <c r="L111" s="26" t="s">
        <v>874</v>
      </c>
    </row>
    <row r="112" spans="1:12" ht="24.75" x14ac:dyDescent="0.25">
      <c r="A112" s="17">
        <v>105</v>
      </c>
      <c r="B112" s="46" t="s">
        <v>228</v>
      </c>
      <c r="C112" s="46" t="s">
        <v>229</v>
      </c>
      <c r="D112" s="20" t="s">
        <v>230</v>
      </c>
      <c r="E112" s="20">
        <v>5</v>
      </c>
      <c r="F112" s="20">
        <v>650</v>
      </c>
      <c r="G112" s="21">
        <v>11.33</v>
      </c>
      <c r="H112" s="22">
        <v>0.08</v>
      </c>
      <c r="I112" s="23">
        <f t="shared" si="2"/>
        <v>7364.5</v>
      </c>
      <c r="J112" s="24">
        <f t="shared" si="3"/>
        <v>7953.66</v>
      </c>
      <c r="K112" s="25" t="s">
        <v>875</v>
      </c>
      <c r="L112" s="26" t="s">
        <v>876</v>
      </c>
    </row>
    <row r="113" spans="1:12" ht="24.75" x14ac:dyDescent="0.25">
      <c r="A113" s="17">
        <v>106</v>
      </c>
      <c r="B113" s="46" t="s">
        <v>228</v>
      </c>
      <c r="C113" s="46" t="s">
        <v>229</v>
      </c>
      <c r="D113" s="20" t="s">
        <v>231</v>
      </c>
      <c r="E113" s="20">
        <v>10</v>
      </c>
      <c r="F113" s="20">
        <v>110</v>
      </c>
      <c r="G113" s="21">
        <v>34.9</v>
      </c>
      <c r="H113" s="22">
        <v>0.08</v>
      </c>
      <c r="I113" s="23">
        <f t="shared" si="2"/>
        <v>3839</v>
      </c>
      <c r="J113" s="24">
        <f t="shared" si="3"/>
        <v>4146.12</v>
      </c>
      <c r="K113" s="25" t="s">
        <v>877</v>
      </c>
      <c r="L113" s="26" t="s">
        <v>878</v>
      </c>
    </row>
    <row r="114" spans="1:12" ht="36" x14ac:dyDescent="0.25">
      <c r="A114" s="37">
        <v>107</v>
      </c>
      <c r="B114" s="53" t="s">
        <v>228</v>
      </c>
      <c r="C114" s="53" t="s">
        <v>232</v>
      </c>
      <c r="D114" s="52" t="s">
        <v>69</v>
      </c>
      <c r="E114" s="52">
        <v>60</v>
      </c>
      <c r="F114" s="20">
        <v>2</v>
      </c>
      <c r="G114" s="21">
        <v>28.65</v>
      </c>
      <c r="H114" s="22">
        <v>0.08</v>
      </c>
      <c r="I114" s="23">
        <f t="shared" si="2"/>
        <v>57.3</v>
      </c>
      <c r="J114" s="24">
        <f t="shared" si="3"/>
        <v>61.88</v>
      </c>
      <c r="K114" s="25" t="s">
        <v>879</v>
      </c>
      <c r="L114" s="26" t="s">
        <v>880</v>
      </c>
    </row>
    <row r="115" spans="1:12" ht="24.75" x14ac:dyDescent="0.25">
      <c r="A115" s="17">
        <v>108</v>
      </c>
      <c r="B115" s="29" t="s">
        <v>233</v>
      </c>
      <c r="C115" s="29" t="s">
        <v>56</v>
      </c>
      <c r="D115" s="36" t="s">
        <v>234</v>
      </c>
      <c r="E115" s="42">
        <v>10</v>
      </c>
      <c r="F115" s="20">
        <v>80</v>
      </c>
      <c r="G115" s="21">
        <v>19.5</v>
      </c>
      <c r="H115" s="22">
        <v>0.08</v>
      </c>
      <c r="I115" s="23">
        <f t="shared" si="2"/>
        <v>1560</v>
      </c>
      <c r="J115" s="24">
        <f t="shared" si="3"/>
        <v>1684.8</v>
      </c>
      <c r="K115" s="25" t="s">
        <v>881</v>
      </c>
      <c r="L115" s="26" t="s">
        <v>882</v>
      </c>
    </row>
    <row r="116" spans="1:12" ht="24.75" x14ac:dyDescent="0.25">
      <c r="A116" s="17">
        <v>109</v>
      </c>
      <c r="B116" s="29" t="s">
        <v>235</v>
      </c>
      <c r="C116" s="29" t="s">
        <v>24</v>
      </c>
      <c r="D116" s="29" t="s">
        <v>159</v>
      </c>
      <c r="E116" s="29">
        <v>50</v>
      </c>
      <c r="F116" s="20">
        <v>350</v>
      </c>
      <c r="G116" s="21">
        <v>4.84</v>
      </c>
      <c r="H116" s="22">
        <v>0.08</v>
      </c>
      <c r="I116" s="23">
        <f t="shared" si="2"/>
        <v>1694</v>
      </c>
      <c r="J116" s="24">
        <f t="shared" si="3"/>
        <v>1829.52</v>
      </c>
      <c r="K116" s="25" t="s">
        <v>883</v>
      </c>
      <c r="L116" s="26" t="s">
        <v>884</v>
      </c>
    </row>
    <row r="117" spans="1:12" ht="24.75" x14ac:dyDescent="0.25">
      <c r="A117" s="28">
        <v>110</v>
      </c>
      <c r="B117" s="29" t="s">
        <v>235</v>
      </c>
      <c r="C117" s="29" t="s">
        <v>42</v>
      </c>
      <c r="D117" s="36">
        <v>0.05</v>
      </c>
      <c r="E117" s="29">
        <v>10</v>
      </c>
      <c r="F117" s="20">
        <v>6</v>
      </c>
      <c r="G117" s="21">
        <v>6.54</v>
      </c>
      <c r="H117" s="22">
        <v>0.08</v>
      </c>
      <c r="I117" s="23">
        <f t="shared" si="2"/>
        <v>39.24</v>
      </c>
      <c r="J117" s="24">
        <f t="shared" si="3"/>
        <v>42.38</v>
      </c>
      <c r="K117" s="25" t="s">
        <v>885</v>
      </c>
      <c r="L117" s="26" t="s">
        <v>886</v>
      </c>
    </row>
    <row r="118" spans="1:12" ht="24.75" x14ac:dyDescent="0.25">
      <c r="A118" s="17">
        <v>111</v>
      </c>
      <c r="B118" s="29" t="s">
        <v>235</v>
      </c>
      <c r="C118" s="29" t="s">
        <v>42</v>
      </c>
      <c r="D118" s="36">
        <v>0.25</v>
      </c>
      <c r="E118" s="29">
        <v>10</v>
      </c>
      <c r="F118" s="20">
        <v>6</v>
      </c>
      <c r="G118" s="21">
        <v>4.3099999999999996</v>
      </c>
      <c r="H118" s="22">
        <v>0.08</v>
      </c>
      <c r="I118" s="23">
        <f t="shared" si="2"/>
        <v>25.86</v>
      </c>
      <c r="J118" s="24">
        <f t="shared" si="3"/>
        <v>27.93</v>
      </c>
      <c r="K118" s="25" t="s">
        <v>887</v>
      </c>
      <c r="L118" s="26" t="s">
        <v>888</v>
      </c>
    </row>
    <row r="119" spans="1:12" ht="24.75" x14ac:dyDescent="0.25">
      <c r="A119" s="17">
        <v>112</v>
      </c>
      <c r="B119" s="18" t="s">
        <v>235</v>
      </c>
      <c r="C119" s="66" t="s">
        <v>236</v>
      </c>
      <c r="D119" s="65" t="s">
        <v>237</v>
      </c>
      <c r="E119" s="19">
        <v>1</v>
      </c>
      <c r="F119" s="20">
        <v>20</v>
      </c>
      <c r="G119" s="21">
        <v>11.62</v>
      </c>
      <c r="H119" s="22">
        <v>0.08</v>
      </c>
      <c r="I119" s="23">
        <f t="shared" si="2"/>
        <v>232.4</v>
      </c>
      <c r="J119" s="24">
        <f t="shared" si="3"/>
        <v>250.99</v>
      </c>
      <c r="K119" s="25" t="s">
        <v>889</v>
      </c>
      <c r="L119" s="26" t="s">
        <v>890</v>
      </c>
    </row>
    <row r="120" spans="1:12" ht="24.75" x14ac:dyDescent="0.25">
      <c r="A120" s="28">
        <v>113</v>
      </c>
      <c r="B120" s="29" t="s">
        <v>238</v>
      </c>
      <c r="C120" s="29" t="s">
        <v>24</v>
      </c>
      <c r="D120" s="67">
        <v>2.5000000000000001E-2</v>
      </c>
      <c r="E120" s="45">
        <v>20</v>
      </c>
      <c r="F120" s="20">
        <v>1200</v>
      </c>
      <c r="G120" s="21">
        <v>1.99</v>
      </c>
      <c r="H120" s="22">
        <v>0.08</v>
      </c>
      <c r="I120" s="23">
        <f t="shared" si="2"/>
        <v>2388</v>
      </c>
      <c r="J120" s="24">
        <f t="shared" si="3"/>
        <v>2579.04</v>
      </c>
      <c r="K120" s="25" t="s">
        <v>891</v>
      </c>
      <c r="L120" s="26" t="s">
        <v>892</v>
      </c>
    </row>
    <row r="121" spans="1:12" ht="24.75" x14ac:dyDescent="0.25">
      <c r="A121" s="17">
        <v>114</v>
      </c>
      <c r="B121" s="29" t="s">
        <v>239</v>
      </c>
      <c r="C121" s="54" t="s">
        <v>45</v>
      </c>
      <c r="D121" s="29" t="s">
        <v>25</v>
      </c>
      <c r="E121" s="29">
        <v>60</v>
      </c>
      <c r="F121" s="20">
        <v>5</v>
      </c>
      <c r="G121" s="21">
        <v>10.6</v>
      </c>
      <c r="H121" s="22">
        <v>0.08</v>
      </c>
      <c r="I121" s="23">
        <f t="shared" si="2"/>
        <v>53</v>
      </c>
      <c r="J121" s="24">
        <f t="shared" si="3"/>
        <v>57.24</v>
      </c>
      <c r="K121" s="25" t="s">
        <v>893</v>
      </c>
      <c r="L121" s="26" t="s">
        <v>894</v>
      </c>
    </row>
    <row r="122" spans="1:12" ht="24.75" x14ac:dyDescent="0.25">
      <c r="A122" s="17">
        <v>115</v>
      </c>
      <c r="B122" s="29" t="s">
        <v>240</v>
      </c>
      <c r="C122" s="54" t="s">
        <v>103</v>
      </c>
      <c r="D122" s="36" t="s">
        <v>241</v>
      </c>
      <c r="E122" s="29">
        <v>28</v>
      </c>
      <c r="F122" s="20">
        <v>15</v>
      </c>
      <c r="G122" s="21">
        <v>59.75</v>
      </c>
      <c r="H122" s="22">
        <v>0.08</v>
      </c>
      <c r="I122" s="23">
        <f t="shared" si="2"/>
        <v>896.25</v>
      </c>
      <c r="J122" s="24">
        <f t="shared" si="3"/>
        <v>967.95</v>
      </c>
      <c r="K122" s="25" t="s">
        <v>895</v>
      </c>
      <c r="L122" s="26" t="s">
        <v>896</v>
      </c>
    </row>
    <row r="123" spans="1:12" ht="24.75" x14ac:dyDescent="0.25">
      <c r="A123" s="28">
        <v>116</v>
      </c>
      <c r="B123" s="29" t="s">
        <v>240</v>
      </c>
      <c r="C123" s="54" t="s">
        <v>68</v>
      </c>
      <c r="D123" s="36" t="s">
        <v>242</v>
      </c>
      <c r="E123" s="29">
        <v>28</v>
      </c>
      <c r="F123" s="20">
        <v>15</v>
      </c>
      <c r="G123" s="21">
        <v>81.819999999999993</v>
      </c>
      <c r="H123" s="22">
        <v>0.08</v>
      </c>
      <c r="I123" s="23">
        <f t="shared" si="2"/>
        <v>1227.3</v>
      </c>
      <c r="J123" s="24">
        <f t="shared" si="3"/>
        <v>1325.48</v>
      </c>
      <c r="K123" s="25" t="s">
        <v>897</v>
      </c>
      <c r="L123" s="26" t="s">
        <v>898</v>
      </c>
    </row>
    <row r="124" spans="1:12" ht="24.75" x14ac:dyDescent="0.25">
      <c r="A124" s="17">
        <v>117</v>
      </c>
      <c r="B124" s="29" t="s">
        <v>243</v>
      </c>
      <c r="C124" s="29" t="s">
        <v>244</v>
      </c>
      <c r="D124" s="68" t="s">
        <v>245</v>
      </c>
      <c r="E124" s="58">
        <v>1</v>
      </c>
      <c r="F124" s="20">
        <v>5</v>
      </c>
      <c r="G124" s="21">
        <v>25.2</v>
      </c>
      <c r="H124" s="22">
        <v>0.08</v>
      </c>
      <c r="I124" s="23">
        <f t="shared" si="2"/>
        <v>126</v>
      </c>
      <c r="J124" s="24">
        <f t="shared" si="3"/>
        <v>136.08000000000001</v>
      </c>
      <c r="K124" s="25" t="s">
        <v>899</v>
      </c>
      <c r="L124" s="26" t="s">
        <v>900</v>
      </c>
    </row>
    <row r="125" spans="1:12" ht="24.75" x14ac:dyDescent="0.25">
      <c r="A125" s="17">
        <v>118</v>
      </c>
      <c r="B125" s="29" t="s">
        <v>246</v>
      </c>
      <c r="C125" s="29" t="s">
        <v>56</v>
      </c>
      <c r="D125" s="29" t="s">
        <v>247</v>
      </c>
      <c r="E125" s="29">
        <v>10</v>
      </c>
      <c r="F125" s="20">
        <v>240</v>
      </c>
      <c r="G125" s="21">
        <v>28.6</v>
      </c>
      <c r="H125" s="22">
        <v>0.08</v>
      </c>
      <c r="I125" s="23">
        <f t="shared" si="2"/>
        <v>6864</v>
      </c>
      <c r="J125" s="24">
        <f t="shared" si="3"/>
        <v>7413.12</v>
      </c>
      <c r="K125" s="25" t="s">
        <v>901</v>
      </c>
      <c r="L125" s="26" t="s">
        <v>902</v>
      </c>
    </row>
    <row r="126" spans="1:12" ht="24.75" x14ac:dyDescent="0.25">
      <c r="A126" s="28">
        <v>119</v>
      </c>
      <c r="B126" s="29" t="s">
        <v>248</v>
      </c>
      <c r="C126" s="29" t="s">
        <v>177</v>
      </c>
      <c r="D126" s="29" t="s">
        <v>249</v>
      </c>
      <c r="E126" s="29">
        <v>180</v>
      </c>
      <c r="F126" s="20">
        <v>1</v>
      </c>
      <c r="G126" s="21">
        <v>137.96</v>
      </c>
      <c r="H126" s="22">
        <v>0.08</v>
      </c>
      <c r="I126" s="23">
        <f t="shared" si="2"/>
        <v>137.96</v>
      </c>
      <c r="J126" s="24">
        <f t="shared" si="3"/>
        <v>149</v>
      </c>
      <c r="K126" s="25" t="s">
        <v>903</v>
      </c>
      <c r="L126" s="26" t="s">
        <v>904</v>
      </c>
    </row>
    <row r="127" spans="1:12" ht="24.75" x14ac:dyDescent="0.25">
      <c r="A127" s="17">
        <v>120</v>
      </c>
      <c r="B127" s="29" t="s">
        <v>248</v>
      </c>
      <c r="C127" s="29" t="s">
        <v>177</v>
      </c>
      <c r="D127" s="29" t="s">
        <v>250</v>
      </c>
      <c r="E127" s="29">
        <v>180</v>
      </c>
      <c r="F127" s="20">
        <v>2</v>
      </c>
      <c r="G127" s="21">
        <v>3.36</v>
      </c>
      <c r="H127" s="22">
        <v>0.08</v>
      </c>
      <c r="I127" s="23">
        <f t="shared" si="2"/>
        <v>6.72</v>
      </c>
      <c r="J127" s="24">
        <f t="shared" si="3"/>
        <v>7.26</v>
      </c>
      <c r="K127" s="25" t="s">
        <v>1340</v>
      </c>
      <c r="L127" s="26" t="s">
        <v>1341</v>
      </c>
    </row>
    <row r="128" spans="1:12" ht="24.75" x14ac:dyDescent="0.25">
      <c r="A128" s="17">
        <v>121</v>
      </c>
      <c r="B128" s="29" t="s">
        <v>251</v>
      </c>
      <c r="C128" s="29" t="s">
        <v>142</v>
      </c>
      <c r="D128" s="29" t="s">
        <v>252</v>
      </c>
      <c r="E128" s="29">
        <v>10</v>
      </c>
      <c r="F128" s="20">
        <v>65</v>
      </c>
      <c r="G128" s="21">
        <v>61.62</v>
      </c>
      <c r="H128" s="22">
        <v>0.08</v>
      </c>
      <c r="I128" s="23">
        <f t="shared" si="2"/>
        <v>4005.3</v>
      </c>
      <c r="J128" s="24">
        <f t="shared" si="3"/>
        <v>4325.72</v>
      </c>
      <c r="K128" s="25" t="s">
        <v>905</v>
      </c>
      <c r="L128" s="26" t="s">
        <v>906</v>
      </c>
    </row>
    <row r="129" spans="1:12" ht="24.75" x14ac:dyDescent="0.25">
      <c r="A129" s="28">
        <v>122</v>
      </c>
      <c r="B129" s="30" t="s">
        <v>253</v>
      </c>
      <c r="C129" s="20" t="s">
        <v>56</v>
      </c>
      <c r="D129" s="20"/>
      <c r="E129" s="69">
        <v>5</v>
      </c>
      <c r="F129" s="20">
        <v>700</v>
      </c>
      <c r="G129" s="21">
        <v>101</v>
      </c>
      <c r="H129" s="22">
        <v>0.08</v>
      </c>
      <c r="I129" s="23">
        <f t="shared" si="2"/>
        <v>70700</v>
      </c>
      <c r="J129" s="24">
        <f t="shared" si="3"/>
        <v>76356</v>
      </c>
      <c r="K129" s="25" t="s">
        <v>907</v>
      </c>
      <c r="L129" s="26" t="s">
        <v>908</v>
      </c>
    </row>
    <row r="130" spans="1:12" ht="24.75" x14ac:dyDescent="0.25">
      <c r="A130" s="17">
        <v>123</v>
      </c>
      <c r="B130" s="18" t="s">
        <v>254</v>
      </c>
      <c r="C130" s="70" t="s">
        <v>206</v>
      </c>
      <c r="D130" s="65" t="s">
        <v>101</v>
      </c>
      <c r="E130" s="19">
        <v>100</v>
      </c>
      <c r="F130" s="20">
        <v>40</v>
      </c>
      <c r="G130" s="21">
        <v>65.95</v>
      </c>
      <c r="H130" s="22">
        <v>0.08</v>
      </c>
      <c r="I130" s="23">
        <f t="shared" si="2"/>
        <v>2638</v>
      </c>
      <c r="J130" s="24">
        <f t="shared" si="3"/>
        <v>2849.04</v>
      </c>
      <c r="K130" s="25" t="s">
        <v>909</v>
      </c>
      <c r="L130" s="26" t="s">
        <v>910</v>
      </c>
    </row>
    <row r="131" spans="1:12" ht="24.75" x14ac:dyDescent="0.25">
      <c r="A131" s="17">
        <v>124</v>
      </c>
      <c r="B131" s="29" t="s">
        <v>255</v>
      </c>
      <c r="C131" s="29" t="s">
        <v>256</v>
      </c>
      <c r="D131" s="36" t="s">
        <v>257</v>
      </c>
      <c r="E131" s="29">
        <v>50</v>
      </c>
      <c r="F131" s="20">
        <v>13</v>
      </c>
      <c r="G131" s="21">
        <v>786.5</v>
      </c>
      <c r="H131" s="22">
        <v>0.08</v>
      </c>
      <c r="I131" s="23">
        <f t="shared" si="2"/>
        <v>10224.5</v>
      </c>
      <c r="J131" s="24">
        <f t="shared" si="3"/>
        <v>11042.46</v>
      </c>
      <c r="K131" s="25" t="s">
        <v>911</v>
      </c>
      <c r="L131" s="26" t="s">
        <v>912</v>
      </c>
    </row>
    <row r="132" spans="1:12" ht="24.75" x14ac:dyDescent="0.25">
      <c r="A132" s="28">
        <v>125</v>
      </c>
      <c r="B132" s="71" t="s">
        <v>258</v>
      </c>
      <c r="C132" s="71" t="s">
        <v>24</v>
      </c>
      <c r="D132" s="71" t="s">
        <v>259</v>
      </c>
      <c r="E132" s="72">
        <v>16</v>
      </c>
      <c r="F132" s="20">
        <v>5</v>
      </c>
      <c r="G132" s="21">
        <v>14.79</v>
      </c>
      <c r="H132" s="22">
        <v>0.08</v>
      </c>
      <c r="I132" s="23">
        <f t="shared" si="2"/>
        <v>73.95</v>
      </c>
      <c r="J132" s="24">
        <f t="shared" si="3"/>
        <v>79.87</v>
      </c>
      <c r="K132" s="25" t="s">
        <v>915</v>
      </c>
      <c r="L132" s="26" t="s">
        <v>916</v>
      </c>
    </row>
    <row r="133" spans="1:12" ht="24.75" x14ac:dyDescent="0.25">
      <c r="A133" s="17">
        <v>126</v>
      </c>
      <c r="B133" s="71" t="s">
        <v>258</v>
      </c>
      <c r="C133" s="71" t="s">
        <v>24</v>
      </c>
      <c r="D133" s="71" t="s">
        <v>260</v>
      </c>
      <c r="E133" s="69">
        <v>10</v>
      </c>
      <c r="F133" s="20">
        <v>60</v>
      </c>
      <c r="G133" s="21">
        <v>18.13</v>
      </c>
      <c r="H133" s="22">
        <v>0.08</v>
      </c>
      <c r="I133" s="23">
        <f t="shared" si="2"/>
        <v>1087.8</v>
      </c>
      <c r="J133" s="24">
        <f t="shared" si="3"/>
        <v>1174.82</v>
      </c>
      <c r="K133" s="25" t="s">
        <v>917</v>
      </c>
      <c r="L133" s="26" t="s">
        <v>918</v>
      </c>
    </row>
    <row r="134" spans="1:12" ht="24.75" x14ac:dyDescent="0.25">
      <c r="A134" s="51">
        <v>127</v>
      </c>
      <c r="B134" s="52" t="s">
        <v>261</v>
      </c>
      <c r="C134" s="52" t="s">
        <v>262</v>
      </c>
      <c r="D134" s="73" t="s">
        <v>263</v>
      </c>
      <c r="E134" s="52">
        <v>5</v>
      </c>
      <c r="F134" s="20">
        <v>3</v>
      </c>
      <c r="G134" s="21">
        <v>57.93</v>
      </c>
      <c r="H134" s="22">
        <v>0.08</v>
      </c>
      <c r="I134" s="23">
        <f t="shared" si="2"/>
        <v>173.79</v>
      </c>
      <c r="J134" s="24">
        <f t="shared" si="3"/>
        <v>187.69</v>
      </c>
      <c r="K134" s="25" t="s">
        <v>919</v>
      </c>
      <c r="L134" s="26" t="s">
        <v>920</v>
      </c>
    </row>
    <row r="135" spans="1:12" ht="24.75" x14ac:dyDescent="0.25">
      <c r="A135" s="28">
        <v>128</v>
      </c>
      <c r="B135" s="29" t="s">
        <v>264</v>
      </c>
      <c r="C135" s="29" t="s">
        <v>262</v>
      </c>
      <c r="D135" s="74" t="s">
        <v>265</v>
      </c>
      <c r="E135" s="29">
        <v>5</v>
      </c>
      <c r="F135" s="20">
        <v>30</v>
      </c>
      <c r="G135" s="21">
        <v>27.52</v>
      </c>
      <c r="H135" s="22">
        <v>0.08</v>
      </c>
      <c r="I135" s="23">
        <f t="shared" si="2"/>
        <v>825.6</v>
      </c>
      <c r="J135" s="24">
        <f t="shared" si="3"/>
        <v>891.65</v>
      </c>
      <c r="K135" s="25" t="s">
        <v>921</v>
      </c>
      <c r="L135" s="26" t="s">
        <v>922</v>
      </c>
    </row>
    <row r="136" spans="1:12" ht="24.75" x14ac:dyDescent="0.25">
      <c r="A136" s="17">
        <v>129</v>
      </c>
      <c r="B136" s="18" t="s">
        <v>266</v>
      </c>
      <c r="C136" s="19" t="s">
        <v>24</v>
      </c>
      <c r="D136" s="65" t="s">
        <v>159</v>
      </c>
      <c r="E136" s="19">
        <v>50</v>
      </c>
      <c r="F136" s="20">
        <v>4</v>
      </c>
      <c r="G136" s="21">
        <v>22.26</v>
      </c>
      <c r="H136" s="22">
        <v>0.08</v>
      </c>
      <c r="I136" s="23">
        <f t="shared" si="2"/>
        <v>89.04</v>
      </c>
      <c r="J136" s="24">
        <f t="shared" si="3"/>
        <v>96.16</v>
      </c>
      <c r="K136" s="25" t="s">
        <v>923</v>
      </c>
      <c r="L136" s="26" t="s">
        <v>924</v>
      </c>
    </row>
    <row r="137" spans="1:12" ht="24.75" x14ac:dyDescent="0.25">
      <c r="A137" s="17">
        <v>130</v>
      </c>
      <c r="B137" s="18" t="s">
        <v>267</v>
      </c>
      <c r="C137" s="19" t="s">
        <v>268</v>
      </c>
      <c r="D137" s="65" t="s">
        <v>269</v>
      </c>
      <c r="E137" s="19">
        <v>6</v>
      </c>
      <c r="F137" s="20">
        <v>55</v>
      </c>
      <c r="G137" s="21">
        <v>16.71</v>
      </c>
      <c r="H137" s="22">
        <v>0.08</v>
      </c>
      <c r="I137" s="23">
        <f t="shared" ref="I137:I167" si="4">ROUND(G137*F137,2)</f>
        <v>919.05</v>
      </c>
      <c r="J137" s="24">
        <f t="shared" ref="J137:J167" si="5">ROUND(I137*H137+I137,2)</f>
        <v>992.57</v>
      </c>
      <c r="K137" s="25" t="s">
        <v>925</v>
      </c>
      <c r="L137" s="26" t="s">
        <v>926</v>
      </c>
    </row>
    <row r="138" spans="1:12" ht="24.75" x14ac:dyDescent="0.25">
      <c r="A138" s="28">
        <v>131</v>
      </c>
      <c r="B138" s="75" t="s">
        <v>1426</v>
      </c>
      <c r="C138" s="29" t="s">
        <v>256</v>
      </c>
      <c r="D138" s="29" t="s">
        <v>270</v>
      </c>
      <c r="E138" s="29">
        <v>1</v>
      </c>
      <c r="F138" s="20">
        <v>120</v>
      </c>
      <c r="G138" s="21">
        <v>413.4</v>
      </c>
      <c r="H138" s="22">
        <v>0.08</v>
      </c>
      <c r="I138" s="23">
        <f t="shared" si="4"/>
        <v>49608</v>
      </c>
      <c r="J138" s="24">
        <f t="shared" si="5"/>
        <v>53576.639999999999</v>
      </c>
      <c r="K138" s="25" t="s">
        <v>927</v>
      </c>
      <c r="L138" s="26" t="s">
        <v>928</v>
      </c>
    </row>
    <row r="139" spans="1:12" ht="24.75" x14ac:dyDescent="0.25">
      <c r="A139" s="17">
        <v>132</v>
      </c>
      <c r="B139" s="30" t="s">
        <v>271</v>
      </c>
      <c r="C139" s="29" t="s">
        <v>45</v>
      </c>
      <c r="D139" s="29" t="s">
        <v>186</v>
      </c>
      <c r="E139" s="29">
        <v>30</v>
      </c>
      <c r="F139" s="20">
        <v>15</v>
      </c>
      <c r="G139" s="21">
        <v>18.670000000000002</v>
      </c>
      <c r="H139" s="22">
        <v>0.08</v>
      </c>
      <c r="I139" s="23">
        <f t="shared" si="4"/>
        <v>280.05</v>
      </c>
      <c r="J139" s="24">
        <f t="shared" si="5"/>
        <v>302.45</v>
      </c>
      <c r="K139" s="25" t="s">
        <v>929</v>
      </c>
      <c r="L139" s="26" t="s">
        <v>930</v>
      </c>
    </row>
    <row r="140" spans="1:12" ht="29.25" customHeight="1" x14ac:dyDescent="0.25">
      <c r="A140" s="17">
        <v>133</v>
      </c>
      <c r="B140" s="29" t="s">
        <v>272</v>
      </c>
      <c r="C140" s="30" t="s">
        <v>273</v>
      </c>
      <c r="D140" s="36" t="s">
        <v>274</v>
      </c>
      <c r="E140" s="42">
        <v>50</v>
      </c>
      <c r="F140" s="20">
        <v>36</v>
      </c>
      <c r="G140" s="21">
        <v>39.6</v>
      </c>
      <c r="H140" s="22">
        <v>0.08</v>
      </c>
      <c r="I140" s="23">
        <f t="shared" si="4"/>
        <v>1425.6</v>
      </c>
      <c r="J140" s="24">
        <f t="shared" si="5"/>
        <v>1539.65</v>
      </c>
      <c r="K140" s="25" t="s">
        <v>931</v>
      </c>
      <c r="L140" s="26" t="s">
        <v>932</v>
      </c>
    </row>
    <row r="141" spans="1:12" ht="36.75" x14ac:dyDescent="0.25">
      <c r="A141" s="28">
        <v>134</v>
      </c>
      <c r="B141" s="18" t="s">
        <v>275</v>
      </c>
      <c r="C141" s="19" t="s">
        <v>276</v>
      </c>
      <c r="D141" s="76" t="s">
        <v>277</v>
      </c>
      <c r="E141" s="19">
        <v>10</v>
      </c>
      <c r="F141" s="20">
        <v>10</v>
      </c>
      <c r="G141" s="21">
        <v>40.04</v>
      </c>
      <c r="H141" s="22">
        <v>0.08</v>
      </c>
      <c r="I141" s="23">
        <f t="shared" si="4"/>
        <v>400.4</v>
      </c>
      <c r="J141" s="24">
        <f t="shared" si="5"/>
        <v>432.43</v>
      </c>
      <c r="K141" s="25" t="s">
        <v>933</v>
      </c>
      <c r="L141" s="26" t="s">
        <v>934</v>
      </c>
    </row>
    <row r="142" spans="1:12" ht="24.75" x14ac:dyDescent="0.25">
      <c r="A142" s="17">
        <v>135</v>
      </c>
      <c r="B142" s="29" t="s">
        <v>278</v>
      </c>
      <c r="C142" s="29" t="s">
        <v>48</v>
      </c>
      <c r="D142" s="36" t="s">
        <v>279</v>
      </c>
      <c r="E142" s="29">
        <v>20</v>
      </c>
      <c r="F142" s="20">
        <v>160</v>
      </c>
      <c r="G142" s="21">
        <v>6.15</v>
      </c>
      <c r="H142" s="22">
        <v>0.08</v>
      </c>
      <c r="I142" s="23">
        <f t="shared" si="4"/>
        <v>984</v>
      </c>
      <c r="J142" s="24">
        <f t="shared" si="5"/>
        <v>1062.72</v>
      </c>
      <c r="K142" s="25" t="s">
        <v>935</v>
      </c>
      <c r="L142" s="26" t="s">
        <v>936</v>
      </c>
    </row>
    <row r="143" spans="1:12" ht="24.75" x14ac:dyDescent="0.25">
      <c r="A143" s="17">
        <v>136</v>
      </c>
      <c r="B143" s="30" t="s">
        <v>280</v>
      </c>
      <c r="C143" s="29"/>
      <c r="D143" s="29"/>
      <c r="E143" s="58">
        <v>10</v>
      </c>
      <c r="F143" s="20">
        <v>30</v>
      </c>
      <c r="G143" s="21">
        <v>13.48</v>
      </c>
      <c r="H143" s="22">
        <v>0.08</v>
      </c>
      <c r="I143" s="23">
        <f t="shared" si="4"/>
        <v>404.4</v>
      </c>
      <c r="J143" s="24">
        <f t="shared" si="5"/>
        <v>436.75</v>
      </c>
      <c r="K143" s="25" t="s">
        <v>937</v>
      </c>
      <c r="L143" s="26" t="s">
        <v>938</v>
      </c>
    </row>
    <row r="144" spans="1:12" ht="24.75" x14ac:dyDescent="0.25">
      <c r="A144" s="28">
        <v>137</v>
      </c>
      <c r="B144" s="29" t="s">
        <v>281</v>
      </c>
      <c r="C144" s="29" t="s">
        <v>56</v>
      </c>
      <c r="D144" s="36" t="s">
        <v>282</v>
      </c>
      <c r="E144" s="29">
        <v>20</v>
      </c>
      <c r="F144" s="20">
        <v>60</v>
      </c>
      <c r="G144" s="21">
        <v>39.78</v>
      </c>
      <c r="H144" s="22">
        <v>0.08</v>
      </c>
      <c r="I144" s="23">
        <f t="shared" si="4"/>
        <v>2386.8000000000002</v>
      </c>
      <c r="J144" s="24">
        <f t="shared" si="5"/>
        <v>2577.7399999999998</v>
      </c>
      <c r="K144" s="25" t="s">
        <v>939</v>
      </c>
      <c r="L144" s="26" t="s">
        <v>940</v>
      </c>
    </row>
    <row r="145" spans="1:12" ht="24.75" x14ac:dyDescent="0.25">
      <c r="A145" s="17">
        <v>138</v>
      </c>
      <c r="B145" s="29" t="s">
        <v>283</v>
      </c>
      <c r="C145" s="29" t="s">
        <v>177</v>
      </c>
      <c r="D145" s="36" t="s">
        <v>284</v>
      </c>
      <c r="E145" s="29">
        <v>24</v>
      </c>
      <c r="F145" s="20">
        <v>6</v>
      </c>
      <c r="G145" s="21">
        <v>4.33</v>
      </c>
      <c r="H145" s="22">
        <v>0.08</v>
      </c>
      <c r="I145" s="23">
        <f t="shared" si="4"/>
        <v>25.98</v>
      </c>
      <c r="J145" s="24">
        <f t="shared" si="5"/>
        <v>28.06</v>
      </c>
      <c r="K145" s="25" t="s">
        <v>941</v>
      </c>
      <c r="L145" s="26" t="s">
        <v>942</v>
      </c>
    </row>
    <row r="146" spans="1:12" ht="24.75" x14ac:dyDescent="0.25">
      <c r="A146" s="17">
        <v>139</v>
      </c>
      <c r="B146" s="29" t="s">
        <v>285</v>
      </c>
      <c r="C146" s="29" t="s">
        <v>56</v>
      </c>
      <c r="D146" s="36" t="s">
        <v>286</v>
      </c>
      <c r="E146" s="29">
        <v>5</v>
      </c>
      <c r="F146" s="20">
        <v>230</v>
      </c>
      <c r="G146" s="21">
        <v>23.4</v>
      </c>
      <c r="H146" s="22">
        <v>0.08</v>
      </c>
      <c r="I146" s="23">
        <f t="shared" si="4"/>
        <v>5382</v>
      </c>
      <c r="J146" s="24">
        <f t="shared" si="5"/>
        <v>5812.56</v>
      </c>
      <c r="K146" s="25" t="s">
        <v>943</v>
      </c>
      <c r="L146" s="26" t="s">
        <v>944</v>
      </c>
    </row>
    <row r="147" spans="1:12" ht="24.75" x14ac:dyDescent="0.25">
      <c r="A147" s="28">
        <v>140</v>
      </c>
      <c r="B147" s="29" t="s">
        <v>287</v>
      </c>
      <c r="C147" s="29" t="s">
        <v>56</v>
      </c>
      <c r="D147" s="36" t="s">
        <v>288</v>
      </c>
      <c r="E147" s="29">
        <v>10</v>
      </c>
      <c r="F147" s="20">
        <v>20</v>
      </c>
      <c r="G147" s="21">
        <v>28</v>
      </c>
      <c r="H147" s="22">
        <v>0.08</v>
      </c>
      <c r="I147" s="23">
        <f t="shared" si="4"/>
        <v>560</v>
      </c>
      <c r="J147" s="24">
        <f t="shared" si="5"/>
        <v>604.79999999999995</v>
      </c>
      <c r="K147" s="25" t="s">
        <v>945</v>
      </c>
      <c r="L147" s="26" t="s">
        <v>946</v>
      </c>
    </row>
    <row r="148" spans="1:12" ht="13.7" customHeight="1" x14ac:dyDescent="0.25">
      <c r="A148" s="17">
        <v>141</v>
      </c>
      <c r="B148" s="29" t="s">
        <v>289</v>
      </c>
      <c r="C148" s="29" t="s">
        <v>290</v>
      </c>
      <c r="D148" s="30" t="s">
        <v>291</v>
      </c>
      <c r="E148" s="29">
        <v>50</v>
      </c>
      <c r="F148" s="20">
        <v>25</v>
      </c>
      <c r="G148" s="21">
        <v>21.73</v>
      </c>
      <c r="H148" s="22">
        <v>0.08</v>
      </c>
      <c r="I148" s="23">
        <f t="shared" si="4"/>
        <v>543.25</v>
      </c>
      <c r="J148" s="24">
        <f t="shared" si="5"/>
        <v>586.71</v>
      </c>
      <c r="K148" s="25" t="s">
        <v>947</v>
      </c>
      <c r="L148" s="26" t="s">
        <v>948</v>
      </c>
    </row>
    <row r="149" spans="1:12" ht="24.75" x14ac:dyDescent="0.25">
      <c r="A149" s="17">
        <v>142</v>
      </c>
      <c r="B149" s="29" t="s">
        <v>289</v>
      </c>
      <c r="C149" s="29" t="s">
        <v>290</v>
      </c>
      <c r="D149" s="30" t="s">
        <v>43</v>
      </c>
      <c r="E149" s="29">
        <v>50</v>
      </c>
      <c r="F149" s="20">
        <v>35</v>
      </c>
      <c r="G149" s="21">
        <v>27.82</v>
      </c>
      <c r="H149" s="22">
        <v>0.08</v>
      </c>
      <c r="I149" s="23">
        <f t="shared" si="4"/>
        <v>973.7</v>
      </c>
      <c r="J149" s="24">
        <f t="shared" si="5"/>
        <v>1051.5999999999999</v>
      </c>
      <c r="K149" s="25" t="s">
        <v>949</v>
      </c>
      <c r="L149" s="26" t="s">
        <v>950</v>
      </c>
    </row>
    <row r="150" spans="1:12" ht="24.75" x14ac:dyDescent="0.25">
      <c r="A150" s="28">
        <v>143</v>
      </c>
      <c r="B150" s="18" t="s">
        <v>292</v>
      </c>
      <c r="C150" s="56" t="s">
        <v>45</v>
      </c>
      <c r="D150" s="18" t="s">
        <v>25</v>
      </c>
      <c r="E150" s="34">
        <v>20</v>
      </c>
      <c r="F150" s="20">
        <v>480</v>
      </c>
      <c r="G150" s="21">
        <v>9.85</v>
      </c>
      <c r="H150" s="22">
        <v>0.08</v>
      </c>
      <c r="I150" s="23">
        <f t="shared" si="4"/>
        <v>4728</v>
      </c>
      <c r="J150" s="24">
        <f t="shared" si="5"/>
        <v>5106.24</v>
      </c>
      <c r="K150" s="25" t="s">
        <v>951</v>
      </c>
      <c r="L150" s="26" t="s">
        <v>952</v>
      </c>
    </row>
    <row r="151" spans="1:12" ht="24.75" x14ac:dyDescent="0.25">
      <c r="A151" s="17">
        <v>144</v>
      </c>
      <c r="B151" s="18" t="s">
        <v>293</v>
      </c>
      <c r="C151" s="70" t="s">
        <v>42</v>
      </c>
      <c r="D151" s="76" t="s">
        <v>294</v>
      </c>
      <c r="E151" s="19">
        <v>6</v>
      </c>
      <c r="F151" s="20">
        <v>8</v>
      </c>
      <c r="G151" s="21">
        <v>28.18</v>
      </c>
      <c r="H151" s="22">
        <v>0.08</v>
      </c>
      <c r="I151" s="23">
        <f t="shared" si="4"/>
        <v>225.44</v>
      </c>
      <c r="J151" s="24">
        <f t="shared" si="5"/>
        <v>243.48</v>
      </c>
      <c r="K151" s="25" t="s">
        <v>953</v>
      </c>
      <c r="L151" s="26" t="s">
        <v>954</v>
      </c>
    </row>
    <row r="152" spans="1:12" ht="24.75" x14ac:dyDescent="0.25">
      <c r="A152" s="17">
        <v>145</v>
      </c>
      <c r="B152" s="18" t="s">
        <v>295</v>
      </c>
      <c r="C152" s="70" t="s">
        <v>74</v>
      </c>
      <c r="D152" s="76" t="s">
        <v>109</v>
      </c>
      <c r="E152" s="19">
        <v>1</v>
      </c>
      <c r="F152" s="20">
        <v>12</v>
      </c>
      <c r="G152" s="21">
        <v>47.64</v>
      </c>
      <c r="H152" s="22">
        <v>0.08</v>
      </c>
      <c r="I152" s="23">
        <f t="shared" si="4"/>
        <v>571.67999999999995</v>
      </c>
      <c r="J152" s="24">
        <f t="shared" si="5"/>
        <v>617.41</v>
      </c>
      <c r="K152" s="25" t="s">
        <v>955</v>
      </c>
      <c r="L152" s="26" t="s">
        <v>956</v>
      </c>
    </row>
    <row r="153" spans="1:12" ht="24.75" x14ac:dyDescent="0.25">
      <c r="A153" s="28">
        <v>146</v>
      </c>
      <c r="B153" s="29" t="s">
        <v>296</v>
      </c>
      <c r="C153" s="61" t="s">
        <v>297</v>
      </c>
      <c r="D153" s="60">
        <v>0.01</v>
      </c>
      <c r="E153" s="29">
        <v>1</v>
      </c>
      <c r="F153" s="20">
        <v>3</v>
      </c>
      <c r="G153" s="21">
        <v>11.45</v>
      </c>
      <c r="H153" s="22">
        <v>0.08</v>
      </c>
      <c r="I153" s="23">
        <f t="shared" si="4"/>
        <v>34.35</v>
      </c>
      <c r="J153" s="24">
        <f t="shared" si="5"/>
        <v>37.1</v>
      </c>
      <c r="K153" s="25" t="s">
        <v>957</v>
      </c>
      <c r="L153" s="26" t="s">
        <v>958</v>
      </c>
    </row>
    <row r="154" spans="1:12" ht="27" customHeight="1" x14ac:dyDescent="0.25">
      <c r="A154" s="17">
        <v>147</v>
      </c>
      <c r="B154" s="45" t="s">
        <v>298</v>
      </c>
      <c r="C154" s="44" t="s">
        <v>299</v>
      </c>
      <c r="D154" s="67" t="s">
        <v>172</v>
      </c>
      <c r="E154" s="45">
        <v>30</v>
      </c>
      <c r="F154" s="20">
        <v>10</v>
      </c>
      <c r="G154" s="21">
        <v>14.98</v>
      </c>
      <c r="H154" s="22">
        <v>0.08</v>
      </c>
      <c r="I154" s="23">
        <f t="shared" si="4"/>
        <v>149.80000000000001</v>
      </c>
      <c r="J154" s="24">
        <f t="shared" si="5"/>
        <v>161.78</v>
      </c>
      <c r="K154" s="25" t="s">
        <v>959</v>
      </c>
      <c r="L154" s="26" t="s">
        <v>960</v>
      </c>
    </row>
    <row r="155" spans="1:12" ht="24.75" x14ac:dyDescent="0.25">
      <c r="A155" s="17">
        <v>148</v>
      </c>
      <c r="B155" s="18" t="s">
        <v>300</v>
      </c>
      <c r="C155" s="19" t="s">
        <v>256</v>
      </c>
      <c r="D155" s="19" t="s">
        <v>213</v>
      </c>
      <c r="E155" s="19">
        <v>10</v>
      </c>
      <c r="F155" s="20">
        <v>9</v>
      </c>
      <c r="G155" s="21">
        <v>494.99</v>
      </c>
      <c r="H155" s="22">
        <v>0.08</v>
      </c>
      <c r="I155" s="23">
        <f t="shared" si="4"/>
        <v>4454.91</v>
      </c>
      <c r="J155" s="24">
        <f t="shared" si="5"/>
        <v>4811.3</v>
      </c>
      <c r="K155" s="25" t="s">
        <v>961</v>
      </c>
      <c r="L155" s="26" t="s">
        <v>962</v>
      </c>
    </row>
    <row r="156" spans="1:12" ht="24.75" x14ac:dyDescent="0.25">
      <c r="A156" s="28">
        <v>149</v>
      </c>
      <c r="B156" s="69" t="s">
        <v>301</v>
      </c>
      <c r="C156" s="69" t="s">
        <v>262</v>
      </c>
      <c r="D156" s="77" t="s">
        <v>302</v>
      </c>
      <c r="E156" s="69">
        <v>5</v>
      </c>
      <c r="F156" s="20">
        <v>260</v>
      </c>
      <c r="G156" s="21">
        <v>29</v>
      </c>
      <c r="H156" s="22">
        <v>0.08</v>
      </c>
      <c r="I156" s="23">
        <f t="shared" si="4"/>
        <v>7540</v>
      </c>
      <c r="J156" s="24">
        <f t="shared" si="5"/>
        <v>8143.2</v>
      </c>
      <c r="K156" s="25" t="s">
        <v>1342</v>
      </c>
      <c r="L156" s="26" t="s">
        <v>1343</v>
      </c>
    </row>
    <row r="157" spans="1:12" ht="24.75" x14ac:dyDescent="0.25">
      <c r="A157" s="17">
        <v>150</v>
      </c>
      <c r="B157" s="69" t="s">
        <v>303</v>
      </c>
      <c r="C157" s="69" t="s">
        <v>92</v>
      </c>
      <c r="D157" s="77"/>
      <c r="E157" s="69">
        <v>6</v>
      </c>
      <c r="F157" s="20">
        <v>2</v>
      </c>
      <c r="G157" s="21">
        <v>40.11</v>
      </c>
      <c r="H157" s="22">
        <v>0.08</v>
      </c>
      <c r="I157" s="23">
        <f t="shared" si="4"/>
        <v>80.22</v>
      </c>
      <c r="J157" s="24">
        <f t="shared" si="5"/>
        <v>86.64</v>
      </c>
      <c r="K157" s="25" t="s">
        <v>1243</v>
      </c>
      <c r="L157" s="26" t="s">
        <v>1244</v>
      </c>
    </row>
    <row r="158" spans="1:12" ht="24.75" x14ac:dyDescent="0.25">
      <c r="A158" s="17">
        <v>151</v>
      </c>
      <c r="B158" s="29" t="s">
        <v>304</v>
      </c>
      <c r="C158" s="29" t="s">
        <v>305</v>
      </c>
      <c r="D158" s="36" t="s">
        <v>306</v>
      </c>
      <c r="E158" s="29">
        <v>1</v>
      </c>
      <c r="F158" s="20">
        <v>14</v>
      </c>
      <c r="G158" s="21">
        <v>68.900000000000006</v>
      </c>
      <c r="H158" s="22">
        <v>0.08</v>
      </c>
      <c r="I158" s="23">
        <f t="shared" si="4"/>
        <v>964.6</v>
      </c>
      <c r="J158" s="24">
        <f t="shared" si="5"/>
        <v>1041.77</v>
      </c>
      <c r="K158" s="25" t="s">
        <v>963</v>
      </c>
      <c r="L158" s="26" t="s">
        <v>964</v>
      </c>
    </row>
    <row r="159" spans="1:12" ht="24.75" x14ac:dyDescent="0.25">
      <c r="A159" s="28">
        <v>152</v>
      </c>
      <c r="B159" s="29" t="s">
        <v>307</v>
      </c>
      <c r="C159" s="29" t="s">
        <v>24</v>
      </c>
      <c r="D159" s="36" t="s">
        <v>308</v>
      </c>
      <c r="E159" s="29">
        <v>100</v>
      </c>
      <c r="F159" s="20">
        <v>2</v>
      </c>
      <c r="G159" s="21">
        <v>13.5</v>
      </c>
      <c r="H159" s="22">
        <v>0.08</v>
      </c>
      <c r="I159" s="23">
        <f t="shared" si="4"/>
        <v>27</v>
      </c>
      <c r="J159" s="24">
        <f t="shared" si="5"/>
        <v>29.16</v>
      </c>
      <c r="K159" s="25" t="s">
        <v>965</v>
      </c>
      <c r="L159" s="26" t="s">
        <v>966</v>
      </c>
    </row>
    <row r="160" spans="1:12" ht="24.75" x14ac:dyDescent="0.25">
      <c r="A160" s="17">
        <v>153</v>
      </c>
      <c r="B160" s="29" t="s">
        <v>307</v>
      </c>
      <c r="C160" s="58" t="s">
        <v>24</v>
      </c>
      <c r="D160" s="68" t="s">
        <v>113</v>
      </c>
      <c r="E160" s="58">
        <v>100</v>
      </c>
      <c r="F160" s="20">
        <v>2</v>
      </c>
      <c r="G160" s="21">
        <v>21.6</v>
      </c>
      <c r="H160" s="22">
        <v>0.08</v>
      </c>
      <c r="I160" s="23">
        <f t="shared" si="4"/>
        <v>43.2</v>
      </c>
      <c r="J160" s="24">
        <f t="shared" si="5"/>
        <v>46.66</v>
      </c>
      <c r="K160" s="25" t="s">
        <v>967</v>
      </c>
      <c r="L160" s="26" t="s">
        <v>968</v>
      </c>
    </row>
    <row r="161" spans="1:12" ht="24.75" x14ac:dyDescent="0.25">
      <c r="A161" s="17">
        <v>154</v>
      </c>
      <c r="B161" s="32" t="s">
        <v>309</v>
      </c>
      <c r="C161" s="32" t="s">
        <v>310</v>
      </c>
      <c r="D161" s="32" t="s">
        <v>269</v>
      </c>
      <c r="E161" s="29">
        <v>30</v>
      </c>
      <c r="F161" s="20">
        <v>2</v>
      </c>
      <c r="G161" s="21">
        <v>43.28</v>
      </c>
      <c r="H161" s="22">
        <v>0.08</v>
      </c>
      <c r="I161" s="23">
        <f t="shared" si="4"/>
        <v>86.56</v>
      </c>
      <c r="J161" s="24">
        <f t="shared" si="5"/>
        <v>93.48</v>
      </c>
      <c r="K161" s="25" t="s">
        <v>969</v>
      </c>
      <c r="L161" s="26" t="s">
        <v>970</v>
      </c>
    </row>
    <row r="162" spans="1:12" ht="24.75" x14ac:dyDescent="0.25">
      <c r="A162" s="28">
        <v>155</v>
      </c>
      <c r="B162" s="18" t="s">
        <v>311</v>
      </c>
      <c r="C162" s="70" t="s">
        <v>56</v>
      </c>
      <c r="D162" s="19" t="s">
        <v>312</v>
      </c>
      <c r="E162" s="19">
        <v>5</v>
      </c>
      <c r="F162" s="20">
        <v>100</v>
      </c>
      <c r="G162" s="21">
        <v>8.6</v>
      </c>
      <c r="H162" s="22">
        <v>0.08</v>
      </c>
      <c r="I162" s="23">
        <f t="shared" si="4"/>
        <v>860</v>
      </c>
      <c r="J162" s="24">
        <f t="shared" si="5"/>
        <v>928.8</v>
      </c>
      <c r="K162" s="25" t="s">
        <v>971</v>
      </c>
      <c r="L162" s="26" t="s">
        <v>972</v>
      </c>
    </row>
    <row r="163" spans="1:12" ht="24.75" x14ac:dyDescent="0.25">
      <c r="A163" s="17">
        <v>156</v>
      </c>
      <c r="B163" s="29" t="s">
        <v>313</v>
      </c>
      <c r="C163" s="29" t="s">
        <v>177</v>
      </c>
      <c r="D163" s="29" t="s">
        <v>314</v>
      </c>
      <c r="E163" s="29">
        <v>30</v>
      </c>
      <c r="F163" s="20">
        <v>40</v>
      </c>
      <c r="G163" s="21">
        <v>31.75</v>
      </c>
      <c r="H163" s="22">
        <v>0.08</v>
      </c>
      <c r="I163" s="23">
        <f t="shared" si="4"/>
        <v>1270</v>
      </c>
      <c r="J163" s="24">
        <f t="shared" si="5"/>
        <v>1371.6</v>
      </c>
      <c r="K163" s="25" t="s">
        <v>973</v>
      </c>
      <c r="L163" s="26" t="s">
        <v>974</v>
      </c>
    </row>
    <row r="164" spans="1:12" ht="24.75" x14ac:dyDescent="0.25">
      <c r="A164" s="17">
        <v>157</v>
      </c>
      <c r="B164" s="30" t="s">
        <v>315</v>
      </c>
      <c r="C164" s="29" t="s">
        <v>68</v>
      </c>
      <c r="D164" s="30" t="s">
        <v>316</v>
      </c>
      <c r="E164" s="41">
        <v>100</v>
      </c>
      <c r="F164" s="20">
        <v>25</v>
      </c>
      <c r="G164" s="21">
        <v>60.5</v>
      </c>
      <c r="H164" s="22">
        <v>0.08</v>
      </c>
      <c r="I164" s="23">
        <f t="shared" si="4"/>
        <v>1512.5</v>
      </c>
      <c r="J164" s="24">
        <f t="shared" si="5"/>
        <v>1633.5</v>
      </c>
      <c r="K164" s="25" t="s">
        <v>975</v>
      </c>
      <c r="L164" s="26" t="s">
        <v>976</v>
      </c>
    </row>
    <row r="165" spans="1:12" ht="24.75" x14ac:dyDescent="0.25">
      <c r="A165" s="28">
        <v>158</v>
      </c>
      <c r="B165" s="30" t="s">
        <v>315</v>
      </c>
      <c r="C165" s="29" t="s">
        <v>68</v>
      </c>
      <c r="D165" s="45" t="s">
        <v>317</v>
      </c>
      <c r="E165" s="78">
        <v>100</v>
      </c>
      <c r="F165" s="20">
        <v>60</v>
      </c>
      <c r="G165" s="21">
        <v>60.5</v>
      </c>
      <c r="H165" s="22">
        <v>0.08</v>
      </c>
      <c r="I165" s="23">
        <f t="shared" si="4"/>
        <v>3630</v>
      </c>
      <c r="J165" s="24">
        <f t="shared" si="5"/>
        <v>3920.4</v>
      </c>
      <c r="K165" s="25" t="s">
        <v>977</v>
      </c>
      <c r="L165" s="26" t="s">
        <v>978</v>
      </c>
    </row>
    <row r="166" spans="1:12" ht="24.75" x14ac:dyDescent="0.25">
      <c r="A166" s="17">
        <v>159</v>
      </c>
      <c r="B166" s="18" t="s">
        <v>318</v>
      </c>
      <c r="C166" s="19" t="s">
        <v>24</v>
      </c>
      <c r="D166" s="19" t="s">
        <v>319</v>
      </c>
      <c r="E166" s="19">
        <v>28</v>
      </c>
      <c r="F166" s="20">
        <v>200</v>
      </c>
      <c r="G166" s="21">
        <v>78.44</v>
      </c>
      <c r="H166" s="22">
        <v>0.08</v>
      </c>
      <c r="I166" s="23">
        <f t="shared" si="4"/>
        <v>15688</v>
      </c>
      <c r="J166" s="24">
        <f t="shared" si="5"/>
        <v>16943.04</v>
      </c>
      <c r="K166" s="25" t="s">
        <v>1344</v>
      </c>
      <c r="L166" s="26" t="s">
        <v>1345</v>
      </c>
    </row>
    <row r="167" spans="1:12" ht="36.75" x14ac:dyDescent="0.25">
      <c r="A167" s="79">
        <v>160</v>
      </c>
      <c r="B167" s="80" t="s">
        <v>320</v>
      </c>
      <c r="C167" s="80" t="s">
        <v>56</v>
      </c>
      <c r="D167" s="81" t="s">
        <v>164</v>
      </c>
      <c r="E167" s="80">
        <v>5</v>
      </c>
      <c r="F167" s="20">
        <v>6</v>
      </c>
      <c r="G167" s="21">
        <v>227.5</v>
      </c>
      <c r="H167" s="22">
        <v>0.08</v>
      </c>
      <c r="I167" s="23">
        <f t="shared" si="4"/>
        <v>1365</v>
      </c>
      <c r="J167" s="24">
        <f t="shared" si="5"/>
        <v>1474.2</v>
      </c>
      <c r="K167" s="25" t="s">
        <v>1179</v>
      </c>
      <c r="L167" s="26" t="s">
        <v>1180</v>
      </c>
    </row>
    <row r="168" spans="1:12" x14ac:dyDescent="0.25">
      <c r="A168" s="82"/>
      <c r="B168" s="8" t="s">
        <v>321</v>
      </c>
      <c r="C168" s="9"/>
      <c r="D168" s="83"/>
      <c r="E168" s="84"/>
      <c r="F168" s="84"/>
      <c r="G168" s="9"/>
      <c r="H168" s="85"/>
      <c r="I168" s="86">
        <f>SUM(I8:I167)</f>
        <v>414115.21999999986</v>
      </c>
      <c r="J168" s="87">
        <f>SUM(J8:J167)</f>
        <v>447220.63999999978</v>
      </c>
      <c r="K168" s="25"/>
      <c r="L168" s="25"/>
    </row>
    <row r="169" spans="1:12" x14ac:dyDescent="0.25">
      <c r="A169" s="88"/>
      <c r="B169" s="89" t="s">
        <v>322</v>
      </c>
      <c r="C169" s="12"/>
      <c r="D169" s="90"/>
      <c r="E169" s="12"/>
      <c r="F169" s="12"/>
      <c r="G169" s="12"/>
      <c r="H169" s="91"/>
      <c r="I169" s="55"/>
      <c r="J169" s="92"/>
      <c r="K169" s="90"/>
      <c r="L169" s="90"/>
    </row>
    <row r="170" spans="1:12" x14ac:dyDescent="0.25">
      <c r="A170" s="88"/>
      <c r="B170" s="89" t="s">
        <v>323</v>
      </c>
      <c r="C170" s="12"/>
      <c r="D170" s="90"/>
      <c r="E170" s="12"/>
      <c r="F170" s="12"/>
      <c r="G170" s="12"/>
      <c r="H170" s="91"/>
      <c r="I170" s="55"/>
      <c r="J170" s="92"/>
      <c r="K170" s="90"/>
      <c r="L170" s="90"/>
    </row>
    <row r="171" spans="1:12" x14ac:dyDescent="0.25">
      <c r="A171" s="88"/>
      <c r="B171" s="93" t="s">
        <v>1427</v>
      </c>
      <c r="C171" s="12"/>
      <c r="D171" s="90"/>
      <c r="E171" s="12"/>
      <c r="F171" s="12"/>
      <c r="G171" s="12"/>
      <c r="H171" s="91"/>
      <c r="I171" s="55"/>
      <c r="J171" s="92"/>
      <c r="K171" s="90"/>
      <c r="L171" s="90"/>
    </row>
    <row r="172" spans="1:12" x14ac:dyDescent="0.25">
      <c r="A172" s="88"/>
      <c r="B172" s="93" t="s">
        <v>1428</v>
      </c>
      <c r="C172" s="12"/>
      <c r="D172" s="90"/>
      <c r="E172" s="12"/>
      <c r="F172" s="12"/>
      <c r="G172" s="12"/>
      <c r="H172" s="91"/>
      <c r="I172" s="55"/>
      <c r="J172" s="92"/>
      <c r="K172" s="90"/>
      <c r="L172" s="90"/>
    </row>
    <row r="173" spans="1:12" x14ac:dyDescent="0.25">
      <c r="A173" s="88"/>
      <c r="B173" s="93" t="s">
        <v>1429</v>
      </c>
      <c r="C173" s="12"/>
      <c r="D173" s="90"/>
      <c r="E173" s="12"/>
      <c r="F173" s="12"/>
      <c r="G173" s="12"/>
      <c r="H173" s="91"/>
      <c r="I173" s="55"/>
      <c r="J173" s="92"/>
      <c r="K173" s="90"/>
      <c r="L173" s="90"/>
    </row>
    <row r="174" spans="1:12" x14ac:dyDescent="0.25">
      <c r="A174" s="88"/>
      <c r="B174" s="93" t="s">
        <v>1430</v>
      </c>
      <c r="C174" s="12"/>
      <c r="D174" s="90"/>
      <c r="E174" s="12"/>
      <c r="F174" s="12"/>
      <c r="G174" s="12"/>
      <c r="H174" s="91"/>
      <c r="I174" s="55"/>
      <c r="J174" s="92"/>
      <c r="K174" s="90"/>
      <c r="L174" s="90"/>
    </row>
    <row r="175" spans="1:12" x14ac:dyDescent="0.25">
      <c r="A175" s="88"/>
      <c r="B175" s="93" t="s">
        <v>1431</v>
      </c>
      <c r="C175" s="12"/>
      <c r="D175" s="90"/>
      <c r="E175" s="12"/>
      <c r="F175" s="12"/>
      <c r="G175" s="12"/>
      <c r="H175" s="91"/>
      <c r="I175" s="55"/>
      <c r="J175" s="92"/>
      <c r="K175" s="90"/>
      <c r="L175" s="90"/>
    </row>
    <row r="176" spans="1:12" x14ac:dyDescent="0.25">
      <c r="A176" s="88"/>
      <c r="B176" s="94"/>
      <c r="C176" s="12"/>
      <c r="D176" s="90"/>
      <c r="E176" s="12"/>
      <c r="F176" s="12"/>
      <c r="G176" s="12"/>
      <c r="H176" s="91"/>
      <c r="I176" s="55"/>
      <c r="J176" s="92"/>
      <c r="K176" s="90"/>
      <c r="L176" s="90"/>
    </row>
    <row r="177" spans="1:12" x14ac:dyDescent="0.25">
      <c r="A177" s="88"/>
      <c r="B177" s="95"/>
      <c r="C177" s="12"/>
      <c r="D177" s="90"/>
      <c r="E177" s="12"/>
      <c r="F177" s="12"/>
      <c r="G177" s="12"/>
      <c r="H177" s="91"/>
      <c r="I177" s="55"/>
      <c r="J177" s="92"/>
      <c r="K177" s="90"/>
      <c r="L177" s="90"/>
    </row>
    <row r="178" spans="1:12" x14ac:dyDescent="0.25">
      <c r="A178" s="88"/>
      <c r="B178" s="12"/>
      <c r="C178" s="12"/>
      <c r="D178" s="90"/>
      <c r="E178" s="12"/>
      <c r="F178" s="12"/>
      <c r="G178" s="12"/>
      <c r="H178" s="12"/>
      <c r="I178" s="12"/>
      <c r="J178" s="12"/>
      <c r="K178" s="90"/>
      <c r="L178" s="90"/>
    </row>
    <row r="179" spans="1:12" x14ac:dyDescent="0.25">
      <c r="A179" s="96"/>
      <c r="B179" s="8" t="s">
        <v>324</v>
      </c>
      <c r="C179" s="8"/>
      <c r="D179" s="97"/>
      <c r="E179" s="8"/>
      <c r="F179" s="8"/>
      <c r="G179" s="8"/>
      <c r="H179" s="8"/>
      <c r="I179" s="8"/>
      <c r="J179" s="8"/>
      <c r="K179" s="97"/>
      <c r="L179" s="98"/>
    </row>
    <row r="180" spans="1:12" ht="36" x14ac:dyDescent="0.25">
      <c r="A180" s="99" t="s">
        <v>3</v>
      </c>
      <c r="B180" s="99" t="s">
        <v>4</v>
      </c>
      <c r="C180" s="99" t="s">
        <v>5</v>
      </c>
      <c r="D180" s="99" t="s">
        <v>6</v>
      </c>
      <c r="E180" s="99" t="s">
        <v>7</v>
      </c>
      <c r="F180" s="15" t="s">
        <v>8</v>
      </c>
      <c r="G180" s="99" t="s">
        <v>9</v>
      </c>
      <c r="H180" s="99" t="s">
        <v>10</v>
      </c>
      <c r="I180" s="100" t="s">
        <v>11</v>
      </c>
      <c r="J180" s="13" t="s">
        <v>12</v>
      </c>
      <c r="K180" s="13" t="s">
        <v>13</v>
      </c>
      <c r="L180" s="14" t="s">
        <v>14</v>
      </c>
    </row>
    <row r="181" spans="1:12" ht="14.45" customHeight="1" x14ac:dyDescent="0.25">
      <c r="A181" s="101">
        <v>1</v>
      </c>
      <c r="B181" s="47" t="s">
        <v>325</v>
      </c>
      <c r="C181" s="25" t="s">
        <v>56</v>
      </c>
      <c r="D181" s="25" t="s">
        <v>161</v>
      </c>
      <c r="E181" s="47">
        <v>5</v>
      </c>
      <c r="F181" s="20">
        <v>5</v>
      </c>
      <c r="G181" s="21">
        <v>6.31</v>
      </c>
      <c r="H181" s="22">
        <v>0.08</v>
      </c>
      <c r="I181" s="23">
        <f t="shared" ref="I181:I199" si="6">ROUND(G181*F181,2)</f>
        <v>31.55</v>
      </c>
      <c r="J181" s="24">
        <f t="shared" ref="J181:J199" si="7">ROUND(I181*H181+I181,2)</f>
        <v>34.07</v>
      </c>
      <c r="K181" s="25" t="s">
        <v>979</v>
      </c>
      <c r="L181" s="26" t="s">
        <v>980</v>
      </c>
    </row>
    <row r="182" spans="1:12" ht="24.75" x14ac:dyDescent="0.25">
      <c r="A182" s="101">
        <v>2</v>
      </c>
      <c r="B182" s="47" t="s">
        <v>326</v>
      </c>
      <c r="C182" s="25" t="s">
        <v>327</v>
      </c>
      <c r="D182" s="25" t="s">
        <v>328</v>
      </c>
      <c r="E182" s="47">
        <v>1</v>
      </c>
      <c r="F182" s="20">
        <v>12</v>
      </c>
      <c r="G182" s="21">
        <v>12.62</v>
      </c>
      <c r="H182" s="22">
        <v>0.08</v>
      </c>
      <c r="I182" s="23">
        <f t="shared" si="6"/>
        <v>151.44</v>
      </c>
      <c r="J182" s="24">
        <f t="shared" si="7"/>
        <v>163.56</v>
      </c>
      <c r="K182" s="25" t="s">
        <v>981</v>
      </c>
      <c r="L182" s="26" t="s">
        <v>982</v>
      </c>
    </row>
    <row r="183" spans="1:12" ht="24.75" x14ac:dyDescent="0.25">
      <c r="A183" s="101">
        <v>3</v>
      </c>
      <c r="B183" s="47" t="s">
        <v>329</v>
      </c>
      <c r="C183" s="25" t="s">
        <v>175</v>
      </c>
      <c r="D183" s="25" t="s">
        <v>330</v>
      </c>
      <c r="E183" s="47">
        <v>50</v>
      </c>
      <c r="F183" s="20">
        <v>120</v>
      </c>
      <c r="G183" s="21">
        <v>2.09</v>
      </c>
      <c r="H183" s="22">
        <v>0.08</v>
      </c>
      <c r="I183" s="23">
        <f t="shared" si="6"/>
        <v>250.8</v>
      </c>
      <c r="J183" s="24">
        <f t="shared" si="7"/>
        <v>270.86</v>
      </c>
      <c r="K183" s="25" t="s">
        <v>983</v>
      </c>
      <c r="L183" s="26" t="s">
        <v>984</v>
      </c>
    </row>
    <row r="184" spans="1:12" ht="24.75" x14ac:dyDescent="0.25">
      <c r="A184" s="101">
        <v>4</v>
      </c>
      <c r="B184" s="47" t="s">
        <v>329</v>
      </c>
      <c r="C184" s="25" t="s">
        <v>175</v>
      </c>
      <c r="D184" s="25" t="s">
        <v>331</v>
      </c>
      <c r="E184" s="47">
        <v>50</v>
      </c>
      <c r="F184" s="20">
        <v>36</v>
      </c>
      <c r="G184" s="21">
        <v>3.89</v>
      </c>
      <c r="H184" s="22">
        <v>0.08</v>
      </c>
      <c r="I184" s="23">
        <f t="shared" si="6"/>
        <v>140.04</v>
      </c>
      <c r="J184" s="24">
        <f t="shared" si="7"/>
        <v>151.24</v>
      </c>
      <c r="K184" s="25" t="s">
        <v>985</v>
      </c>
      <c r="L184" s="26" t="s">
        <v>986</v>
      </c>
    </row>
    <row r="185" spans="1:12" ht="24.75" x14ac:dyDescent="0.25">
      <c r="A185" s="101">
        <v>5</v>
      </c>
      <c r="B185" s="47" t="s">
        <v>329</v>
      </c>
      <c r="C185" s="25" t="s">
        <v>45</v>
      </c>
      <c r="D185" s="25" t="s">
        <v>332</v>
      </c>
      <c r="E185" s="47">
        <v>50</v>
      </c>
      <c r="F185" s="20">
        <v>30</v>
      </c>
      <c r="G185" s="21">
        <v>2.09</v>
      </c>
      <c r="H185" s="22">
        <v>0.08</v>
      </c>
      <c r="I185" s="23">
        <f t="shared" si="6"/>
        <v>62.7</v>
      </c>
      <c r="J185" s="24">
        <f t="shared" si="7"/>
        <v>67.72</v>
      </c>
      <c r="K185" s="25" t="s">
        <v>987</v>
      </c>
      <c r="L185" s="26" t="s">
        <v>988</v>
      </c>
    </row>
    <row r="186" spans="1:12" ht="24.75" x14ac:dyDescent="0.25">
      <c r="A186" s="101">
        <v>6</v>
      </c>
      <c r="B186" s="47" t="s">
        <v>333</v>
      </c>
      <c r="C186" s="25" t="s">
        <v>24</v>
      </c>
      <c r="D186" s="25" t="s">
        <v>334</v>
      </c>
      <c r="E186" s="47">
        <v>28</v>
      </c>
      <c r="F186" s="20">
        <v>290</v>
      </c>
      <c r="G186" s="21">
        <v>4.21</v>
      </c>
      <c r="H186" s="22">
        <v>0.08</v>
      </c>
      <c r="I186" s="23">
        <f t="shared" si="6"/>
        <v>1220.9000000000001</v>
      </c>
      <c r="J186" s="24">
        <f t="shared" si="7"/>
        <v>1318.57</v>
      </c>
      <c r="K186" s="25" t="s">
        <v>989</v>
      </c>
      <c r="L186" s="26" t="s">
        <v>990</v>
      </c>
    </row>
    <row r="187" spans="1:12" ht="24.75" x14ac:dyDescent="0.25">
      <c r="A187" s="101">
        <v>7</v>
      </c>
      <c r="B187" s="47" t="s">
        <v>335</v>
      </c>
      <c r="C187" s="25" t="s">
        <v>24</v>
      </c>
      <c r="D187" s="25" t="s">
        <v>159</v>
      </c>
      <c r="E187" s="47">
        <v>30</v>
      </c>
      <c r="F187" s="20">
        <v>190</v>
      </c>
      <c r="G187" s="21">
        <v>3.12</v>
      </c>
      <c r="H187" s="22">
        <v>0.08</v>
      </c>
      <c r="I187" s="23">
        <f t="shared" si="6"/>
        <v>592.79999999999995</v>
      </c>
      <c r="J187" s="24">
        <f t="shared" si="7"/>
        <v>640.22</v>
      </c>
      <c r="K187" s="25" t="s">
        <v>991</v>
      </c>
      <c r="L187" s="26" t="s">
        <v>992</v>
      </c>
    </row>
    <row r="188" spans="1:12" ht="24.75" x14ac:dyDescent="0.25">
      <c r="A188" s="101">
        <v>8</v>
      </c>
      <c r="B188" s="47" t="s">
        <v>335</v>
      </c>
      <c r="C188" s="25" t="s">
        <v>24</v>
      </c>
      <c r="D188" s="25" t="s">
        <v>336</v>
      </c>
      <c r="E188" s="47">
        <v>30</v>
      </c>
      <c r="F188" s="20">
        <v>60</v>
      </c>
      <c r="G188" s="21">
        <v>4.6500000000000004</v>
      </c>
      <c r="H188" s="22">
        <v>0.08</v>
      </c>
      <c r="I188" s="23">
        <f t="shared" si="6"/>
        <v>279</v>
      </c>
      <c r="J188" s="24">
        <f t="shared" si="7"/>
        <v>301.32</v>
      </c>
      <c r="K188" s="25" t="s">
        <v>993</v>
      </c>
      <c r="L188" s="26" t="s">
        <v>994</v>
      </c>
    </row>
    <row r="189" spans="1:12" ht="24.75" x14ac:dyDescent="0.25">
      <c r="A189" s="101">
        <v>9</v>
      </c>
      <c r="B189" s="47" t="s">
        <v>335</v>
      </c>
      <c r="C189" s="25" t="s">
        <v>24</v>
      </c>
      <c r="D189" s="25" t="s">
        <v>337</v>
      </c>
      <c r="E189" s="47">
        <v>30</v>
      </c>
      <c r="F189" s="20">
        <v>150</v>
      </c>
      <c r="G189" s="21">
        <v>5.47</v>
      </c>
      <c r="H189" s="22">
        <v>0.08</v>
      </c>
      <c r="I189" s="23">
        <f t="shared" si="6"/>
        <v>820.5</v>
      </c>
      <c r="J189" s="24">
        <f t="shared" si="7"/>
        <v>886.14</v>
      </c>
      <c r="K189" s="25" t="s">
        <v>995</v>
      </c>
      <c r="L189" s="26" t="s">
        <v>996</v>
      </c>
    </row>
    <row r="190" spans="1:12" ht="24.75" x14ac:dyDescent="0.25">
      <c r="A190" s="101">
        <v>10</v>
      </c>
      <c r="B190" s="47" t="s">
        <v>338</v>
      </c>
      <c r="C190" s="25" t="s">
        <v>177</v>
      </c>
      <c r="D190" s="25" t="s">
        <v>339</v>
      </c>
      <c r="E190" s="47">
        <v>50</v>
      </c>
      <c r="F190" s="20">
        <v>6</v>
      </c>
      <c r="G190" s="21">
        <v>28.4</v>
      </c>
      <c r="H190" s="22">
        <v>0.08</v>
      </c>
      <c r="I190" s="23">
        <f t="shared" si="6"/>
        <v>170.4</v>
      </c>
      <c r="J190" s="24">
        <f t="shared" si="7"/>
        <v>184.03</v>
      </c>
      <c r="K190" s="25" t="s">
        <v>997</v>
      </c>
      <c r="L190" s="26" t="s">
        <v>998</v>
      </c>
    </row>
    <row r="191" spans="1:12" ht="24.75" x14ac:dyDescent="0.25">
      <c r="A191" s="101">
        <v>11</v>
      </c>
      <c r="B191" s="47" t="s">
        <v>338</v>
      </c>
      <c r="C191" s="25" t="s">
        <v>177</v>
      </c>
      <c r="D191" s="25" t="s">
        <v>340</v>
      </c>
      <c r="E191" s="47">
        <v>20</v>
      </c>
      <c r="F191" s="20">
        <v>6</v>
      </c>
      <c r="G191" s="21">
        <v>17.88</v>
      </c>
      <c r="H191" s="22">
        <v>0.08</v>
      </c>
      <c r="I191" s="23">
        <f t="shared" si="6"/>
        <v>107.28</v>
      </c>
      <c r="J191" s="24">
        <f t="shared" si="7"/>
        <v>115.86</v>
      </c>
      <c r="K191" s="25" t="s">
        <v>999</v>
      </c>
      <c r="L191" s="26" t="s">
        <v>1000</v>
      </c>
    </row>
    <row r="192" spans="1:12" ht="24.75" x14ac:dyDescent="0.25">
      <c r="A192" s="101">
        <v>12</v>
      </c>
      <c r="B192" s="47" t="s">
        <v>341</v>
      </c>
      <c r="C192" s="25" t="s">
        <v>342</v>
      </c>
      <c r="D192" s="25" t="s">
        <v>316</v>
      </c>
      <c r="E192" s="47">
        <v>60</v>
      </c>
      <c r="F192" s="20">
        <v>75</v>
      </c>
      <c r="G192" s="21">
        <v>7.15</v>
      </c>
      <c r="H192" s="22">
        <v>0.08</v>
      </c>
      <c r="I192" s="23">
        <f t="shared" si="6"/>
        <v>536.25</v>
      </c>
      <c r="J192" s="24">
        <f t="shared" si="7"/>
        <v>579.15</v>
      </c>
      <c r="K192" s="25" t="s">
        <v>1001</v>
      </c>
      <c r="L192" s="26" t="s">
        <v>1002</v>
      </c>
    </row>
    <row r="193" spans="1:12" ht="24.75" x14ac:dyDescent="0.25">
      <c r="A193" s="101">
        <v>13</v>
      </c>
      <c r="B193" s="47" t="s">
        <v>341</v>
      </c>
      <c r="C193" s="25" t="s">
        <v>342</v>
      </c>
      <c r="D193" s="25" t="s">
        <v>69</v>
      </c>
      <c r="E193" s="47">
        <v>60</v>
      </c>
      <c r="F193" s="20">
        <v>300</v>
      </c>
      <c r="G193" s="21">
        <v>5.26</v>
      </c>
      <c r="H193" s="22">
        <v>0.08</v>
      </c>
      <c r="I193" s="23">
        <f t="shared" si="6"/>
        <v>1578</v>
      </c>
      <c r="J193" s="24">
        <f t="shared" si="7"/>
        <v>1704.24</v>
      </c>
      <c r="K193" s="25" t="s">
        <v>1003</v>
      </c>
      <c r="L193" s="26" t="s">
        <v>1004</v>
      </c>
    </row>
    <row r="194" spans="1:12" ht="24.75" x14ac:dyDescent="0.25">
      <c r="A194" s="101">
        <v>14</v>
      </c>
      <c r="B194" s="47" t="s">
        <v>343</v>
      </c>
      <c r="C194" s="25" t="s">
        <v>175</v>
      </c>
      <c r="D194" s="25" t="s">
        <v>344</v>
      </c>
      <c r="E194" s="47">
        <v>20</v>
      </c>
      <c r="F194" s="20">
        <v>50</v>
      </c>
      <c r="G194" s="21">
        <v>20.6</v>
      </c>
      <c r="H194" s="22">
        <v>0.08</v>
      </c>
      <c r="I194" s="23">
        <f t="shared" si="6"/>
        <v>1030</v>
      </c>
      <c r="J194" s="24">
        <f t="shared" si="7"/>
        <v>1112.4000000000001</v>
      </c>
      <c r="K194" s="25" t="s">
        <v>1005</v>
      </c>
      <c r="L194" s="26" t="s">
        <v>1006</v>
      </c>
    </row>
    <row r="195" spans="1:12" ht="24.75" x14ac:dyDescent="0.25">
      <c r="A195" s="101">
        <v>15</v>
      </c>
      <c r="B195" s="47" t="s">
        <v>345</v>
      </c>
      <c r="C195" s="25" t="s">
        <v>45</v>
      </c>
      <c r="D195" s="25" t="s">
        <v>334</v>
      </c>
      <c r="E195" s="47">
        <v>30</v>
      </c>
      <c r="F195" s="20">
        <v>380</v>
      </c>
      <c r="G195" s="21">
        <v>2.63</v>
      </c>
      <c r="H195" s="22">
        <v>0.08</v>
      </c>
      <c r="I195" s="23">
        <f t="shared" si="6"/>
        <v>999.4</v>
      </c>
      <c r="J195" s="24">
        <f t="shared" si="7"/>
        <v>1079.3499999999999</v>
      </c>
      <c r="K195" s="25" t="s">
        <v>1007</v>
      </c>
      <c r="L195" s="26" t="s">
        <v>1008</v>
      </c>
    </row>
    <row r="196" spans="1:12" ht="24.75" x14ac:dyDescent="0.25">
      <c r="A196" s="101">
        <v>16</v>
      </c>
      <c r="B196" s="47" t="s">
        <v>345</v>
      </c>
      <c r="C196" s="25" t="s">
        <v>45</v>
      </c>
      <c r="D196" s="25" t="s">
        <v>69</v>
      </c>
      <c r="E196" s="47">
        <v>30</v>
      </c>
      <c r="F196" s="20">
        <v>400</v>
      </c>
      <c r="G196" s="21">
        <v>3.16</v>
      </c>
      <c r="H196" s="22">
        <v>0.08</v>
      </c>
      <c r="I196" s="23">
        <f t="shared" si="6"/>
        <v>1264</v>
      </c>
      <c r="J196" s="24">
        <f t="shared" si="7"/>
        <v>1365.12</v>
      </c>
      <c r="K196" s="25" t="s">
        <v>1009</v>
      </c>
      <c r="L196" s="26" t="s">
        <v>1010</v>
      </c>
    </row>
    <row r="197" spans="1:12" ht="24.75" x14ac:dyDescent="0.25">
      <c r="A197" s="101">
        <v>17</v>
      </c>
      <c r="B197" s="47" t="s">
        <v>345</v>
      </c>
      <c r="C197" s="25" t="s">
        <v>56</v>
      </c>
      <c r="D197" s="25" t="s">
        <v>346</v>
      </c>
      <c r="E197" s="47">
        <v>5</v>
      </c>
      <c r="F197" s="20">
        <v>1050</v>
      </c>
      <c r="G197" s="21">
        <v>23.14</v>
      </c>
      <c r="H197" s="22">
        <v>0.08</v>
      </c>
      <c r="I197" s="23">
        <f t="shared" si="6"/>
        <v>24297</v>
      </c>
      <c r="J197" s="24">
        <f t="shared" si="7"/>
        <v>26240.76</v>
      </c>
      <c r="K197" s="25" t="s">
        <v>1011</v>
      </c>
      <c r="L197" s="26" t="s">
        <v>1012</v>
      </c>
    </row>
    <row r="198" spans="1:12" ht="24.75" x14ac:dyDescent="0.25">
      <c r="A198" s="101">
        <v>18</v>
      </c>
      <c r="B198" s="47" t="s">
        <v>347</v>
      </c>
      <c r="C198" s="25" t="s">
        <v>348</v>
      </c>
      <c r="D198" s="25" t="s">
        <v>104</v>
      </c>
      <c r="E198" s="47">
        <v>28</v>
      </c>
      <c r="F198" s="20">
        <v>90</v>
      </c>
      <c r="G198" s="21">
        <v>11.56</v>
      </c>
      <c r="H198" s="22">
        <v>0.08</v>
      </c>
      <c r="I198" s="23">
        <f t="shared" si="6"/>
        <v>1040.4000000000001</v>
      </c>
      <c r="J198" s="24">
        <f t="shared" si="7"/>
        <v>1123.6300000000001</v>
      </c>
      <c r="K198" s="25" t="s">
        <v>1013</v>
      </c>
      <c r="L198" s="26" t="s">
        <v>1014</v>
      </c>
    </row>
    <row r="199" spans="1:12" ht="24.75" x14ac:dyDescent="0.25">
      <c r="A199" s="102">
        <v>19</v>
      </c>
      <c r="B199" s="80" t="s">
        <v>347</v>
      </c>
      <c r="C199" s="81" t="s">
        <v>348</v>
      </c>
      <c r="D199" s="81" t="s">
        <v>107</v>
      </c>
      <c r="E199" s="80">
        <v>28</v>
      </c>
      <c r="F199" s="20">
        <v>155</v>
      </c>
      <c r="G199" s="21">
        <v>17.87</v>
      </c>
      <c r="H199" s="22">
        <v>0.08</v>
      </c>
      <c r="I199" s="23">
        <f t="shared" si="6"/>
        <v>2769.85</v>
      </c>
      <c r="J199" s="24">
        <f t="shared" si="7"/>
        <v>2991.44</v>
      </c>
      <c r="K199" s="25" t="s">
        <v>1015</v>
      </c>
      <c r="L199" s="26" t="s">
        <v>1016</v>
      </c>
    </row>
    <row r="200" spans="1:12" x14ac:dyDescent="0.25">
      <c r="A200" s="7"/>
      <c r="B200" s="103" t="s">
        <v>321</v>
      </c>
      <c r="C200" s="9"/>
      <c r="D200" s="10"/>
      <c r="E200" s="9"/>
      <c r="F200" s="9"/>
      <c r="G200" s="9"/>
      <c r="H200" s="104"/>
      <c r="I200" s="105">
        <f>SUM(I181:I199)</f>
        <v>37342.31</v>
      </c>
      <c r="J200" s="106">
        <f>SUM(J181:J199)</f>
        <v>40329.68</v>
      </c>
      <c r="K200" s="25"/>
      <c r="L200" s="25"/>
    </row>
    <row r="201" spans="1:12" x14ac:dyDescent="0.25">
      <c r="A201" s="12"/>
      <c r="B201" s="12"/>
      <c r="C201" s="12"/>
      <c r="D201" s="90"/>
      <c r="E201" s="12"/>
      <c r="F201" s="12"/>
      <c r="G201" s="12"/>
      <c r="H201" s="12"/>
      <c r="I201" s="12"/>
      <c r="J201" s="12"/>
      <c r="K201" s="90"/>
      <c r="L201" s="90"/>
    </row>
    <row r="202" spans="1:12" x14ac:dyDescent="0.25">
      <c r="A202" s="12"/>
      <c r="B202" s="12"/>
      <c r="C202" s="12"/>
      <c r="D202" s="90"/>
      <c r="E202" s="12"/>
      <c r="F202" s="12"/>
      <c r="G202" s="12"/>
      <c r="H202" s="12"/>
      <c r="I202" s="12"/>
      <c r="J202" s="12"/>
      <c r="K202" s="90"/>
      <c r="L202" s="90"/>
    </row>
    <row r="203" spans="1:12" x14ac:dyDescent="0.25">
      <c r="A203" s="12"/>
      <c r="B203" s="12"/>
      <c r="C203" s="12"/>
      <c r="D203" s="90"/>
      <c r="E203" s="12"/>
      <c r="F203" s="12"/>
      <c r="G203" s="12"/>
      <c r="H203" s="12"/>
      <c r="I203" s="12"/>
      <c r="J203" s="12"/>
      <c r="K203" s="90"/>
      <c r="L203" s="90"/>
    </row>
    <row r="204" spans="1:12" x14ac:dyDescent="0.25">
      <c r="A204" s="107"/>
      <c r="B204" s="8" t="s">
        <v>351</v>
      </c>
      <c r="C204" s="8"/>
      <c r="D204" s="97"/>
      <c r="E204" s="8"/>
      <c r="F204" s="8"/>
      <c r="G204" s="8"/>
      <c r="H204" s="8"/>
      <c r="I204" s="8"/>
      <c r="J204" s="8"/>
      <c r="K204" s="97"/>
      <c r="L204" s="98"/>
    </row>
    <row r="205" spans="1:12" ht="36" x14ac:dyDescent="0.25">
      <c r="A205" s="14" t="s">
        <v>3</v>
      </c>
      <c r="B205" s="14" t="s">
        <v>4</v>
      </c>
      <c r="C205" s="14" t="s">
        <v>5</v>
      </c>
      <c r="D205" s="14" t="s">
        <v>6</v>
      </c>
      <c r="E205" s="14" t="s">
        <v>7</v>
      </c>
      <c r="F205" s="14" t="s">
        <v>8</v>
      </c>
      <c r="G205" s="14" t="s">
        <v>9</v>
      </c>
      <c r="H205" s="14" t="s">
        <v>10</v>
      </c>
      <c r="I205" s="16" t="s">
        <v>11</v>
      </c>
      <c r="J205" s="14" t="s">
        <v>12</v>
      </c>
      <c r="K205" s="14" t="s">
        <v>13</v>
      </c>
      <c r="L205" s="14" t="s">
        <v>14</v>
      </c>
    </row>
    <row r="206" spans="1:12" ht="24.75" x14ac:dyDescent="0.25">
      <c r="A206" s="108">
        <v>1</v>
      </c>
      <c r="B206" s="47" t="s">
        <v>352</v>
      </c>
      <c r="C206" s="25" t="s">
        <v>135</v>
      </c>
      <c r="D206" s="109" t="s">
        <v>83</v>
      </c>
      <c r="E206" s="47">
        <v>1</v>
      </c>
      <c r="F206" s="20">
        <v>100</v>
      </c>
      <c r="G206" s="21">
        <v>8.84</v>
      </c>
      <c r="H206" s="22">
        <v>0.08</v>
      </c>
      <c r="I206" s="23">
        <f t="shared" ref="I206:I229" si="8">ROUND(G206*F206,2)</f>
        <v>884</v>
      </c>
      <c r="J206" s="24">
        <f t="shared" ref="J206:J229" si="9">ROUND(I206*H206+I206,2)</f>
        <v>954.72</v>
      </c>
      <c r="K206" s="25" t="s">
        <v>1017</v>
      </c>
      <c r="L206" s="26" t="s">
        <v>1018</v>
      </c>
    </row>
    <row r="207" spans="1:12" ht="24.75" x14ac:dyDescent="0.25">
      <c r="A207" s="108">
        <v>2</v>
      </c>
      <c r="B207" s="47" t="s">
        <v>352</v>
      </c>
      <c r="C207" s="25" t="s">
        <v>189</v>
      </c>
      <c r="D207" s="109" t="s">
        <v>353</v>
      </c>
      <c r="E207" s="47">
        <v>1</v>
      </c>
      <c r="F207" s="20">
        <v>900</v>
      </c>
      <c r="G207" s="21">
        <v>11.57</v>
      </c>
      <c r="H207" s="22">
        <v>0.08</v>
      </c>
      <c r="I207" s="23">
        <f t="shared" si="8"/>
        <v>10413</v>
      </c>
      <c r="J207" s="24">
        <f t="shared" si="9"/>
        <v>11246.04</v>
      </c>
      <c r="K207" s="25" t="s">
        <v>1019</v>
      </c>
      <c r="L207" s="26" t="s">
        <v>1020</v>
      </c>
    </row>
    <row r="208" spans="1:12" ht="24.75" x14ac:dyDescent="0.25">
      <c r="A208" s="108">
        <v>3</v>
      </c>
      <c r="B208" s="47" t="s">
        <v>352</v>
      </c>
      <c r="C208" s="25" t="s">
        <v>135</v>
      </c>
      <c r="D208" s="109" t="s">
        <v>354</v>
      </c>
      <c r="E208" s="47">
        <v>1</v>
      </c>
      <c r="F208" s="20">
        <v>450</v>
      </c>
      <c r="G208" s="21">
        <v>13.79</v>
      </c>
      <c r="H208" s="22">
        <v>0.08</v>
      </c>
      <c r="I208" s="23">
        <f t="shared" si="8"/>
        <v>6205.5</v>
      </c>
      <c r="J208" s="24">
        <f t="shared" si="9"/>
        <v>6701.94</v>
      </c>
      <c r="K208" s="25" t="s">
        <v>1021</v>
      </c>
      <c r="L208" s="26" t="s">
        <v>1022</v>
      </c>
    </row>
    <row r="209" spans="1:12" ht="24.75" x14ac:dyDescent="0.25">
      <c r="A209" s="108">
        <v>4</v>
      </c>
      <c r="B209" s="110" t="s">
        <v>355</v>
      </c>
      <c r="C209" s="111" t="s">
        <v>56</v>
      </c>
      <c r="D209" s="111" t="s">
        <v>356</v>
      </c>
      <c r="E209" s="112">
        <v>20</v>
      </c>
      <c r="F209" s="20">
        <v>110</v>
      </c>
      <c r="G209" s="21">
        <v>347.16</v>
      </c>
      <c r="H209" s="22">
        <v>0.08</v>
      </c>
      <c r="I209" s="23">
        <f t="shared" si="8"/>
        <v>38187.599999999999</v>
      </c>
      <c r="J209" s="24">
        <f t="shared" si="9"/>
        <v>41242.61</v>
      </c>
      <c r="K209" s="25" t="s">
        <v>1023</v>
      </c>
      <c r="L209" s="26" t="s">
        <v>1024</v>
      </c>
    </row>
    <row r="210" spans="1:12" ht="24.75" x14ac:dyDescent="0.25">
      <c r="A210" s="108">
        <v>5</v>
      </c>
      <c r="B210" s="47" t="s">
        <v>357</v>
      </c>
      <c r="C210" s="25" t="s">
        <v>59</v>
      </c>
      <c r="D210" s="25" t="s">
        <v>279</v>
      </c>
      <c r="E210" s="47">
        <v>10</v>
      </c>
      <c r="F210" s="20">
        <v>60</v>
      </c>
      <c r="G210" s="21">
        <v>5.46</v>
      </c>
      <c r="H210" s="22">
        <v>0.08</v>
      </c>
      <c r="I210" s="23">
        <f t="shared" si="8"/>
        <v>327.60000000000002</v>
      </c>
      <c r="J210" s="24">
        <f t="shared" si="9"/>
        <v>353.81</v>
      </c>
      <c r="K210" s="25" t="s">
        <v>1025</v>
      </c>
      <c r="L210" s="26" t="s">
        <v>1026</v>
      </c>
    </row>
    <row r="211" spans="1:12" ht="24.75" x14ac:dyDescent="0.25">
      <c r="A211" s="108">
        <v>6</v>
      </c>
      <c r="B211" s="47" t="s">
        <v>358</v>
      </c>
      <c r="C211" s="25" t="s">
        <v>24</v>
      </c>
      <c r="D211" s="109" t="s">
        <v>359</v>
      </c>
      <c r="E211" s="47">
        <v>16</v>
      </c>
      <c r="F211" s="20">
        <v>10</v>
      </c>
      <c r="G211" s="21">
        <v>30.67</v>
      </c>
      <c r="H211" s="22">
        <v>0.08</v>
      </c>
      <c r="I211" s="23">
        <f t="shared" si="8"/>
        <v>306.7</v>
      </c>
      <c r="J211" s="24">
        <f t="shared" si="9"/>
        <v>331.24</v>
      </c>
      <c r="K211" s="25" t="s">
        <v>1027</v>
      </c>
      <c r="L211" s="26" t="s">
        <v>1028</v>
      </c>
    </row>
    <row r="212" spans="1:12" ht="24.75" x14ac:dyDescent="0.25">
      <c r="A212" s="108">
        <v>7</v>
      </c>
      <c r="B212" s="47" t="s">
        <v>360</v>
      </c>
      <c r="C212" s="25" t="s">
        <v>189</v>
      </c>
      <c r="D212" s="25" t="s">
        <v>353</v>
      </c>
      <c r="E212" s="47">
        <v>1</v>
      </c>
      <c r="F212" s="20">
        <v>1000</v>
      </c>
      <c r="G212" s="21">
        <v>14.83</v>
      </c>
      <c r="H212" s="22">
        <v>0.08</v>
      </c>
      <c r="I212" s="23">
        <f t="shared" si="8"/>
        <v>14830</v>
      </c>
      <c r="J212" s="24">
        <f t="shared" si="9"/>
        <v>16016.4</v>
      </c>
      <c r="K212" s="25" t="s">
        <v>1029</v>
      </c>
      <c r="L212" s="26" t="s">
        <v>1030</v>
      </c>
    </row>
    <row r="213" spans="1:12" ht="24.75" x14ac:dyDescent="0.25">
      <c r="A213" s="108">
        <v>8</v>
      </c>
      <c r="B213" s="47" t="s">
        <v>361</v>
      </c>
      <c r="C213" s="25" t="s">
        <v>189</v>
      </c>
      <c r="D213" s="25" t="s">
        <v>362</v>
      </c>
      <c r="E213" s="47">
        <v>1</v>
      </c>
      <c r="F213" s="20">
        <v>60</v>
      </c>
      <c r="G213" s="21">
        <v>9.92</v>
      </c>
      <c r="H213" s="22">
        <v>0.08</v>
      </c>
      <c r="I213" s="23">
        <f t="shared" si="8"/>
        <v>595.20000000000005</v>
      </c>
      <c r="J213" s="24">
        <f t="shared" si="9"/>
        <v>642.82000000000005</v>
      </c>
      <c r="K213" s="25" t="s">
        <v>1031</v>
      </c>
      <c r="L213" s="26" t="s">
        <v>1032</v>
      </c>
    </row>
    <row r="214" spans="1:12" ht="24.75" x14ac:dyDescent="0.25">
      <c r="A214" s="108">
        <v>9</v>
      </c>
      <c r="B214" s="47" t="s">
        <v>363</v>
      </c>
      <c r="C214" s="25" t="s">
        <v>175</v>
      </c>
      <c r="D214" s="25">
        <v>0.25</v>
      </c>
      <c r="E214" s="47">
        <v>16</v>
      </c>
      <c r="F214" s="20">
        <v>10</v>
      </c>
      <c r="G214" s="21">
        <v>12.27</v>
      </c>
      <c r="H214" s="22">
        <v>0.08</v>
      </c>
      <c r="I214" s="23">
        <f t="shared" si="8"/>
        <v>122.7</v>
      </c>
      <c r="J214" s="24">
        <f t="shared" si="9"/>
        <v>132.52000000000001</v>
      </c>
      <c r="K214" s="25" t="s">
        <v>1033</v>
      </c>
      <c r="L214" s="26" t="s">
        <v>1034</v>
      </c>
    </row>
    <row r="215" spans="1:12" ht="24.75" x14ac:dyDescent="0.25">
      <c r="A215" s="108">
        <v>10</v>
      </c>
      <c r="B215" s="47" t="s">
        <v>364</v>
      </c>
      <c r="C215" s="25" t="s">
        <v>135</v>
      </c>
      <c r="D215" s="25" t="s">
        <v>365</v>
      </c>
      <c r="E215" s="47">
        <v>1</v>
      </c>
      <c r="F215" s="20">
        <v>450</v>
      </c>
      <c r="G215" s="21">
        <v>20.84</v>
      </c>
      <c r="H215" s="22">
        <v>0.08</v>
      </c>
      <c r="I215" s="23">
        <f t="shared" si="8"/>
        <v>9378</v>
      </c>
      <c r="J215" s="24">
        <f t="shared" si="9"/>
        <v>10128.24</v>
      </c>
      <c r="K215" s="25" t="s">
        <v>1035</v>
      </c>
      <c r="L215" s="26" t="s">
        <v>1036</v>
      </c>
    </row>
    <row r="216" spans="1:12" ht="24.75" x14ac:dyDescent="0.25">
      <c r="A216" s="113">
        <v>11</v>
      </c>
      <c r="B216" s="114" t="s">
        <v>366</v>
      </c>
      <c r="C216" s="66" t="s">
        <v>206</v>
      </c>
      <c r="D216" s="115" t="s">
        <v>124</v>
      </c>
      <c r="E216" s="27">
        <v>100</v>
      </c>
      <c r="F216" s="20">
        <v>1</v>
      </c>
      <c r="G216" s="21">
        <v>241.96</v>
      </c>
      <c r="H216" s="22">
        <v>0.08</v>
      </c>
      <c r="I216" s="23">
        <f t="shared" si="8"/>
        <v>241.96</v>
      </c>
      <c r="J216" s="24">
        <f t="shared" si="9"/>
        <v>261.32</v>
      </c>
      <c r="K216" s="25" t="s">
        <v>913</v>
      </c>
      <c r="L216" s="26" t="s">
        <v>914</v>
      </c>
    </row>
    <row r="217" spans="1:12" ht="24.75" x14ac:dyDescent="0.25">
      <c r="A217" s="116">
        <v>12</v>
      </c>
      <c r="B217" s="31" t="s">
        <v>367</v>
      </c>
      <c r="C217" s="26" t="s">
        <v>135</v>
      </c>
      <c r="D217" s="117" t="s">
        <v>161</v>
      </c>
      <c r="E217" s="43">
        <v>10</v>
      </c>
      <c r="F217" s="20">
        <v>24</v>
      </c>
      <c r="G217" s="21">
        <v>515.65</v>
      </c>
      <c r="H217" s="22">
        <v>0.08</v>
      </c>
      <c r="I217" s="23">
        <f t="shared" si="8"/>
        <v>12375.6</v>
      </c>
      <c r="J217" s="24">
        <f t="shared" si="9"/>
        <v>13365.65</v>
      </c>
      <c r="K217" s="25" t="s">
        <v>1346</v>
      </c>
      <c r="L217" s="26" t="s">
        <v>1347</v>
      </c>
    </row>
    <row r="218" spans="1:12" ht="24.75" x14ac:dyDescent="0.25">
      <c r="A218" s="118">
        <v>13</v>
      </c>
      <c r="B218" s="31" t="s">
        <v>368</v>
      </c>
      <c r="C218" s="26" t="s">
        <v>56</v>
      </c>
      <c r="D218" s="26" t="s">
        <v>369</v>
      </c>
      <c r="E218" s="31">
        <v>50</v>
      </c>
      <c r="F218" s="20">
        <v>115</v>
      </c>
      <c r="G218" s="21">
        <v>88.37</v>
      </c>
      <c r="H218" s="22">
        <v>0.08</v>
      </c>
      <c r="I218" s="23">
        <f t="shared" si="8"/>
        <v>10162.549999999999</v>
      </c>
      <c r="J218" s="24">
        <f t="shared" si="9"/>
        <v>10975.55</v>
      </c>
      <c r="K218" s="25" t="s">
        <v>1181</v>
      </c>
      <c r="L218" s="26" t="s">
        <v>1182</v>
      </c>
    </row>
    <row r="219" spans="1:12" ht="24.75" x14ac:dyDescent="0.25">
      <c r="A219" s="118">
        <v>14</v>
      </c>
      <c r="B219" s="31" t="s">
        <v>368</v>
      </c>
      <c r="C219" s="26" t="s">
        <v>48</v>
      </c>
      <c r="D219" s="26" t="s">
        <v>291</v>
      </c>
      <c r="E219" s="31">
        <v>20</v>
      </c>
      <c r="F219" s="20">
        <v>200</v>
      </c>
      <c r="G219" s="21">
        <v>5.39</v>
      </c>
      <c r="H219" s="22">
        <v>0.08</v>
      </c>
      <c r="I219" s="23">
        <f t="shared" si="8"/>
        <v>1078</v>
      </c>
      <c r="J219" s="24">
        <f t="shared" si="9"/>
        <v>1164.24</v>
      </c>
      <c r="K219" s="25" t="s">
        <v>1097</v>
      </c>
      <c r="L219" s="26" t="s">
        <v>1098</v>
      </c>
    </row>
    <row r="220" spans="1:12" ht="24.75" x14ac:dyDescent="0.25">
      <c r="A220" s="113">
        <v>15</v>
      </c>
      <c r="B220" s="31" t="s">
        <v>370</v>
      </c>
      <c r="C220" s="26" t="s">
        <v>189</v>
      </c>
      <c r="D220" s="26" t="s">
        <v>359</v>
      </c>
      <c r="E220" s="31">
        <v>1</v>
      </c>
      <c r="F220" s="20">
        <v>230</v>
      </c>
      <c r="G220" s="21">
        <v>31.45</v>
      </c>
      <c r="H220" s="22">
        <v>0.08</v>
      </c>
      <c r="I220" s="23">
        <f t="shared" si="8"/>
        <v>7233.5</v>
      </c>
      <c r="J220" s="24">
        <f t="shared" si="9"/>
        <v>7812.18</v>
      </c>
      <c r="K220" s="25" t="s">
        <v>1348</v>
      </c>
      <c r="L220" s="26" t="s">
        <v>1349</v>
      </c>
    </row>
    <row r="221" spans="1:12" ht="24.75" x14ac:dyDescent="0.25">
      <c r="A221" s="119">
        <v>16</v>
      </c>
      <c r="B221" s="31" t="s">
        <v>371</v>
      </c>
      <c r="C221" s="26" t="s">
        <v>372</v>
      </c>
      <c r="D221" s="26" t="s">
        <v>373</v>
      </c>
      <c r="E221" s="31">
        <v>1</v>
      </c>
      <c r="F221" s="20">
        <v>18</v>
      </c>
      <c r="G221" s="21">
        <v>16.86</v>
      </c>
      <c r="H221" s="22">
        <v>0.08</v>
      </c>
      <c r="I221" s="23">
        <f t="shared" si="8"/>
        <v>303.48</v>
      </c>
      <c r="J221" s="24">
        <f t="shared" si="9"/>
        <v>327.76</v>
      </c>
      <c r="K221" s="25" t="s">
        <v>1183</v>
      </c>
      <c r="L221" s="26" t="s">
        <v>1184</v>
      </c>
    </row>
    <row r="222" spans="1:12" ht="24.75" x14ac:dyDescent="0.25">
      <c r="A222" s="119">
        <v>17</v>
      </c>
      <c r="B222" s="31" t="s">
        <v>374</v>
      </c>
      <c r="C222" s="26" t="s">
        <v>189</v>
      </c>
      <c r="D222" s="26" t="s">
        <v>375</v>
      </c>
      <c r="E222" s="31">
        <v>1</v>
      </c>
      <c r="F222" s="20">
        <v>60</v>
      </c>
      <c r="G222" s="21">
        <v>15.18</v>
      </c>
      <c r="H222" s="22">
        <v>0.08</v>
      </c>
      <c r="I222" s="23">
        <f t="shared" si="8"/>
        <v>910.8</v>
      </c>
      <c r="J222" s="24">
        <f t="shared" si="9"/>
        <v>983.66</v>
      </c>
      <c r="K222" s="25" t="s">
        <v>1185</v>
      </c>
      <c r="L222" s="26" t="s">
        <v>1186</v>
      </c>
    </row>
    <row r="223" spans="1:12" ht="24.75" x14ac:dyDescent="0.25">
      <c r="A223" s="119">
        <v>18</v>
      </c>
      <c r="B223" s="31" t="s">
        <v>376</v>
      </c>
      <c r="C223" s="26" t="s">
        <v>377</v>
      </c>
      <c r="D223" s="26" t="s">
        <v>378</v>
      </c>
      <c r="E223" s="31">
        <v>1</v>
      </c>
      <c r="F223" s="20">
        <v>40</v>
      </c>
      <c r="G223" s="21">
        <v>25.95</v>
      </c>
      <c r="H223" s="22">
        <v>0.08</v>
      </c>
      <c r="I223" s="23">
        <f t="shared" si="8"/>
        <v>1038</v>
      </c>
      <c r="J223" s="24">
        <f t="shared" si="9"/>
        <v>1121.04</v>
      </c>
      <c r="K223" s="25" t="s">
        <v>1187</v>
      </c>
      <c r="L223" s="26" t="s">
        <v>1188</v>
      </c>
    </row>
    <row r="224" spans="1:12" ht="24.75" x14ac:dyDescent="0.25">
      <c r="A224" s="119">
        <v>19</v>
      </c>
      <c r="B224" s="31" t="s">
        <v>379</v>
      </c>
      <c r="C224" s="26" t="s">
        <v>380</v>
      </c>
      <c r="D224" s="26" t="s">
        <v>381</v>
      </c>
      <c r="E224" s="31">
        <v>1</v>
      </c>
      <c r="F224" s="20">
        <v>18</v>
      </c>
      <c r="G224" s="21">
        <v>27.03</v>
      </c>
      <c r="H224" s="22">
        <v>0.08</v>
      </c>
      <c r="I224" s="23">
        <f t="shared" si="8"/>
        <v>486.54</v>
      </c>
      <c r="J224" s="24">
        <f t="shared" si="9"/>
        <v>525.46</v>
      </c>
      <c r="K224" s="25" t="s">
        <v>1404</v>
      </c>
      <c r="L224" s="26" t="s">
        <v>1405</v>
      </c>
    </row>
    <row r="225" spans="1:12" ht="24.75" x14ac:dyDescent="0.25">
      <c r="A225" s="118">
        <v>20</v>
      </c>
      <c r="B225" s="31" t="s">
        <v>382</v>
      </c>
      <c r="C225" s="26" t="s">
        <v>24</v>
      </c>
      <c r="D225" s="26" t="s">
        <v>383</v>
      </c>
      <c r="E225" s="31">
        <v>30</v>
      </c>
      <c r="F225" s="20">
        <v>2</v>
      </c>
      <c r="G225" s="21">
        <v>6.31</v>
      </c>
      <c r="H225" s="22">
        <v>0.08</v>
      </c>
      <c r="I225" s="23">
        <f t="shared" si="8"/>
        <v>12.62</v>
      </c>
      <c r="J225" s="24">
        <f t="shared" si="9"/>
        <v>13.63</v>
      </c>
      <c r="K225" s="25" t="s">
        <v>1091</v>
      </c>
      <c r="L225" s="26" t="s">
        <v>1092</v>
      </c>
    </row>
    <row r="226" spans="1:12" ht="24.75" x14ac:dyDescent="0.25">
      <c r="A226" s="118">
        <v>21</v>
      </c>
      <c r="B226" s="31" t="s">
        <v>382</v>
      </c>
      <c r="C226" s="26" t="s">
        <v>24</v>
      </c>
      <c r="D226" s="26" t="s">
        <v>384</v>
      </c>
      <c r="E226" s="31">
        <v>30</v>
      </c>
      <c r="F226" s="20">
        <v>4</v>
      </c>
      <c r="G226" s="21">
        <v>12.62</v>
      </c>
      <c r="H226" s="22">
        <v>0.08</v>
      </c>
      <c r="I226" s="23">
        <f t="shared" si="8"/>
        <v>50.48</v>
      </c>
      <c r="J226" s="24">
        <f t="shared" si="9"/>
        <v>54.52</v>
      </c>
      <c r="K226" s="25" t="s">
        <v>1093</v>
      </c>
      <c r="L226" s="26" t="s">
        <v>1094</v>
      </c>
    </row>
    <row r="227" spans="1:12" ht="24.75" x14ac:dyDescent="0.25">
      <c r="A227" s="118">
        <v>22</v>
      </c>
      <c r="B227" s="31" t="s">
        <v>382</v>
      </c>
      <c r="C227" s="26" t="s">
        <v>56</v>
      </c>
      <c r="D227" s="26" t="s">
        <v>385</v>
      </c>
      <c r="E227" s="31">
        <v>10</v>
      </c>
      <c r="F227" s="20">
        <v>7</v>
      </c>
      <c r="G227" s="21">
        <v>62.07</v>
      </c>
      <c r="H227" s="22">
        <v>0.08</v>
      </c>
      <c r="I227" s="23">
        <f t="shared" si="8"/>
        <v>434.49</v>
      </c>
      <c r="J227" s="24">
        <f t="shared" si="9"/>
        <v>469.25</v>
      </c>
      <c r="K227" s="25" t="s">
        <v>1095</v>
      </c>
      <c r="L227" s="26" t="s">
        <v>1096</v>
      </c>
    </row>
    <row r="228" spans="1:12" ht="24.75" x14ac:dyDescent="0.25">
      <c r="A228" s="118">
        <v>23</v>
      </c>
      <c r="B228" s="31" t="s">
        <v>386</v>
      </c>
      <c r="C228" s="26" t="s">
        <v>189</v>
      </c>
      <c r="D228" s="26" t="s">
        <v>387</v>
      </c>
      <c r="E228" s="31">
        <v>1</v>
      </c>
      <c r="F228" s="20">
        <v>90</v>
      </c>
      <c r="G228" s="21">
        <v>34.74</v>
      </c>
      <c r="H228" s="22">
        <v>0.08</v>
      </c>
      <c r="I228" s="23">
        <f t="shared" si="8"/>
        <v>3126.6</v>
      </c>
      <c r="J228" s="24">
        <f t="shared" si="9"/>
        <v>3376.73</v>
      </c>
      <c r="K228" s="25" t="s">
        <v>1189</v>
      </c>
      <c r="L228" s="26" t="s">
        <v>1190</v>
      </c>
    </row>
    <row r="229" spans="1:12" ht="108.75" x14ac:dyDescent="0.25">
      <c r="A229" s="120">
        <v>24</v>
      </c>
      <c r="B229" s="121" t="s">
        <v>388</v>
      </c>
      <c r="C229" s="81" t="s">
        <v>389</v>
      </c>
      <c r="D229" s="81" t="s">
        <v>390</v>
      </c>
      <c r="E229" s="80">
        <v>1</v>
      </c>
      <c r="F229" s="20">
        <v>30</v>
      </c>
      <c r="G229" s="21">
        <v>347.16</v>
      </c>
      <c r="H229" s="22">
        <v>0.08</v>
      </c>
      <c r="I229" s="23">
        <f t="shared" si="8"/>
        <v>10414.799999999999</v>
      </c>
      <c r="J229" s="24">
        <f t="shared" si="9"/>
        <v>11247.98</v>
      </c>
      <c r="K229" s="25" t="s">
        <v>1051</v>
      </c>
      <c r="L229" s="26" t="s">
        <v>1052</v>
      </c>
    </row>
    <row r="230" spans="1:12" x14ac:dyDescent="0.25">
      <c r="A230" s="7"/>
      <c r="B230" s="103" t="s">
        <v>321</v>
      </c>
      <c r="C230" s="9"/>
      <c r="D230" s="10"/>
      <c r="E230" s="9"/>
      <c r="F230" s="9"/>
      <c r="G230" s="9"/>
      <c r="H230" s="104"/>
      <c r="I230" s="105">
        <f>SUM(I206:I229)</f>
        <v>129119.72</v>
      </c>
      <c r="J230" s="106">
        <f>SUM(J206:J229)</f>
        <v>139449.31000000003</v>
      </c>
      <c r="K230" s="25"/>
      <c r="L230" s="122"/>
    </row>
    <row r="231" spans="1:12" ht="57" x14ac:dyDescent="0.25">
      <c r="A231" s="123"/>
      <c r="B231" s="124" t="s">
        <v>391</v>
      </c>
      <c r="C231" s="123"/>
      <c r="D231" s="125"/>
      <c r="E231" s="123"/>
      <c r="F231" s="123"/>
      <c r="G231" s="123"/>
      <c r="H231" s="123"/>
      <c r="I231" s="123"/>
      <c r="J231" s="123"/>
      <c r="K231" s="125"/>
      <c r="L231" s="125"/>
    </row>
    <row r="232" spans="1:12" x14ac:dyDescent="0.25">
      <c r="A232" s="123"/>
      <c r="B232" s="124"/>
      <c r="C232" s="123"/>
      <c r="D232" s="125"/>
      <c r="E232" s="123"/>
      <c r="F232" s="123"/>
      <c r="G232" s="123"/>
      <c r="H232" s="123"/>
      <c r="I232" s="123"/>
      <c r="J232" s="123"/>
      <c r="K232" s="125"/>
      <c r="L232" s="125"/>
    </row>
    <row r="233" spans="1:12" x14ac:dyDescent="0.25">
      <c r="A233" s="123"/>
      <c r="B233" s="126"/>
      <c r="C233" s="123"/>
      <c r="D233" s="125"/>
      <c r="E233" s="123"/>
      <c r="F233" s="123"/>
      <c r="G233" s="123"/>
      <c r="H233" s="123"/>
      <c r="I233" s="123"/>
      <c r="J233" s="123"/>
      <c r="K233" s="125"/>
      <c r="L233" s="125"/>
    </row>
    <row r="234" spans="1:12" x14ac:dyDescent="0.25">
      <c r="A234" s="12"/>
      <c r="B234" s="12"/>
      <c r="C234" s="12"/>
      <c r="D234" s="90"/>
      <c r="E234" s="12"/>
      <c r="F234" s="12"/>
      <c r="G234" s="12"/>
      <c r="H234" s="12"/>
      <c r="I234" s="12"/>
      <c r="J234" s="12"/>
      <c r="K234" s="90"/>
      <c r="L234" s="90"/>
    </row>
    <row r="235" spans="1:12" x14ac:dyDescent="0.25">
      <c r="A235" s="7"/>
      <c r="B235" s="8" t="s">
        <v>392</v>
      </c>
      <c r="C235" s="9"/>
      <c r="D235" s="10"/>
      <c r="E235" s="9"/>
      <c r="F235" s="9"/>
      <c r="G235" s="9"/>
      <c r="H235" s="9"/>
      <c r="I235" s="9"/>
      <c r="J235" s="9"/>
      <c r="K235" s="10"/>
      <c r="L235" s="127"/>
    </row>
    <row r="236" spans="1:12" ht="36" x14ac:dyDescent="0.25">
      <c r="A236" s="14" t="s">
        <v>3</v>
      </c>
      <c r="B236" s="14" t="s">
        <v>4</v>
      </c>
      <c r="C236" s="14" t="s">
        <v>5</v>
      </c>
      <c r="D236" s="14" t="s">
        <v>6</v>
      </c>
      <c r="E236" s="14" t="s">
        <v>7</v>
      </c>
      <c r="F236" s="14" t="s">
        <v>8</v>
      </c>
      <c r="G236" s="14" t="s">
        <v>9</v>
      </c>
      <c r="H236" s="14" t="s">
        <v>10</v>
      </c>
      <c r="I236" s="16" t="s">
        <v>11</v>
      </c>
      <c r="J236" s="14" t="s">
        <v>12</v>
      </c>
      <c r="K236" s="14" t="s">
        <v>13</v>
      </c>
      <c r="L236" s="14" t="s">
        <v>14</v>
      </c>
    </row>
    <row r="237" spans="1:12" ht="24.75" x14ac:dyDescent="0.25">
      <c r="A237" s="101">
        <v>1</v>
      </c>
      <c r="B237" s="47" t="s">
        <v>393</v>
      </c>
      <c r="C237" s="25" t="s">
        <v>244</v>
      </c>
      <c r="D237" s="25" t="s">
        <v>394</v>
      </c>
      <c r="E237" s="47">
        <v>24</v>
      </c>
      <c r="F237" s="20">
        <v>40</v>
      </c>
      <c r="G237" s="21">
        <v>0.25</v>
      </c>
      <c r="H237" s="22">
        <v>0.05</v>
      </c>
      <c r="I237" s="23">
        <f t="shared" ref="I237:I245" si="10">ROUND(G237*F237,2)</f>
        <v>10</v>
      </c>
      <c r="J237" s="24">
        <f t="shared" ref="J237:J245" si="11">ROUND(I237*H237+I237,2)</f>
        <v>10.5</v>
      </c>
      <c r="K237" s="25" t="s">
        <v>1037</v>
      </c>
      <c r="L237" s="26" t="s">
        <v>1038</v>
      </c>
    </row>
    <row r="238" spans="1:12" ht="36.75" x14ac:dyDescent="0.25">
      <c r="A238" s="101">
        <v>2</v>
      </c>
      <c r="B238" s="25" t="s">
        <v>395</v>
      </c>
      <c r="C238" s="25" t="s">
        <v>244</v>
      </c>
      <c r="D238" s="25" t="s">
        <v>396</v>
      </c>
      <c r="E238" s="47">
        <v>24</v>
      </c>
      <c r="F238" s="20">
        <v>120</v>
      </c>
      <c r="G238" s="21">
        <v>0.25</v>
      </c>
      <c r="H238" s="22">
        <v>0.05</v>
      </c>
      <c r="I238" s="23">
        <f t="shared" si="10"/>
        <v>30</v>
      </c>
      <c r="J238" s="24">
        <f t="shared" si="11"/>
        <v>31.5</v>
      </c>
      <c r="K238" s="25" t="s">
        <v>1039</v>
      </c>
      <c r="L238" s="26" t="s">
        <v>1040</v>
      </c>
    </row>
    <row r="239" spans="1:12" ht="60.75" x14ac:dyDescent="0.25">
      <c r="A239" s="101">
        <v>3</v>
      </c>
      <c r="B239" s="25" t="s">
        <v>397</v>
      </c>
      <c r="C239" s="25" t="s">
        <v>244</v>
      </c>
      <c r="D239" s="25" t="s">
        <v>95</v>
      </c>
      <c r="E239" s="47">
        <v>24</v>
      </c>
      <c r="F239" s="20">
        <v>80</v>
      </c>
      <c r="G239" s="21">
        <v>0.25</v>
      </c>
      <c r="H239" s="22">
        <v>0.05</v>
      </c>
      <c r="I239" s="23">
        <f t="shared" si="10"/>
        <v>20</v>
      </c>
      <c r="J239" s="24">
        <f t="shared" si="11"/>
        <v>21</v>
      </c>
      <c r="K239" s="25" t="s">
        <v>1041</v>
      </c>
      <c r="L239" s="26" t="s">
        <v>1042</v>
      </c>
    </row>
    <row r="240" spans="1:12" ht="24.75" x14ac:dyDescent="0.25">
      <c r="A240" s="101">
        <v>4</v>
      </c>
      <c r="B240" s="25" t="s">
        <v>398</v>
      </c>
      <c r="C240" s="25" t="s">
        <v>399</v>
      </c>
      <c r="D240" s="25" t="s">
        <v>400</v>
      </c>
      <c r="E240" s="47">
        <v>1</v>
      </c>
      <c r="F240" s="20">
        <v>18</v>
      </c>
      <c r="G240" s="21">
        <v>28.78</v>
      </c>
      <c r="H240" s="22">
        <v>0.05</v>
      </c>
      <c r="I240" s="23">
        <f t="shared" si="10"/>
        <v>518.04</v>
      </c>
      <c r="J240" s="24">
        <f t="shared" si="11"/>
        <v>543.94000000000005</v>
      </c>
      <c r="K240" s="25" t="s">
        <v>1406</v>
      </c>
      <c r="L240" s="26" t="s">
        <v>1407</v>
      </c>
    </row>
    <row r="241" spans="1:12" ht="24.75" x14ac:dyDescent="0.25">
      <c r="A241" s="101">
        <v>4</v>
      </c>
      <c r="B241" s="25" t="s">
        <v>401</v>
      </c>
      <c r="C241" s="25" t="s">
        <v>399</v>
      </c>
      <c r="D241" s="25" t="s">
        <v>400</v>
      </c>
      <c r="E241" s="47">
        <v>1</v>
      </c>
      <c r="F241" s="20">
        <v>18</v>
      </c>
      <c r="G241" s="21">
        <v>28.78</v>
      </c>
      <c r="H241" s="22">
        <v>0.05</v>
      </c>
      <c r="I241" s="23">
        <f t="shared" si="10"/>
        <v>518.04</v>
      </c>
      <c r="J241" s="24">
        <f t="shared" si="11"/>
        <v>543.94000000000005</v>
      </c>
      <c r="K241" s="25" t="s">
        <v>1043</v>
      </c>
      <c r="L241" s="26" t="s">
        <v>1044</v>
      </c>
    </row>
    <row r="242" spans="1:12" ht="24.75" x14ac:dyDescent="0.25">
      <c r="A242" s="101">
        <v>5</v>
      </c>
      <c r="B242" s="128" t="s">
        <v>402</v>
      </c>
      <c r="C242" s="111" t="s">
        <v>220</v>
      </c>
      <c r="D242" s="111" t="s">
        <v>221</v>
      </c>
      <c r="E242" s="112">
        <v>1</v>
      </c>
      <c r="F242" s="20">
        <v>5</v>
      </c>
      <c r="G242" s="21">
        <v>38.119999999999997</v>
      </c>
      <c r="H242" s="22">
        <v>0.05</v>
      </c>
      <c r="I242" s="23">
        <f t="shared" si="10"/>
        <v>190.6</v>
      </c>
      <c r="J242" s="24">
        <f t="shared" si="11"/>
        <v>200.13</v>
      </c>
      <c r="K242" s="25" t="s">
        <v>1045</v>
      </c>
      <c r="L242" s="26" t="s">
        <v>1046</v>
      </c>
    </row>
    <row r="243" spans="1:12" ht="24.75" x14ac:dyDescent="0.25">
      <c r="A243" s="101">
        <v>6</v>
      </c>
      <c r="B243" s="128" t="s">
        <v>403</v>
      </c>
      <c r="C243" s="111" t="s">
        <v>220</v>
      </c>
      <c r="D243" s="111" t="s">
        <v>221</v>
      </c>
      <c r="E243" s="112">
        <v>1</v>
      </c>
      <c r="F243" s="20">
        <v>5</v>
      </c>
      <c r="G243" s="21">
        <v>41.05</v>
      </c>
      <c r="H243" s="22">
        <v>0.05</v>
      </c>
      <c r="I243" s="23">
        <f t="shared" si="10"/>
        <v>205.25</v>
      </c>
      <c r="J243" s="24">
        <f t="shared" si="11"/>
        <v>215.51</v>
      </c>
      <c r="K243" s="25" t="s">
        <v>1047</v>
      </c>
      <c r="L243" s="26" t="s">
        <v>1048</v>
      </c>
    </row>
    <row r="244" spans="1:12" ht="24.75" x14ac:dyDescent="0.25">
      <c r="A244" s="101">
        <v>7</v>
      </c>
      <c r="B244" s="128" t="s">
        <v>404</v>
      </c>
      <c r="C244" s="111" t="s">
        <v>220</v>
      </c>
      <c r="D244" s="111" t="s">
        <v>405</v>
      </c>
      <c r="E244" s="112">
        <v>1</v>
      </c>
      <c r="F244" s="20">
        <v>2</v>
      </c>
      <c r="G244" s="21">
        <v>34.19</v>
      </c>
      <c r="H244" s="22">
        <v>0.05</v>
      </c>
      <c r="I244" s="23">
        <f t="shared" si="10"/>
        <v>68.38</v>
      </c>
      <c r="J244" s="24">
        <f t="shared" si="11"/>
        <v>71.8</v>
      </c>
      <c r="K244" s="25" t="s">
        <v>1049</v>
      </c>
      <c r="L244" s="26" t="s">
        <v>1050</v>
      </c>
    </row>
    <row r="245" spans="1:12" ht="48.75" x14ac:dyDescent="0.25">
      <c r="A245" s="102">
        <v>8</v>
      </c>
      <c r="B245" s="81" t="s">
        <v>406</v>
      </c>
      <c r="C245" s="80" t="s">
        <v>407</v>
      </c>
      <c r="D245" s="81"/>
      <c r="E245" s="80">
        <v>48</v>
      </c>
      <c r="F245" s="20">
        <v>60</v>
      </c>
      <c r="G245" s="21">
        <v>23.61</v>
      </c>
      <c r="H245" s="22">
        <v>0.05</v>
      </c>
      <c r="I245" s="23">
        <f t="shared" si="10"/>
        <v>1416.6</v>
      </c>
      <c r="J245" s="24">
        <f t="shared" si="11"/>
        <v>1487.43</v>
      </c>
      <c r="K245" s="25" t="s">
        <v>1245</v>
      </c>
      <c r="L245" s="26" t="s">
        <v>1445</v>
      </c>
    </row>
    <row r="246" spans="1:12" x14ac:dyDescent="0.25">
      <c r="A246" s="7"/>
      <c r="B246" s="103" t="s">
        <v>321</v>
      </c>
      <c r="C246" s="9"/>
      <c r="D246" s="10"/>
      <c r="E246" s="9"/>
      <c r="F246" s="9"/>
      <c r="G246" s="9"/>
      <c r="H246" s="104"/>
      <c r="I246" s="105">
        <f>SUM(I237:I245)</f>
        <v>2976.91</v>
      </c>
      <c r="J246" s="106">
        <f>SUM(J237:J245)</f>
        <v>3125.75</v>
      </c>
      <c r="K246" s="25"/>
      <c r="L246" s="25"/>
    </row>
    <row r="247" spans="1:12" x14ac:dyDescent="0.25">
      <c r="A247" s="123"/>
      <c r="B247" s="123"/>
      <c r="C247" s="123"/>
      <c r="D247" s="125"/>
      <c r="E247" s="123"/>
      <c r="F247" s="123"/>
      <c r="G247" s="123"/>
      <c r="H247" s="123"/>
      <c r="I247" s="123"/>
      <c r="J247" s="123"/>
      <c r="K247" s="125"/>
      <c r="L247" s="90"/>
    </row>
    <row r="248" spans="1:12" x14ac:dyDescent="0.25">
      <c r="A248" s="123"/>
      <c r="B248" s="123"/>
      <c r="C248" s="123"/>
      <c r="D248" s="125"/>
      <c r="E248" s="123"/>
      <c r="F248" s="123"/>
      <c r="G248" s="123"/>
      <c r="H248" s="123"/>
      <c r="I248" s="123"/>
      <c r="J248" s="123"/>
      <c r="K248" s="125"/>
      <c r="L248" s="90"/>
    </row>
    <row r="249" spans="1:12" x14ac:dyDescent="0.25">
      <c r="A249" s="7"/>
      <c r="B249" s="103" t="s">
        <v>408</v>
      </c>
      <c r="C249" s="9"/>
      <c r="D249" s="10"/>
      <c r="E249" s="9"/>
      <c r="F249" s="9"/>
      <c r="G249" s="9"/>
      <c r="H249" s="9"/>
      <c r="I249" s="9"/>
      <c r="J249" s="9"/>
      <c r="K249" s="10"/>
      <c r="L249" s="11"/>
    </row>
    <row r="250" spans="1:12" ht="36" x14ac:dyDescent="0.25">
      <c r="A250" s="13" t="s">
        <v>3</v>
      </c>
      <c r="B250" s="13" t="s">
        <v>4</v>
      </c>
      <c r="C250" s="13" t="s">
        <v>5</v>
      </c>
      <c r="D250" s="13" t="s">
        <v>6</v>
      </c>
      <c r="E250" s="13" t="s">
        <v>7</v>
      </c>
      <c r="F250" s="13" t="s">
        <v>8</v>
      </c>
      <c r="G250" s="13" t="s">
        <v>9</v>
      </c>
      <c r="H250" s="13" t="s">
        <v>10</v>
      </c>
      <c r="I250" s="129" t="s">
        <v>11</v>
      </c>
      <c r="J250" s="13" t="s">
        <v>12</v>
      </c>
      <c r="K250" s="13" t="s">
        <v>13</v>
      </c>
      <c r="L250" s="13" t="s">
        <v>409</v>
      </c>
    </row>
    <row r="251" spans="1:12" ht="24.75" x14ac:dyDescent="0.25">
      <c r="A251" s="118">
        <v>1</v>
      </c>
      <c r="B251" s="26" t="s">
        <v>410</v>
      </c>
      <c r="C251" s="26" t="s">
        <v>411</v>
      </c>
      <c r="D251" s="26" t="s">
        <v>412</v>
      </c>
      <c r="E251" s="31">
        <v>8</v>
      </c>
      <c r="F251" s="20">
        <v>24</v>
      </c>
      <c r="G251" s="21">
        <v>300.73</v>
      </c>
      <c r="H251" s="22">
        <v>0.08</v>
      </c>
      <c r="I251" s="23">
        <f t="shared" ref="I251:I264" si="12">ROUND(G251*F251,2)</f>
        <v>7217.52</v>
      </c>
      <c r="J251" s="24">
        <f t="shared" ref="J251:J264" si="13">ROUND(I251*H251+I251,2)</f>
        <v>7794.92</v>
      </c>
      <c r="K251" s="25" t="s">
        <v>1191</v>
      </c>
      <c r="L251" s="26" t="s">
        <v>1192</v>
      </c>
    </row>
    <row r="252" spans="1:12" ht="24.75" x14ac:dyDescent="0.25">
      <c r="A252" s="118">
        <v>2</v>
      </c>
      <c r="B252" s="31" t="s">
        <v>413</v>
      </c>
      <c r="C252" s="26" t="s">
        <v>414</v>
      </c>
      <c r="D252" s="26" t="s">
        <v>415</v>
      </c>
      <c r="E252" s="31">
        <v>1</v>
      </c>
      <c r="F252" s="20">
        <v>9</v>
      </c>
      <c r="G252" s="21">
        <v>104</v>
      </c>
      <c r="H252" s="22">
        <v>0.08</v>
      </c>
      <c r="I252" s="23">
        <f t="shared" si="12"/>
        <v>936</v>
      </c>
      <c r="J252" s="24">
        <f t="shared" si="13"/>
        <v>1010.88</v>
      </c>
      <c r="K252" s="25" t="s">
        <v>1193</v>
      </c>
      <c r="L252" s="26" t="s">
        <v>1194</v>
      </c>
    </row>
    <row r="253" spans="1:12" ht="24.75" x14ac:dyDescent="0.25">
      <c r="A253" s="118">
        <v>3</v>
      </c>
      <c r="B253" s="31" t="s">
        <v>413</v>
      </c>
      <c r="C253" s="26" t="s">
        <v>416</v>
      </c>
      <c r="D253" s="26" t="s">
        <v>417</v>
      </c>
      <c r="E253" s="31">
        <v>1</v>
      </c>
      <c r="F253" s="20">
        <v>1</v>
      </c>
      <c r="G253" s="21">
        <v>39</v>
      </c>
      <c r="H253" s="22">
        <v>0.08</v>
      </c>
      <c r="I253" s="23">
        <f t="shared" si="12"/>
        <v>39</v>
      </c>
      <c r="J253" s="24">
        <f t="shared" si="13"/>
        <v>42.12</v>
      </c>
      <c r="K253" s="25" t="s">
        <v>1195</v>
      </c>
      <c r="L253" s="26" t="s">
        <v>1196</v>
      </c>
    </row>
    <row r="254" spans="1:12" ht="24.75" x14ac:dyDescent="0.25">
      <c r="A254" s="118">
        <v>4</v>
      </c>
      <c r="B254" s="130" t="s">
        <v>418</v>
      </c>
      <c r="C254" s="131" t="s">
        <v>419</v>
      </c>
      <c r="D254" s="131" t="s">
        <v>420</v>
      </c>
      <c r="E254" s="27">
        <v>5</v>
      </c>
      <c r="F254" s="20">
        <v>1200</v>
      </c>
      <c r="G254" s="21">
        <v>33.53</v>
      </c>
      <c r="H254" s="22">
        <v>0.08</v>
      </c>
      <c r="I254" s="23">
        <f t="shared" si="12"/>
        <v>40236</v>
      </c>
      <c r="J254" s="24">
        <f t="shared" si="13"/>
        <v>43454.879999999997</v>
      </c>
      <c r="K254" s="25" t="s">
        <v>1246</v>
      </c>
      <c r="L254" s="26" t="s">
        <v>1247</v>
      </c>
    </row>
    <row r="255" spans="1:12" ht="24.75" x14ac:dyDescent="0.25">
      <c r="A255" s="116">
        <v>5</v>
      </c>
      <c r="B255" s="117" t="s">
        <v>421</v>
      </c>
      <c r="C255" s="117" t="s">
        <v>422</v>
      </c>
      <c r="D255" s="117" t="s">
        <v>423</v>
      </c>
      <c r="E255" s="31">
        <v>5</v>
      </c>
      <c r="F255" s="20">
        <v>310</v>
      </c>
      <c r="G255" s="21">
        <v>45.05</v>
      </c>
      <c r="H255" s="22">
        <v>0.08</v>
      </c>
      <c r="I255" s="23">
        <f t="shared" si="12"/>
        <v>13965.5</v>
      </c>
      <c r="J255" s="24">
        <f t="shared" si="13"/>
        <v>15082.74</v>
      </c>
      <c r="K255" s="25" t="s">
        <v>1197</v>
      </c>
      <c r="L255" s="26" t="s">
        <v>1198</v>
      </c>
    </row>
    <row r="256" spans="1:12" ht="24.75" x14ac:dyDescent="0.25">
      <c r="A256" s="118">
        <v>6</v>
      </c>
      <c r="B256" s="31" t="s">
        <v>424</v>
      </c>
      <c r="C256" s="26" t="s">
        <v>56</v>
      </c>
      <c r="D256" s="26" t="s">
        <v>425</v>
      </c>
      <c r="E256" s="31">
        <v>3</v>
      </c>
      <c r="F256" s="20">
        <v>60</v>
      </c>
      <c r="G256" s="21">
        <v>56</v>
      </c>
      <c r="H256" s="22">
        <v>0.08</v>
      </c>
      <c r="I256" s="23">
        <f t="shared" si="12"/>
        <v>3360</v>
      </c>
      <c r="J256" s="24">
        <f t="shared" si="13"/>
        <v>3628.8</v>
      </c>
      <c r="K256" s="25" t="s">
        <v>1199</v>
      </c>
      <c r="L256" s="26" t="s">
        <v>1200</v>
      </c>
    </row>
    <row r="257" spans="1:12" ht="24.75" x14ac:dyDescent="0.25">
      <c r="A257" s="118">
        <v>7</v>
      </c>
      <c r="B257" s="31" t="s">
        <v>424</v>
      </c>
      <c r="C257" s="26" t="s">
        <v>56</v>
      </c>
      <c r="D257" s="26" t="s">
        <v>284</v>
      </c>
      <c r="E257" s="31">
        <v>3</v>
      </c>
      <c r="F257" s="20">
        <v>60</v>
      </c>
      <c r="G257" s="21">
        <v>91</v>
      </c>
      <c r="H257" s="22">
        <v>0.08</v>
      </c>
      <c r="I257" s="23">
        <f t="shared" si="12"/>
        <v>5460</v>
      </c>
      <c r="J257" s="24">
        <f t="shared" si="13"/>
        <v>5896.8</v>
      </c>
      <c r="K257" s="25" t="s">
        <v>1201</v>
      </c>
      <c r="L257" s="26" t="s">
        <v>1202</v>
      </c>
    </row>
    <row r="258" spans="1:12" ht="24.75" x14ac:dyDescent="0.25">
      <c r="A258" s="118">
        <v>8</v>
      </c>
      <c r="B258" s="31" t="s">
        <v>424</v>
      </c>
      <c r="C258" s="26" t="s">
        <v>56</v>
      </c>
      <c r="D258" s="26" t="s">
        <v>101</v>
      </c>
      <c r="E258" s="31">
        <v>1</v>
      </c>
      <c r="F258" s="20">
        <v>60</v>
      </c>
      <c r="G258" s="21">
        <v>33.6</v>
      </c>
      <c r="H258" s="22">
        <v>0.08</v>
      </c>
      <c r="I258" s="23">
        <f t="shared" si="12"/>
        <v>2016</v>
      </c>
      <c r="J258" s="24">
        <f t="shared" si="13"/>
        <v>2177.2800000000002</v>
      </c>
      <c r="K258" s="25" t="s">
        <v>1203</v>
      </c>
      <c r="L258" s="26" t="s">
        <v>1204</v>
      </c>
    </row>
    <row r="259" spans="1:12" ht="24.75" x14ac:dyDescent="0.25">
      <c r="A259" s="118">
        <v>9</v>
      </c>
      <c r="B259" s="31" t="s">
        <v>188</v>
      </c>
      <c r="C259" s="26" t="s">
        <v>426</v>
      </c>
      <c r="D259" s="126" t="s">
        <v>180</v>
      </c>
      <c r="E259" s="55">
        <v>5</v>
      </c>
      <c r="F259" s="20">
        <v>225</v>
      </c>
      <c r="G259" s="21">
        <v>30.8</v>
      </c>
      <c r="H259" s="22">
        <v>0.08</v>
      </c>
      <c r="I259" s="23">
        <f t="shared" si="12"/>
        <v>6930</v>
      </c>
      <c r="J259" s="24">
        <f t="shared" si="13"/>
        <v>7484.4</v>
      </c>
      <c r="K259" s="25" t="s">
        <v>1205</v>
      </c>
      <c r="L259" s="26" t="s">
        <v>1206</v>
      </c>
    </row>
    <row r="260" spans="1:12" ht="24.75" x14ac:dyDescent="0.25">
      <c r="A260" s="118">
        <v>10</v>
      </c>
      <c r="B260" s="31" t="s">
        <v>188</v>
      </c>
      <c r="C260" s="26" t="s">
        <v>427</v>
      </c>
      <c r="D260" s="26" t="s">
        <v>428</v>
      </c>
      <c r="E260" s="31">
        <v>5</v>
      </c>
      <c r="F260" s="20">
        <v>175</v>
      </c>
      <c r="G260" s="21">
        <v>51.52</v>
      </c>
      <c r="H260" s="22">
        <v>0.08</v>
      </c>
      <c r="I260" s="23">
        <f t="shared" si="12"/>
        <v>9016</v>
      </c>
      <c r="J260" s="24">
        <f t="shared" si="13"/>
        <v>9737.2800000000007</v>
      </c>
      <c r="K260" s="25" t="s">
        <v>1350</v>
      </c>
      <c r="L260" s="26" t="s">
        <v>1351</v>
      </c>
    </row>
    <row r="261" spans="1:12" ht="24.75" x14ac:dyDescent="0.25">
      <c r="A261" s="118">
        <v>11</v>
      </c>
      <c r="B261" s="31" t="s">
        <v>429</v>
      </c>
      <c r="C261" s="26" t="s">
        <v>45</v>
      </c>
      <c r="D261" s="26" t="s">
        <v>317</v>
      </c>
      <c r="E261" s="31">
        <v>30</v>
      </c>
      <c r="F261" s="20">
        <v>25</v>
      </c>
      <c r="G261" s="21">
        <v>7.48</v>
      </c>
      <c r="H261" s="22">
        <v>0.08</v>
      </c>
      <c r="I261" s="23">
        <f t="shared" si="12"/>
        <v>187</v>
      </c>
      <c r="J261" s="24">
        <f t="shared" si="13"/>
        <v>201.96</v>
      </c>
      <c r="K261" s="25" t="s">
        <v>1207</v>
      </c>
      <c r="L261" s="26" t="s">
        <v>1208</v>
      </c>
    </row>
    <row r="262" spans="1:12" ht="24.75" x14ac:dyDescent="0.25">
      <c r="A262" s="118">
        <v>12</v>
      </c>
      <c r="B262" s="31" t="s">
        <v>430</v>
      </c>
      <c r="C262" s="26" t="s">
        <v>431</v>
      </c>
      <c r="D262" s="26" t="s">
        <v>432</v>
      </c>
      <c r="E262" s="132">
        <v>10</v>
      </c>
      <c r="F262" s="20">
        <v>10</v>
      </c>
      <c r="G262" s="21">
        <v>296.8</v>
      </c>
      <c r="H262" s="22">
        <v>0.08</v>
      </c>
      <c r="I262" s="23">
        <f t="shared" si="12"/>
        <v>2968</v>
      </c>
      <c r="J262" s="24">
        <f t="shared" si="13"/>
        <v>3205.44</v>
      </c>
      <c r="K262" s="25" t="s">
        <v>1209</v>
      </c>
      <c r="L262" s="26" t="s">
        <v>1210</v>
      </c>
    </row>
    <row r="263" spans="1:12" ht="24.75" x14ac:dyDescent="0.25">
      <c r="A263" s="118">
        <v>13</v>
      </c>
      <c r="B263" s="31" t="s">
        <v>433</v>
      </c>
      <c r="C263" s="133" t="s">
        <v>177</v>
      </c>
      <c r="D263" s="133" t="s">
        <v>434</v>
      </c>
      <c r="E263" s="58">
        <v>100</v>
      </c>
      <c r="F263" s="20">
        <v>3</v>
      </c>
      <c r="G263" s="21">
        <v>11.65</v>
      </c>
      <c r="H263" s="22">
        <v>0.08</v>
      </c>
      <c r="I263" s="23">
        <f t="shared" si="12"/>
        <v>34.950000000000003</v>
      </c>
      <c r="J263" s="24">
        <f t="shared" si="13"/>
        <v>37.75</v>
      </c>
      <c r="K263" s="25" t="s">
        <v>1211</v>
      </c>
      <c r="L263" s="26" t="s">
        <v>1212</v>
      </c>
    </row>
    <row r="264" spans="1:12" ht="24.75" x14ac:dyDescent="0.25">
      <c r="A264" s="79">
        <v>14</v>
      </c>
      <c r="B264" s="45" t="s">
        <v>433</v>
      </c>
      <c r="C264" s="44" t="s">
        <v>177</v>
      </c>
      <c r="D264" s="44" t="s">
        <v>387</v>
      </c>
      <c r="E264" s="45">
        <v>100</v>
      </c>
      <c r="F264" s="20">
        <v>3</v>
      </c>
      <c r="G264" s="21">
        <v>34.97</v>
      </c>
      <c r="H264" s="22">
        <v>0.08</v>
      </c>
      <c r="I264" s="23">
        <f t="shared" si="12"/>
        <v>104.91</v>
      </c>
      <c r="J264" s="24">
        <f t="shared" si="13"/>
        <v>113.3</v>
      </c>
      <c r="K264" s="25" t="s">
        <v>1213</v>
      </c>
      <c r="L264" s="26" t="s">
        <v>1214</v>
      </c>
    </row>
    <row r="265" spans="1:12" x14ac:dyDescent="0.25">
      <c r="A265" s="54"/>
      <c r="B265" s="103" t="s">
        <v>321</v>
      </c>
      <c r="C265" s="84"/>
      <c r="D265" s="83"/>
      <c r="E265" s="84"/>
      <c r="F265" s="84"/>
      <c r="G265" s="84"/>
      <c r="H265" s="85"/>
      <c r="I265" s="86">
        <f>SUM(I251:I264)</f>
        <v>92470.88</v>
      </c>
      <c r="J265" s="134">
        <f>SUM(J251:J264)</f>
        <v>99868.55</v>
      </c>
      <c r="K265" s="122"/>
      <c r="L265" s="25"/>
    </row>
    <row r="266" spans="1:12" x14ac:dyDescent="0.25">
      <c r="A266" s="12"/>
      <c r="B266" s="12"/>
      <c r="C266" s="12"/>
      <c r="D266" s="90"/>
      <c r="E266" s="12"/>
      <c r="F266" s="12"/>
      <c r="G266" s="12"/>
      <c r="H266" s="12"/>
      <c r="I266" s="12"/>
      <c r="J266" s="12"/>
      <c r="K266" s="90"/>
      <c r="L266" s="90"/>
    </row>
    <row r="267" spans="1:12" x14ac:dyDescent="0.25">
      <c r="A267" s="12"/>
      <c r="B267" s="12" t="s">
        <v>435</v>
      </c>
      <c r="C267" s="12"/>
      <c r="D267" s="90"/>
      <c r="E267" s="12"/>
      <c r="F267" s="12"/>
      <c r="G267" s="12"/>
      <c r="H267" s="12"/>
      <c r="I267" s="12"/>
      <c r="J267" s="12"/>
      <c r="K267" s="90"/>
      <c r="L267" s="90"/>
    </row>
    <row r="268" spans="1:12" x14ac:dyDescent="0.25">
      <c r="A268" s="12"/>
      <c r="B268" s="12"/>
      <c r="C268" s="12"/>
      <c r="D268" s="90"/>
      <c r="E268" s="12"/>
      <c r="F268" s="12"/>
      <c r="G268" s="12"/>
      <c r="H268" s="12"/>
      <c r="I268" s="12"/>
      <c r="J268" s="12"/>
      <c r="K268" s="90"/>
      <c r="L268" s="90"/>
    </row>
    <row r="269" spans="1:12" x14ac:dyDescent="0.25">
      <c r="A269" s="12"/>
      <c r="B269" s="12"/>
      <c r="C269" s="12"/>
      <c r="D269" s="90"/>
      <c r="E269" s="12"/>
      <c r="F269" s="12"/>
      <c r="G269" s="12"/>
      <c r="H269" s="12"/>
      <c r="I269" s="12"/>
      <c r="J269" s="12"/>
      <c r="K269" s="90"/>
      <c r="L269" s="90"/>
    </row>
    <row r="270" spans="1:12" x14ac:dyDescent="0.25">
      <c r="A270" s="12"/>
      <c r="B270" s="12"/>
      <c r="C270" s="12"/>
      <c r="D270" s="90"/>
      <c r="E270" s="12"/>
      <c r="F270" s="12"/>
      <c r="G270" s="12"/>
      <c r="H270" s="12"/>
      <c r="I270" s="12"/>
      <c r="J270" s="12"/>
      <c r="K270" s="90"/>
      <c r="L270" s="90"/>
    </row>
    <row r="271" spans="1:12" x14ac:dyDescent="0.25">
      <c r="A271" s="12"/>
      <c r="B271" s="12"/>
      <c r="C271" s="12"/>
      <c r="D271" s="90"/>
      <c r="E271" s="12"/>
      <c r="F271" s="12"/>
      <c r="G271" s="12"/>
      <c r="H271" s="12"/>
      <c r="I271" s="12"/>
      <c r="J271" s="12"/>
      <c r="K271" s="90"/>
      <c r="L271" s="90"/>
    </row>
    <row r="272" spans="1:12" x14ac:dyDescent="0.25">
      <c r="A272" s="12"/>
      <c r="B272" s="12"/>
      <c r="C272" s="12"/>
      <c r="D272" s="90"/>
      <c r="E272" s="12"/>
      <c r="F272" s="12"/>
      <c r="G272" s="12"/>
      <c r="H272" s="12"/>
      <c r="I272" s="12"/>
      <c r="J272" s="12"/>
      <c r="K272" s="90"/>
      <c r="L272" s="90"/>
    </row>
    <row r="273" spans="1:12" x14ac:dyDescent="0.25">
      <c r="A273" s="12"/>
      <c r="B273" s="12"/>
      <c r="C273" s="12"/>
      <c r="D273" s="90"/>
      <c r="E273" s="12"/>
      <c r="F273" s="12"/>
      <c r="G273" s="12"/>
      <c r="H273" s="12"/>
      <c r="I273" s="12"/>
      <c r="J273" s="12"/>
      <c r="K273" s="90"/>
      <c r="L273" s="90"/>
    </row>
    <row r="274" spans="1:12" x14ac:dyDescent="0.25">
      <c r="A274" s="107"/>
      <c r="B274" s="8" t="s">
        <v>436</v>
      </c>
      <c r="C274" s="8"/>
      <c r="D274" s="97"/>
      <c r="E274" s="8"/>
      <c r="F274" s="8"/>
      <c r="G274" s="8"/>
      <c r="H274" s="8"/>
      <c r="I274" s="8"/>
      <c r="J274" s="8"/>
      <c r="K274" s="97"/>
      <c r="L274" s="98"/>
    </row>
    <row r="275" spans="1:12" ht="36" x14ac:dyDescent="0.25">
      <c r="A275" s="14" t="s">
        <v>3</v>
      </c>
      <c r="B275" s="14" t="s">
        <v>4</v>
      </c>
      <c r="C275" s="14" t="s">
        <v>5</v>
      </c>
      <c r="D275" s="14" t="s">
        <v>6</v>
      </c>
      <c r="E275" s="14" t="s">
        <v>7</v>
      </c>
      <c r="F275" s="14" t="s">
        <v>8</v>
      </c>
      <c r="G275" s="14" t="s">
        <v>9</v>
      </c>
      <c r="H275" s="14" t="s">
        <v>10</v>
      </c>
      <c r="I275" s="16" t="s">
        <v>11</v>
      </c>
      <c r="J275" s="14" t="s">
        <v>12</v>
      </c>
      <c r="K275" s="14" t="s">
        <v>13</v>
      </c>
      <c r="L275" s="14" t="s">
        <v>14</v>
      </c>
    </row>
    <row r="276" spans="1:12" ht="24.75" x14ac:dyDescent="0.25">
      <c r="A276" s="135">
        <v>1</v>
      </c>
      <c r="B276" s="110" t="s">
        <v>437</v>
      </c>
      <c r="C276" s="128" t="s">
        <v>438</v>
      </c>
      <c r="D276" s="111" t="s">
        <v>101</v>
      </c>
      <c r="E276" s="112">
        <v>5</v>
      </c>
      <c r="F276" s="20">
        <v>140</v>
      </c>
      <c r="G276" s="21">
        <v>124.67</v>
      </c>
      <c r="H276" s="22">
        <v>0.08</v>
      </c>
      <c r="I276" s="23">
        <f t="shared" ref="I276:I302" si="14">ROUND(G276*F276,2)</f>
        <v>17453.8</v>
      </c>
      <c r="J276" s="24">
        <f t="shared" ref="J276:J302" si="15">ROUND(I276*H276+I276,2)</f>
        <v>18850.099999999999</v>
      </c>
      <c r="K276" s="25" t="s">
        <v>1053</v>
      </c>
      <c r="L276" s="26" t="s">
        <v>1054</v>
      </c>
    </row>
    <row r="277" spans="1:12" ht="24.75" x14ac:dyDescent="0.25">
      <c r="A277" s="101">
        <v>2</v>
      </c>
      <c r="B277" s="47" t="s">
        <v>439</v>
      </c>
      <c r="C277" s="25" t="s">
        <v>56</v>
      </c>
      <c r="D277" s="25" t="s">
        <v>440</v>
      </c>
      <c r="E277" s="47">
        <v>10</v>
      </c>
      <c r="F277" s="20">
        <v>15</v>
      </c>
      <c r="G277" s="21">
        <v>37.630000000000003</v>
      </c>
      <c r="H277" s="22">
        <v>0.08</v>
      </c>
      <c r="I277" s="23">
        <f t="shared" si="14"/>
        <v>564.45000000000005</v>
      </c>
      <c r="J277" s="24">
        <f t="shared" si="15"/>
        <v>609.61</v>
      </c>
      <c r="K277" s="25" t="s">
        <v>1055</v>
      </c>
      <c r="L277" s="26" t="s">
        <v>1056</v>
      </c>
    </row>
    <row r="278" spans="1:12" ht="24.75" x14ac:dyDescent="0.25">
      <c r="A278" s="101">
        <v>3</v>
      </c>
      <c r="B278" s="47" t="s">
        <v>441</v>
      </c>
      <c r="C278" s="109" t="s">
        <v>163</v>
      </c>
      <c r="D278" s="25" t="s">
        <v>207</v>
      </c>
      <c r="E278" s="47">
        <v>60</v>
      </c>
      <c r="F278" s="20">
        <v>2</v>
      </c>
      <c r="G278" s="21">
        <v>22.18</v>
      </c>
      <c r="H278" s="22">
        <v>0.08</v>
      </c>
      <c r="I278" s="23">
        <f t="shared" si="14"/>
        <v>44.36</v>
      </c>
      <c r="J278" s="24">
        <f t="shared" si="15"/>
        <v>47.91</v>
      </c>
      <c r="K278" s="25" t="s">
        <v>1057</v>
      </c>
      <c r="L278" s="26" t="s">
        <v>1058</v>
      </c>
    </row>
    <row r="279" spans="1:12" ht="24.75" x14ac:dyDescent="0.25">
      <c r="A279" s="135">
        <v>4</v>
      </c>
      <c r="B279" s="31" t="s">
        <v>442</v>
      </c>
      <c r="C279" s="117" t="s">
        <v>74</v>
      </c>
      <c r="D279" s="26" t="s">
        <v>443</v>
      </c>
      <c r="E279" s="31">
        <v>1</v>
      </c>
      <c r="F279" s="20">
        <v>160</v>
      </c>
      <c r="G279" s="21">
        <v>38.159999999999997</v>
      </c>
      <c r="H279" s="22">
        <v>0.08</v>
      </c>
      <c r="I279" s="23">
        <f t="shared" si="14"/>
        <v>6105.6</v>
      </c>
      <c r="J279" s="24">
        <f t="shared" si="15"/>
        <v>6594.05</v>
      </c>
      <c r="K279" s="25" t="s">
        <v>1059</v>
      </c>
      <c r="L279" s="26" t="s">
        <v>1060</v>
      </c>
    </row>
    <row r="280" spans="1:12" ht="24.75" x14ac:dyDescent="0.25">
      <c r="A280" s="101">
        <v>5</v>
      </c>
      <c r="B280" s="31" t="s">
        <v>442</v>
      </c>
      <c r="C280" s="117" t="s">
        <v>74</v>
      </c>
      <c r="D280" s="26" t="s">
        <v>444</v>
      </c>
      <c r="E280" s="31">
        <v>1</v>
      </c>
      <c r="F280" s="20">
        <v>15</v>
      </c>
      <c r="G280" s="21">
        <v>82.68</v>
      </c>
      <c r="H280" s="22">
        <v>0.08</v>
      </c>
      <c r="I280" s="23">
        <f t="shared" si="14"/>
        <v>1240.2</v>
      </c>
      <c r="J280" s="24">
        <f t="shared" si="15"/>
        <v>1339.42</v>
      </c>
      <c r="K280" s="25" t="s">
        <v>1061</v>
      </c>
      <c r="L280" s="26" t="s">
        <v>1062</v>
      </c>
    </row>
    <row r="281" spans="1:12" ht="24.75" x14ac:dyDescent="0.25">
      <c r="A281" s="101">
        <v>6</v>
      </c>
      <c r="B281" s="47" t="s">
        <v>445</v>
      </c>
      <c r="C281" s="25" t="s">
        <v>24</v>
      </c>
      <c r="D281" s="25" t="s">
        <v>446</v>
      </c>
      <c r="E281" s="47">
        <v>30</v>
      </c>
      <c r="F281" s="20">
        <v>25</v>
      </c>
      <c r="G281" s="21">
        <v>4.74</v>
      </c>
      <c r="H281" s="22">
        <v>0.08</v>
      </c>
      <c r="I281" s="23">
        <f t="shared" si="14"/>
        <v>118.5</v>
      </c>
      <c r="J281" s="24">
        <f t="shared" si="15"/>
        <v>127.98</v>
      </c>
      <c r="K281" s="25" t="s">
        <v>1063</v>
      </c>
      <c r="L281" s="26" t="s">
        <v>1064</v>
      </c>
    </row>
    <row r="282" spans="1:12" ht="24.75" x14ac:dyDescent="0.25">
      <c r="A282" s="135">
        <v>7</v>
      </c>
      <c r="B282" s="80" t="s">
        <v>445</v>
      </c>
      <c r="C282" s="81" t="s">
        <v>24</v>
      </c>
      <c r="D282" s="81" t="s">
        <v>425</v>
      </c>
      <c r="E282" s="80">
        <v>30</v>
      </c>
      <c r="F282" s="20">
        <v>28</v>
      </c>
      <c r="G282" s="21">
        <v>5.87</v>
      </c>
      <c r="H282" s="22">
        <v>0.08</v>
      </c>
      <c r="I282" s="23">
        <f t="shared" si="14"/>
        <v>164.36</v>
      </c>
      <c r="J282" s="24">
        <f t="shared" si="15"/>
        <v>177.51</v>
      </c>
      <c r="K282" s="25" t="s">
        <v>1065</v>
      </c>
      <c r="L282" s="26" t="s">
        <v>1066</v>
      </c>
    </row>
    <row r="283" spans="1:12" ht="24.75" x14ac:dyDescent="0.25">
      <c r="A283" s="101">
        <v>8</v>
      </c>
      <c r="B283" s="47" t="s">
        <v>447</v>
      </c>
      <c r="C283" s="109" t="s">
        <v>56</v>
      </c>
      <c r="D283" s="25" t="s">
        <v>448</v>
      </c>
      <c r="E283" s="47">
        <v>10</v>
      </c>
      <c r="F283" s="20">
        <v>36</v>
      </c>
      <c r="G283" s="21">
        <v>199.81</v>
      </c>
      <c r="H283" s="22">
        <v>0.08</v>
      </c>
      <c r="I283" s="23">
        <f t="shared" si="14"/>
        <v>7193.16</v>
      </c>
      <c r="J283" s="24">
        <f t="shared" si="15"/>
        <v>7768.61</v>
      </c>
      <c r="K283" s="25" t="s">
        <v>1067</v>
      </c>
      <c r="L283" s="26" t="s">
        <v>1068</v>
      </c>
    </row>
    <row r="284" spans="1:12" ht="24.75" x14ac:dyDescent="0.25">
      <c r="A284" s="101">
        <v>9</v>
      </c>
      <c r="B284" s="47" t="s">
        <v>449</v>
      </c>
      <c r="C284" s="109" t="s">
        <v>189</v>
      </c>
      <c r="D284" s="109" t="s">
        <v>450</v>
      </c>
      <c r="E284" s="47">
        <v>5</v>
      </c>
      <c r="F284" s="20">
        <v>400</v>
      </c>
      <c r="G284" s="21">
        <v>145.75</v>
      </c>
      <c r="H284" s="22">
        <v>0.08</v>
      </c>
      <c r="I284" s="23">
        <f t="shared" si="14"/>
        <v>58300</v>
      </c>
      <c r="J284" s="24">
        <f t="shared" si="15"/>
        <v>62964</v>
      </c>
      <c r="K284" s="25" t="s">
        <v>1069</v>
      </c>
      <c r="L284" s="26" t="s">
        <v>1070</v>
      </c>
    </row>
    <row r="285" spans="1:12" ht="24.75" x14ac:dyDescent="0.25">
      <c r="A285" s="135">
        <v>10</v>
      </c>
      <c r="B285" s="47" t="s">
        <v>449</v>
      </c>
      <c r="C285" s="25" t="s">
        <v>56</v>
      </c>
      <c r="D285" s="25" t="s">
        <v>451</v>
      </c>
      <c r="E285" s="47">
        <v>5</v>
      </c>
      <c r="F285" s="20">
        <v>60</v>
      </c>
      <c r="G285" s="21">
        <v>122.96</v>
      </c>
      <c r="H285" s="22">
        <v>0.08</v>
      </c>
      <c r="I285" s="23">
        <f t="shared" si="14"/>
        <v>7377.6</v>
      </c>
      <c r="J285" s="24">
        <f t="shared" si="15"/>
        <v>7967.81</v>
      </c>
      <c r="K285" s="25" t="s">
        <v>1071</v>
      </c>
      <c r="L285" s="26" t="s">
        <v>1072</v>
      </c>
    </row>
    <row r="286" spans="1:12" ht="24.75" x14ac:dyDescent="0.25">
      <c r="A286" s="101">
        <v>11</v>
      </c>
      <c r="B286" s="47" t="s">
        <v>452</v>
      </c>
      <c r="C286" s="25" t="s">
        <v>163</v>
      </c>
      <c r="D286" s="25" t="s">
        <v>207</v>
      </c>
      <c r="E286" s="47">
        <v>30</v>
      </c>
      <c r="F286" s="20">
        <v>210</v>
      </c>
      <c r="G286" s="21">
        <v>28.34</v>
      </c>
      <c r="H286" s="22">
        <v>0.08</v>
      </c>
      <c r="I286" s="23">
        <f t="shared" si="14"/>
        <v>5951.4</v>
      </c>
      <c r="J286" s="24">
        <f t="shared" si="15"/>
        <v>6427.51</v>
      </c>
      <c r="K286" s="25" t="s">
        <v>1073</v>
      </c>
      <c r="L286" s="26" t="s">
        <v>1074</v>
      </c>
    </row>
    <row r="287" spans="1:12" ht="24.75" x14ac:dyDescent="0.25">
      <c r="A287" s="101">
        <v>12</v>
      </c>
      <c r="B287" s="47" t="s">
        <v>452</v>
      </c>
      <c r="C287" s="25" t="s">
        <v>163</v>
      </c>
      <c r="D287" s="25" t="s">
        <v>161</v>
      </c>
      <c r="E287" s="47">
        <v>30</v>
      </c>
      <c r="F287" s="20">
        <v>60</v>
      </c>
      <c r="G287" s="21">
        <v>32.69</v>
      </c>
      <c r="H287" s="22">
        <v>0.08</v>
      </c>
      <c r="I287" s="23">
        <f t="shared" si="14"/>
        <v>1961.4</v>
      </c>
      <c r="J287" s="24">
        <f t="shared" si="15"/>
        <v>2118.31</v>
      </c>
      <c r="K287" s="25" t="s">
        <v>1075</v>
      </c>
      <c r="L287" s="26" t="s">
        <v>1076</v>
      </c>
    </row>
    <row r="288" spans="1:12" ht="24.75" x14ac:dyDescent="0.25">
      <c r="A288" s="135">
        <v>13</v>
      </c>
      <c r="B288" s="47" t="s">
        <v>146</v>
      </c>
      <c r="C288" s="25" t="s">
        <v>68</v>
      </c>
      <c r="D288" s="25" t="s">
        <v>69</v>
      </c>
      <c r="E288" s="47">
        <v>30</v>
      </c>
      <c r="F288" s="20">
        <v>20</v>
      </c>
      <c r="G288" s="21">
        <v>4.88</v>
      </c>
      <c r="H288" s="22">
        <v>0.08</v>
      </c>
      <c r="I288" s="23">
        <f t="shared" si="14"/>
        <v>97.6</v>
      </c>
      <c r="J288" s="24">
        <f t="shared" si="15"/>
        <v>105.41</v>
      </c>
      <c r="K288" s="25" t="s">
        <v>1077</v>
      </c>
      <c r="L288" s="26" t="s">
        <v>1078</v>
      </c>
    </row>
    <row r="289" spans="1:12" ht="24.75" x14ac:dyDescent="0.25">
      <c r="A289" s="101">
        <v>14</v>
      </c>
      <c r="B289" s="47" t="s">
        <v>146</v>
      </c>
      <c r="C289" s="25" t="s">
        <v>68</v>
      </c>
      <c r="D289" s="25" t="s">
        <v>425</v>
      </c>
      <c r="E289" s="47">
        <v>30</v>
      </c>
      <c r="F289" s="20">
        <v>480</v>
      </c>
      <c r="G289" s="21">
        <v>5.19</v>
      </c>
      <c r="H289" s="22">
        <v>0.08</v>
      </c>
      <c r="I289" s="23">
        <f t="shared" si="14"/>
        <v>2491.1999999999998</v>
      </c>
      <c r="J289" s="24">
        <f t="shared" si="15"/>
        <v>2690.5</v>
      </c>
      <c r="K289" s="25" t="s">
        <v>1079</v>
      </c>
      <c r="L289" s="26" t="s">
        <v>1080</v>
      </c>
    </row>
    <row r="290" spans="1:12" ht="24.75" x14ac:dyDescent="0.25">
      <c r="A290" s="101">
        <v>15</v>
      </c>
      <c r="B290" s="31" t="s">
        <v>453</v>
      </c>
      <c r="C290" s="26" t="s">
        <v>24</v>
      </c>
      <c r="D290" s="26" t="s">
        <v>316</v>
      </c>
      <c r="E290" s="31">
        <v>20</v>
      </c>
      <c r="F290" s="20">
        <v>12</v>
      </c>
      <c r="G290" s="21">
        <v>19.600000000000001</v>
      </c>
      <c r="H290" s="22">
        <v>0.08</v>
      </c>
      <c r="I290" s="23">
        <f t="shared" si="14"/>
        <v>235.2</v>
      </c>
      <c r="J290" s="24">
        <f t="shared" si="15"/>
        <v>254.02</v>
      </c>
      <c r="K290" s="25" t="s">
        <v>1081</v>
      </c>
      <c r="L290" s="26" t="s">
        <v>1082</v>
      </c>
    </row>
    <row r="291" spans="1:12" ht="24.75" x14ac:dyDescent="0.25">
      <c r="A291" s="135">
        <v>16</v>
      </c>
      <c r="B291" s="47" t="s">
        <v>454</v>
      </c>
      <c r="C291" s="25" t="s">
        <v>455</v>
      </c>
      <c r="D291" s="25" t="s">
        <v>456</v>
      </c>
      <c r="E291" s="47">
        <v>1</v>
      </c>
      <c r="F291" s="20">
        <v>370</v>
      </c>
      <c r="G291" s="21">
        <v>41.34</v>
      </c>
      <c r="H291" s="22">
        <v>0.08</v>
      </c>
      <c r="I291" s="23">
        <f t="shared" si="14"/>
        <v>15295.8</v>
      </c>
      <c r="J291" s="24">
        <f t="shared" si="15"/>
        <v>16519.46</v>
      </c>
      <c r="K291" s="25" t="s">
        <v>1083</v>
      </c>
      <c r="L291" s="26" t="s">
        <v>1084</v>
      </c>
    </row>
    <row r="292" spans="1:12" ht="24.75" x14ac:dyDescent="0.25">
      <c r="A292" s="101">
        <v>17</v>
      </c>
      <c r="B292" s="47" t="s">
        <v>454</v>
      </c>
      <c r="C292" s="25" t="s">
        <v>455</v>
      </c>
      <c r="D292" s="25" t="s">
        <v>457</v>
      </c>
      <c r="E292" s="47">
        <v>1</v>
      </c>
      <c r="F292" s="20">
        <v>330</v>
      </c>
      <c r="G292" s="21">
        <v>41.34</v>
      </c>
      <c r="H292" s="22">
        <v>0.08</v>
      </c>
      <c r="I292" s="23">
        <f t="shared" si="14"/>
        <v>13642.2</v>
      </c>
      <c r="J292" s="24">
        <f t="shared" si="15"/>
        <v>14733.58</v>
      </c>
      <c r="K292" s="25" t="s">
        <v>1085</v>
      </c>
      <c r="L292" s="26" t="s">
        <v>1086</v>
      </c>
    </row>
    <row r="293" spans="1:12" ht="24.75" x14ac:dyDescent="0.25">
      <c r="A293" s="101">
        <v>18</v>
      </c>
      <c r="B293" s="31" t="s">
        <v>458</v>
      </c>
      <c r="C293" s="26" t="s">
        <v>459</v>
      </c>
      <c r="D293" s="117" t="s">
        <v>460</v>
      </c>
      <c r="E293" s="31">
        <v>1</v>
      </c>
      <c r="F293" s="20">
        <v>30</v>
      </c>
      <c r="G293" s="21">
        <v>33.92</v>
      </c>
      <c r="H293" s="22">
        <v>0.08</v>
      </c>
      <c r="I293" s="23">
        <f t="shared" si="14"/>
        <v>1017.6</v>
      </c>
      <c r="J293" s="24">
        <f t="shared" si="15"/>
        <v>1099.01</v>
      </c>
      <c r="K293" s="25" t="s">
        <v>1087</v>
      </c>
      <c r="L293" s="26" t="s">
        <v>1088</v>
      </c>
    </row>
    <row r="294" spans="1:12" ht="24.75" x14ac:dyDescent="0.25">
      <c r="A294" s="135">
        <v>19</v>
      </c>
      <c r="B294" s="47" t="s">
        <v>461</v>
      </c>
      <c r="C294" s="25" t="s">
        <v>56</v>
      </c>
      <c r="D294" s="109" t="s">
        <v>462</v>
      </c>
      <c r="E294" s="47">
        <v>10</v>
      </c>
      <c r="F294" s="20">
        <v>10</v>
      </c>
      <c r="G294" s="21">
        <v>159</v>
      </c>
      <c r="H294" s="22">
        <v>0.08</v>
      </c>
      <c r="I294" s="23">
        <f t="shared" si="14"/>
        <v>1590</v>
      </c>
      <c r="J294" s="24">
        <f t="shared" si="15"/>
        <v>1717.2</v>
      </c>
      <c r="K294" s="25" t="s">
        <v>1089</v>
      </c>
      <c r="L294" s="26" t="s">
        <v>1090</v>
      </c>
    </row>
    <row r="295" spans="1:12" ht="24.75" x14ac:dyDescent="0.25">
      <c r="A295" s="101">
        <v>20</v>
      </c>
      <c r="B295" s="31" t="s">
        <v>463</v>
      </c>
      <c r="C295" s="26" t="s">
        <v>56</v>
      </c>
      <c r="D295" s="26" t="s">
        <v>464</v>
      </c>
      <c r="E295" s="31">
        <v>10</v>
      </c>
      <c r="F295" s="20">
        <v>1000</v>
      </c>
      <c r="G295" s="21">
        <v>20.329999999999998</v>
      </c>
      <c r="H295" s="22">
        <v>0.08</v>
      </c>
      <c r="I295" s="23">
        <f t="shared" si="14"/>
        <v>20330</v>
      </c>
      <c r="J295" s="24">
        <f t="shared" si="15"/>
        <v>21956.400000000001</v>
      </c>
      <c r="K295" s="25" t="s">
        <v>745</v>
      </c>
      <c r="L295" s="26" t="s">
        <v>746</v>
      </c>
    </row>
    <row r="296" spans="1:12" ht="24.75" x14ac:dyDescent="0.25">
      <c r="A296" s="101">
        <v>21</v>
      </c>
      <c r="B296" s="31" t="s">
        <v>463</v>
      </c>
      <c r="C296" s="26" t="s">
        <v>56</v>
      </c>
      <c r="D296" s="26" t="s">
        <v>465</v>
      </c>
      <c r="E296" s="31">
        <v>10</v>
      </c>
      <c r="F296" s="20">
        <v>420</v>
      </c>
      <c r="G296" s="21">
        <v>23.86</v>
      </c>
      <c r="H296" s="22">
        <v>0.08</v>
      </c>
      <c r="I296" s="23">
        <f t="shared" si="14"/>
        <v>10021.200000000001</v>
      </c>
      <c r="J296" s="24">
        <f t="shared" si="15"/>
        <v>10822.9</v>
      </c>
      <c r="K296" s="25" t="s">
        <v>747</v>
      </c>
      <c r="L296" s="26" t="s">
        <v>748</v>
      </c>
    </row>
    <row r="297" spans="1:12" ht="24.75" x14ac:dyDescent="0.25">
      <c r="A297" s="135">
        <v>22</v>
      </c>
      <c r="B297" s="130" t="s">
        <v>466</v>
      </c>
      <c r="C297" s="131" t="s">
        <v>59</v>
      </c>
      <c r="D297" s="131"/>
      <c r="E297" s="27">
        <v>60</v>
      </c>
      <c r="F297" s="20">
        <v>600</v>
      </c>
      <c r="G297" s="21">
        <v>20.14</v>
      </c>
      <c r="H297" s="22">
        <v>0.08</v>
      </c>
      <c r="I297" s="23">
        <f t="shared" si="14"/>
        <v>12084</v>
      </c>
      <c r="J297" s="24">
        <f t="shared" si="15"/>
        <v>13050.72</v>
      </c>
      <c r="K297" s="25" t="s">
        <v>1352</v>
      </c>
      <c r="L297" s="26" t="s">
        <v>1353</v>
      </c>
    </row>
    <row r="298" spans="1:12" ht="24.75" x14ac:dyDescent="0.25">
      <c r="A298" s="101">
        <v>23</v>
      </c>
      <c r="B298" s="31" t="s">
        <v>467</v>
      </c>
      <c r="C298" s="26" t="s">
        <v>468</v>
      </c>
      <c r="D298" s="26" t="s">
        <v>469</v>
      </c>
      <c r="E298" s="31">
        <v>1</v>
      </c>
      <c r="F298" s="20">
        <v>600</v>
      </c>
      <c r="G298" s="21">
        <v>3.49</v>
      </c>
      <c r="H298" s="22">
        <v>0.08</v>
      </c>
      <c r="I298" s="23">
        <f t="shared" si="14"/>
        <v>2094</v>
      </c>
      <c r="J298" s="24">
        <f t="shared" si="15"/>
        <v>2261.52</v>
      </c>
      <c r="K298" s="25" t="s">
        <v>1354</v>
      </c>
      <c r="L298" s="26" t="s">
        <v>1355</v>
      </c>
    </row>
    <row r="299" spans="1:12" ht="24.75" x14ac:dyDescent="0.25">
      <c r="A299" s="101">
        <v>24</v>
      </c>
      <c r="B299" s="31" t="s">
        <v>470</v>
      </c>
      <c r="C299" s="131" t="s">
        <v>45</v>
      </c>
      <c r="D299" s="131" t="s">
        <v>471</v>
      </c>
      <c r="E299" s="27">
        <v>50</v>
      </c>
      <c r="F299" s="20">
        <v>20</v>
      </c>
      <c r="G299" s="21">
        <v>23.48</v>
      </c>
      <c r="H299" s="22">
        <v>0.08</v>
      </c>
      <c r="I299" s="23">
        <f t="shared" si="14"/>
        <v>469.6</v>
      </c>
      <c r="J299" s="24">
        <f t="shared" si="15"/>
        <v>507.17</v>
      </c>
      <c r="K299" s="25" t="s">
        <v>1215</v>
      </c>
      <c r="L299" s="26" t="s">
        <v>1216</v>
      </c>
    </row>
    <row r="300" spans="1:12" ht="24.75" x14ac:dyDescent="0.25">
      <c r="A300" s="135">
        <v>25</v>
      </c>
      <c r="B300" s="31" t="s">
        <v>472</v>
      </c>
      <c r="C300" s="131" t="s">
        <v>48</v>
      </c>
      <c r="D300" s="131" t="s">
        <v>284</v>
      </c>
      <c r="E300" s="27">
        <v>20</v>
      </c>
      <c r="F300" s="20">
        <v>3</v>
      </c>
      <c r="G300" s="21">
        <v>15.36</v>
      </c>
      <c r="H300" s="22">
        <v>0.08</v>
      </c>
      <c r="I300" s="23">
        <f t="shared" si="14"/>
        <v>46.08</v>
      </c>
      <c r="J300" s="24">
        <f t="shared" si="15"/>
        <v>49.77</v>
      </c>
      <c r="K300" s="25" t="s">
        <v>1217</v>
      </c>
      <c r="L300" s="26" t="s">
        <v>1218</v>
      </c>
    </row>
    <row r="301" spans="1:12" ht="24.75" x14ac:dyDescent="0.25">
      <c r="A301" s="101">
        <v>26</v>
      </c>
      <c r="B301" s="31" t="s">
        <v>473</v>
      </c>
      <c r="C301" s="26" t="s">
        <v>24</v>
      </c>
      <c r="D301" s="136" t="s">
        <v>269</v>
      </c>
      <c r="E301" s="31">
        <v>20</v>
      </c>
      <c r="F301" s="20">
        <v>10</v>
      </c>
      <c r="G301" s="21">
        <v>41.86</v>
      </c>
      <c r="H301" s="22">
        <v>0.08</v>
      </c>
      <c r="I301" s="23">
        <f t="shared" si="14"/>
        <v>418.6</v>
      </c>
      <c r="J301" s="24">
        <f t="shared" si="15"/>
        <v>452.09</v>
      </c>
      <c r="K301" s="25" t="s">
        <v>1219</v>
      </c>
      <c r="L301" s="26" t="s">
        <v>1220</v>
      </c>
    </row>
    <row r="302" spans="1:12" ht="24.75" x14ac:dyDescent="0.25">
      <c r="A302" s="102">
        <v>27</v>
      </c>
      <c r="B302" s="45" t="s">
        <v>474</v>
      </c>
      <c r="C302" s="44" t="s">
        <v>468</v>
      </c>
      <c r="D302" s="44" t="s">
        <v>475</v>
      </c>
      <c r="E302" s="45">
        <v>1</v>
      </c>
      <c r="F302" s="20">
        <v>10</v>
      </c>
      <c r="G302" s="21">
        <v>9.5399999999999991</v>
      </c>
      <c r="H302" s="22">
        <v>0.08</v>
      </c>
      <c r="I302" s="23">
        <f t="shared" si="14"/>
        <v>95.4</v>
      </c>
      <c r="J302" s="24">
        <f t="shared" si="15"/>
        <v>103.03</v>
      </c>
      <c r="K302" s="25" t="s">
        <v>1221</v>
      </c>
      <c r="L302" s="26" t="s">
        <v>1222</v>
      </c>
    </row>
    <row r="303" spans="1:12" x14ac:dyDescent="0.25">
      <c r="A303" s="7"/>
      <c r="B303" s="103" t="s">
        <v>321</v>
      </c>
      <c r="C303" s="9"/>
      <c r="D303" s="10"/>
      <c r="E303" s="9"/>
      <c r="F303" s="9"/>
      <c r="G303" s="9"/>
      <c r="H303" s="104"/>
      <c r="I303" s="105">
        <f>SUM(I276:I302)</f>
        <v>186403.31</v>
      </c>
      <c r="J303" s="106">
        <f>SUM(J276:J302)</f>
        <v>201315.59999999998</v>
      </c>
      <c r="K303" s="25"/>
      <c r="L303" s="122"/>
    </row>
    <row r="304" spans="1:12" x14ac:dyDescent="0.25">
      <c r="A304" s="12"/>
      <c r="B304" s="55" t="s">
        <v>476</v>
      </c>
      <c r="C304" s="12"/>
      <c r="D304" s="90"/>
      <c r="E304" s="12"/>
      <c r="F304" s="12"/>
      <c r="G304" s="12"/>
      <c r="H304" s="12"/>
      <c r="I304" s="12"/>
      <c r="J304" s="12"/>
      <c r="K304" s="90"/>
      <c r="L304" s="90"/>
    </row>
    <row r="305" spans="1:12" x14ac:dyDescent="0.25">
      <c r="A305" s="12"/>
      <c r="B305" s="55"/>
      <c r="C305" s="12"/>
      <c r="D305" s="90"/>
      <c r="E305" s="12"/>
      <c r="F305" s="12"/>
      <c r="G305" s="12"/>
      <c r="H305" s="12"/>
      <c r="I305" s="12"/>
      <c r="J305" s="12"/>
      <c r="K305" s="90"/>
      <c r="L305" s="90"/>
    </row>
    <row r="306" spans="1:12" x14ac:dyDescent="0.25">
      <c r="A306" s="12"/>
      <c r="B306" s="12"/>
      <c r="C306" s="12"/>
      <c r="D306" s="90"/>
      <c r="E306" s="12"/>
      <c r="F306" s="12"/>
      <c r="G306" s="12"/>
      <c r="H306" s="12"/>
      <c r="I306" s="12"/>
      <c r="J306" s="12"/>
      <c r="K306" s="90"/>
      <c r="L306" s="90"/>
    </row>
    <row r="307" spans="1:12" x14ac:dyDescent="0.25">
      <c r="A307" s="7"/>
      <c r="B307" s="103" t="s">
        <v>477</v>
      </c>
      <c r="C307" s="9"/>
      <c r="D307" s="10"/>
      <c r="E307" s="9"/>
      <c r="F307" s="9"/>
      <c r="G307" s="9"/>
      <c r="H307" s="9"/>
      <c r="I307" s="9"/>
      <c r="J307" s="9"/>
      <c r="K307" s="10"/>
      <c r="L307" s="11"/>
    </row>
    <row r="308" spans="1:12" ht="36" x14ac:dyDescent="0.25">
      <c r="A308" s="13" t="s">
        <v>3</v>
      </c>
      <c r="B308" s="13" t="s">
        <v>4</v>
      </c>
      <c r="C308" s="13" t="s">
        <v>5</v>
      </c>
      <c r="D308" s="13" t="s">
        <v>6</v>
      </c>
      <c r="E308" s="13" t="s">
        <v>7</v>
      </c>
      <c r="F308" s="13" t="s">
        <v>8</v>
      </c>
      <c r="G308" s="13" t="s">
        <v>9</v>
      </c>
      <c r="H308" s="13" t="s">
        <v>10</v>
      </c>
      <c r="I308" s="129" t="s">
        <v>11</v>
      </c>
      <c r="J308" s="13" t="s">
        <v>12</v>
      </c>
      <c r="K308" s="13" t="s">
        <v>13</v>
      </c>
      <c r="L308" s="14" t="s">
        <v>14</v>
      </c>
    </row>
    <row r="309" spans="1:12" ht="24.75" x14ac:dyDescent="0.25">
      <c r="A309" s="118">
        <v>1</v>
      </c>
      <c r="B309" s="31" t="s">
        <v>478</v>
      </c>
      <c r="C309" s="26" t="s">
        <v>24</v>
      </c>
      <c r="D309" s="25" t="s">
        <v>269</v>
      </c>
      <c r="E309" s="47">
        <v>28</v>
      </c>
      <c r="F309" s="20">
        <v>250</v>
      </c>
      <c r="G309" s="21">
        <v>99</v>
      </c>
      <c r="H309" s="22">
        <v>0.08</v>
      </c>
      <c r="I309" s="23">
        <f>ROUND(G309*F309,2)</f>
        <v>24750</v>
      </c>
      <c r="J309" s="24">
        <f>ROUND(I309*H309+I309,2)</f>
        <v>26730</v>
      </c>
      <c r="K309" s="25" t="s">
        <v>1223</v>
      </c>
      <c r="L309" s="26" t="s">
        <v>1224</v>
      </c>
    </row>
    <row r="310" spans="1:12" x14ac:dyDescent="0.25">
      <c r="A310" s="12"/>
      <c r="B310" s="12"/>
      <c r="C310" s="12"/>
      <c r="D310" s="90"/>
      <c r="E310" s="12"/>
      <c r="F310" s="12"/>
      <c r="G310" s="12"/>
      <c r="H310" s="12"/>
      <c r="I310" s="137">
        <f>SUM(I309)</f>
        <v>24750</v>
      </c>
      <c r="J310" s="137">
        <f>SUM(J309)</f>
        <v>26730</v>
      </c>
      <c r="K310" s="90"/>
      <c r="L310" s="138"/>
    </row>
    <row r="311" spans="1:12" x14ac:dyDescent="0.25">
      <c r="A311" s="12"/>
      <c r="B311" s="12"/>
      <c r="C311" s="12"/>
      <c r="D311" s="90"/>
      <c r="E311" s="12"/>
      <c r="F311" s="12"/>
      <c r="G311" s="12"/>
      <c r="H311" s="12"/>
      <c r="I311" s="137"/>
      <c r="J311" s="137"/>
      <c r="K311" s="90"/>
      <c r="L311" s="138"/>
    </row>
    <row r="312" spans="1:12" x14ac:dyDescent="0.25">
      <c r="A312" s="12"/>
      <c r="B312" s="12"/>
      <c r="C312" s="12"/>
      <c r="D312" s="90"/>
      <c r="E312" s="12"/>
      <c r="F312" s="12"/>
      <c r="G312" s="12"/>
      <c r="H312" s="12"/>
      <c r="I312" s="12"/>
      <c r="J312" s="12"/>
      <c r="K312" s="90"/>
      <c r="L312" s="90"/>
    </row>
    <row r="313" spans="1:12" x14ac:dyDescent="0.25">
      <c r="A313" s="107"/>
      <c r="B313" s="8" t="s">
        <v>488</v>
      </c>
      <c r="C313" s="8"/>
      <c r="D313" s="97"/>
      <c r="E313" s="8"/>
      <c r="F313" s="8"/>
      <c r="G313" s="8"/>
      <c r="H313" s="8"/>
      <c r="I313" s="8"/>
      <c r="J313" s="8"/>
      <c r="K313" s="97"/>
      <c r="L313" s="98"/>
    </row>
    <row r="314" spans="1:12" ht="36" x14ac:dyDescent="0.25">
      <c r="A314" s="14" t="s">
        <v>3</v>
      </c>
      <c r="B314" s="14" t="s">
        <v>4</v>
      </c>
      <c r="C314" s="14" t="s">
        <v>5</v>
      </c>
      <c r="D314" s="14" t="s">
        <v>6</v>
      </c>
      <c r="E314" s="14" t="s">
        <v>7</v>
      </c>
      <c r="F314" s="14" t="s">
        <v>8</v>
      </c>
      <c r="G314" s="14" t="s">
        <v>9</v>
      </c>
      <c r="H314" s="14" t="s">
        <v>10</v>
      </c>
      <c r="I314" s="16" t="s">
        <v>11</v>
      </c>
      <c r="J314" s="14" t="s">
        <v>12</v>
      </c>
      <c r="K314" s="14" t="s">
        <v>13</v>
      </c>
      <c r="L314" s="14" t="s">
        <v>14</v>
      </c>
    </row>
    <row r="315" spans="1:12" ht="24.75" x14ac:dyDescent="0.25">
      <c r="A315" s="101">
        <v>1</v>
      </c>
      <c r="B315" s="47" t="s">
        <v>489</v>
      </c>
      <c r="C315" s="25" t="s">
        <v>490</v>
      </c>
      <c r="D315" s="25" t="s">
        <v>491</v>
      </c>
      <c r="E315" s="47">
        <v>10</v>
      </c>
      <c r="F315" s="20">
        <v>10</v>
      </c>
      <c r="G315" s="21">
        <v>45.3</v>
      </c>
      <c r="H315" s="22">
        <v>0.08</v>
      </c>
      <c r="I315" s="23">
        <f t="shared" ref="I315:I319" si="16">ROUND(G315*F315,2)</f>
        <v>453</v>
      </c>
      <c r="J315" s="24">
        <f t="shared" ref="J315:J319" si="17">ROUND(I315*H315+I315,2)</f>
        <v>489.24</v>
      </c>
      <c r="K315" s="25" t="s">
        <v>1099</v>
      </c>
      <c r="L315" s="26" t="s">
        <v>1100</v>
      </c>
    </row>
    <row r="316" spans="1:12" ht="24.75" x14ac:dyDescent="0.25">
      <c r="A316" s="101">
        <v>2</v>
      </c>
      <c r="B316" s="47" t="s">
        <v>492</v>
      </c>
      <c r="C316" s="25" t="s">
        <v>490</v>
      </c>
      <c r="D316" s="81" t="s">
        <v>493</v>
      </c>
      <c r="E316" s="80">
        <v>10</v>
      </c>
      <c r="F316" s="20">
        <v>10</v>
      </c>
      <c r="G316" s="21">
        <v>45.3</v>
      </c>
      <c r="H316" s="22">
        <v>0.08</v>
      </c>
      <c r="I316" s="23">
        <f t="shared" si="16"/>
        <v>453</v>
      </c>
      <c r="J316" s="24">
        <f t="shared" si="17"/>
        <v>489.24</v>
      </c>
      <c r="K316" s="25" t="s">
        <v>1101</v>
      </c>
      <c r="L316" s="26" t="s">
        <v>1102</v>
      </c>
    </row>
    <row r="317" spans="1:12" ht="24.75" x14ac:dyDescent="0.25">
      <c r="A317" s="101">
        <v>3</v>
      </c>
      <c r="B317" s="47" t="s">
        <v>494</v>
      </c>
      <c r="C317" s="25" t="s">
        <v>490</v>
      </c>
      <c r="D317" s="25" t="s">
        <v>491</v>
      </c>
      <c r="E317" s="47">
        <v>10</v>
      </c>
      <c r="F317" s="20">
        <v>10</v>
      </c>
      <c r="G317" s="21">
        <v>45.3</v>
      </c>
      <c r="H317" s="22">
        <v>0.08</v>
      </c>
      <c r="I317" s="23">
        <f t="shared" si="16"/>
        <v>453</v>
      </c>
      <c r="J317" s="24">
        <f t="shared" si="17"/>
        <v>489.24</v>
      </c>
      <c r="K317" s="25" t="s">
        <v>1103</v>
      </c>
      <c r="L317" s="26" t="s">
        <v>1104</v>
      </c>
    </row>
    <row r="318" spans="1:12" ht="24.75" x14ac:dyDescent="0.25">
      <c r="A318" s="101">
        <v>4</v>
      </c>
      <c r="B318" s="47" t="s">
        <v>495</v>
      </c>
      <c r="C318" s="25" t="s">
        <v>496</v>
      </c>
      <c r="D318" s="25" t="s">
        <v>497</v>
      </c>
      <c r="E318" s="47">
        <v>5</v>
      </c>
      <c r="F318" s="20">
        <v>2</v>
      </c>
      <c r="G318" s="21">
        <v>38.4</v>
      </c>
      <c r="H318" s="22">
        <v>0.08</v>
      </c>
      <c r="I318" s="23">
        <f t="shared" si="16"/>
        <v>76.8</v>
      </c>
      <c r="J318" s="24">
        <f t="shared" si="17"/>
        <v>82.94</v>
      </c>
      <c r="K318" s="25" t="s">
        <v>1105</v>
      </c>
      <c r="L318" s="26" t="s">
        <v>1106</v>
      </c>
    </row>
    <row r="319" spans="1:12" ht="24.75" x14ac:dyDescent="0.25">
      <c r="A319" s="102">
        <v>5</v>
      </c>
      <c r="B319" s="80" t="s">
        <v>498</v>
      </c>
      <c r="C319" s="81" t="s">
        <v>496</v>
      </c>
      <c r="D319" s="81" t="s">
        <v>499</v>
      </c>
      <c r="E319" s="80">
        <v>5</v>
      </c>
      <c r="F319" s="20">
        <v>2</v>
      </c>
      <c r="G319" s="21">
        <v>72.77</v>
      </c>
      <c r="H319" s="22">
        <v>0.08</v>
      </c>
      <c r="I319" s="23">
        <f t="shared" si="16"/>
        <v>145.54</v>
      </c>
      <c r="J319" s="24">
        <f t="shared" si="17"/>
        <v>157.18</v>
      </c>
      <c r="K319" s="25" t="s">
        <v>1107</v>
      </c>
      <c r="L319" s="26" t="s">
        <v>1108</v>
      </c>
    </row>
    <row r="320" spans="1:12" x14ac:dyDescent="0.25">
      <c r="A320" s="7"/>
      <c r="B320" s="103" t="s">
        <v>486</v>
      </c>
      <c r="C320" s="9"/>
      <c r="D320" s="10"/>
      <c r="E320" s="9"/>
      <c r="F320" s="9"/>
      <c r="G320" s="9"/>
      <c r="H320" s="104"/>
      <c r="I320" s="139">
        <f>SUM(I315:I319)</f>
        <v>1581.34</v>
      </c>
      <c r="J320" s="140">
        <f>SUM(J315:J319)</f>
        <v>1707.8400000000001</v>
      </c>
      <c r="K320" s="25"/>
      <c r="L320" s="122"/>
    </row>
    <row r="321" spans="1:12" x14ac:dyDescent="0.25">
      <c r="A321" s="12"/>
      <c r="B321" s="12"/>
      <c r="C321" s="12"/>
      <c r="D321" s="90"/>
      <c r="E321" s="12"/>
      <c r="F321" s="12"/>
      <c r="G321" s="12"/>
      <c r="H321" s="12"/>
      <c r="I321" s="141"/>
      <c r="J321" s="141"/>
      <c r="K321" s="90"/>
      <c r="L321" s="125"/>
    </row>
    <row r="322" spans="1:12" x14ac:dyDescent="0.25">
      <c r="A322" s="12"/>
      <c r="B322" s="12"/>
      <c r="C322" s="12"/>
      <c r="D322" s="90"/>
      <c r="E322" s="12"/>
      <c r="F322" s="12"/>
      <c r="G322" s="12"/>
      <c r="H322" s="12"/>
      <c r="I322" s="141"/>
      <c r="J322" s="141"/>
      <c r="K322" s="90"/>
      <c r="L322" s="125"/>
    </row>
    <row r="323" spans="1:12" x14ac:dyDescent="0.25">
      <c r="A323" s="107"/>
      <c r="B323" s="8" t="s">
        <v>500</v>
      </c>
      <c r="C323" s="8"/>
      <c r="D323" s="97"/>
      <c r="E323" s="8"/>
      <c r="F323" s="8"/>
      <c r="G323" s="8"/>
      <c r="H323" s="8"/>
      <c r="I323" s="8"/>
      <c r="J323" s="8"/>
      <c r="K323" s="97"/>
      <c r="L323" s="98"/>
    </row>
    <row r="324" spans="1:12" ht="36" x14ac:dyDescent="0.25">
      <c r="A324" s="14" t="s">
        <v>3</v>
      </c>
      <c r="B324" s="14" t="s">
        <v>4</v>
      </c>
      <c r="C324" s="14" t="s">
        <v>5</v>
      </c>
      <c r="D324" s="14" t="s">
        <v>6</v>
      </c>
      <c r="E324" s="14" t="s">
        <v>7</v>
      </c>
      <c r="F324" s="14" t="s">
        <v>501</v>
      </c>
      <c r="G324" s="14" t="s">
        <v>9</v>
      </c>
      <c r="H324" s="14" t="s">
        <v>10</v>
      </c>
      <c r="I324" s="16" t="s">
        <v>11</v>
      </c>
      <c r="J324" s="14" t="s">
        <v>12</v>
      </c>
      <c r="K324" s="14" t="s">
        <v>13</v>
      </c>
      <c r="L324" s="14" t="s">
        <v>14</v>
      </c>
    </row>
    <row r="325" spans="1:12" ht="24.75" x14ac:dyDescent="0.25">
      <c r="A325" s="101">
        <v>1</v>
      </c>
      <c r="B325" s="47" t="s">
        <v>502</v>
      </c>
      <c r="C325" s="25" t="s">
        <v>24</v>
      </c>
      <c r="D325" s="25" t="s">
        <v>503</v>
      </c>
      <c r="E325" s="142">
        <v>20</v>
      </c>
      <c r="F325" s="20">
        <v>65</v>
      </c>
      <c r="G325" s="21">
        <v>19.95</v>
      </c>
      <c r="H325" s="22">
        <v>0.08</v>
      </c>
      <c r="I325" s="23">
        <f t="shared" ref="I325:I351" si="18">ROUND(G325*F325,2)</f>
        <v>1296.75</v>
      </c>
      <c r="J325" s="24">
        <f t="shared" ref="J325:J351" si="19">ROUND(I325*H325+I325,2)</f>
        <v>1400.49</v>
      </c>
      <c r="K325" s="25" t="s">
        <v>1109</v>
      </c>
      <c r="L325" s="26" t="s">
        <v>1110</v>
      </c>
    </row>
    <row r="326" spans="1:12" ht="24.75" x14ac:dyDescent="0.25">
      <c r="A326" s="101">
        <v>2</v>
      </c>
      <c r="B326" s="47" t="s">
        <v>504</v>
      </c>
      <c r="C326" s="25" t="s">
        <v>505</v>
      </c>
      <c r="D326" s="25" t="s">
        <v>485</v>
      </c>
      <c r="E326" s="142">
        <v>20</v>
      </c>
      <c r="F326" s="20">
        <v>620</v>
      </c>
      <c r="G326" s="21">
        <v>42</v>
      </c>
      <c r="H326" s="22">
        <v>0.08</v>
      </c>
      <c r="I326" s="23">
        <f t="shared" si="18"/>
        <v>26040</v>
      </c>
      <c r="J326" s="24">
        <f t="shared" si="19"/>
        <v>28123.200000000001</v>
      </c>
      <c r="K326" s="25" t="s">
        <v>1111</v>
      </c>
      <c r="L326" s="26" t="s">
        <v>1112</v>
      </c>
    </row>
    <row r="327" spans="1:12" ht="24.75" x14ac:dyDescent="0.25">
      <c r="A327" s="101">
        <v>3</v>
      </c>
      <c r="B327" s="47" t="s">
        <v>506</v>
      </c>
      <c r="C327" s="25" t="s">
        <v>175</v>
      </c>
      <c r="D327" s="25" t="s">
        <v>69</v>
      </c>
      <c r="E327" s="47">
        <v>30</v>
      </c>
      <c r="F327" s="20">
        <v>90</v>
      </c>
      <c r="G327" s="21">
        <v>6.12</v>
      </c>
      <c r="H327" s="22">
        <v>0.08</v>
      </c>
      <c r="I327" s="23">
        <f t="shared" si="18"/>
        <v>550.79999999999995</v>
      </c>
      <c r="J327" s="24">
        <f t="shared" si="19"/>
        <v>594.86</v>
      </c>
      <c r="K327" s="25" t="s">
        <v>1113</v>
      </c>
      <c r="L327" s="26" t="s">
        <v>1114</v>
      </c>
    </row>
    <row r="328" spans="1:12" ht="48.75" x14ac:dyDescent="0.25">
      <c r="A328" s="101">
        <v>4</v>
      </c>
      <c r="B328" s="47" t="s">
        <v>507</v>
      </c>
      <c r="C328" s="25" t="s">
        <v>508</v>
      </c>
      <c r="D328" s="25" t="s">
        <v>334</v>
      </c>
      <c r="E328" s="47">
        <v>28</v>
      </c>
      <c r="F328" s="20">
        <v>5</v>
      </c>
      <c r="G328" s="21">
        <v>12.6</v>
      </c>
      <c r="H328" s="22">
        <v>0.08</v>
      </c>
      <c r="I328" s="23">
        <f t="shared" si="18"/>
        <v>63</v>
      </c>
      <c r="J328" s="24">
        <f t="shared" si="19"/>
        <v>68.040000000000006</v>
      </c>
      <c r="K328" s="25" t="s">
        <v>1115</v>
      </c>
      <c r="L328" s="26" t="s">
        <v>1116</v>
      </c>
    </row>
    <row r="329" spans="1:12" ht="48.75" x14ac:dyDescent="0.25">
      <c r="A329" s="101">
        <v>5</v>
      </c>
      <c r="B329" s="47" t="s">
        <v>507</v>
      </c>
      <c r="C329" s="25" t="s">
        <v>508</v>
      </c>
      <c r="D329" s="25" t="s">
        <v>69</v>
      </c>
      <c r="E329" s="47">
        <v>28</v>
      </c>
      <c r="F329" s="20">
        <v>5</v>
      </c>
      <c r="G329" s="21">
        <v>15.75</v>
      </c>
      <c r="H329" s="22">
        <v>0.08</v>
      </c>
      <c r="I329" s="23">
        <f t="shared" si="18"/>
        <v>78.75</v>
      </c>
      <c r="J329" s="24">
        <f t="shared" si="19"/>
        <v>85.05</v>
      </c>
      <c r="K329" s="25" t="s">
        <v>1117</v>
      </c>
      <c r="L329" s="26" t="s">
        <v>1118</v>
      </c>
    </row>
    <row r="330" spans="1:12" ht="24.75" x14ac:dyDescent="0.25">
      <c r="A330" s="101">
        <v>6</v>
      </c>
      <c r="B330" s="47" t="s">
        <v>509</v>
      </c>
      <c r="C330" s="25" t="s">
        <v>24</v>
      </c>
      <c r="D330" s="25" t="s">
        <v>510</v>
      </c>
      <c r="E330" s="47">
        <v>20</v>
      </c>
      <c r="F330" s="20">
        <v>35</v>
      </c>
      <c r="G330" s="21">
        <v>16.09</v>
      </c>
      <c r="H330" s="22">
        <v>0.08</v>
      </c>
      <c r="I330" s="23">
        <f t="shared" si="18"/>
        <v>563.15</v>
      </c>
      <c r="J330" s="24">
        <f t="shared" si="19"/>
        <v>608.20000000000005</v>
      </c>
      <c r="K330" s="25" t="s">
        <v>1119</v>
      </c>
      <c r="L330" s="26" t="s">
        <v>1120</v>
      </c>
    </row>
    <row r="331" spans="1:12" ht="24.75" x14ac:dyDescent="0.25">
      <c r="A331" s="101">
        <v>7</v>
      </c>
      <c r="B331" s="47" t="s">
        <v>511</v>
      </c>
      <c r="C331" s="25" t="s">
        <v>24</v>
      </c>
      <c r="D331" s="25" t="s">
        <v>334</v>
      </c>
      <c r="E331" s="47">
        <v>20</v>
      </c>
      <c r="F331" s="20">
        <v>20</v>
      </c>
      <c r="G331" s="21">
        <v>9.1300000000000008</v>
      </c>
      <c r="H331" s="22">
        <v>0.08</v>
      </c>
      <c r="I331" s="23">
        <f t="shared" si="18"/>
        <v>182.6</v>
      </c>
      <c r="J331" s="24">
        <f t="shared" si="19"/>
        <v>197.21</v>
      </c>
      <c r="K331" s="25" t="s">
        <v>1121</v>
      </c>
      <c r="L331" s="26" t="s">
        <v>1122</v>
      </c>
    </row>
    <row r="332" spans="1:12" ht="24.75" x14ac:dyDescent="0.25">
      <c r="A332" s="101">
        <v>8</v>
      </c>
      <c r="B332" s="47" t="s">
        <v>512</v>
      </c>
      <c r="C332" s="25" t="s">
        <v>24</v>
      </c>
      <c r="D332" s="25" t="s">
        <v>513</v>
      </c>
      <c r="E332" s="142">
        <v>20</v>
      </c>
      <c r="F332" s="20">
        <v>70</v>
      </c>
      <c r="G332" s="21">
        <v>20.99</v>
      </c>
      <c r="H332" s="22">
        <v>0.08</v>
      </c>
      <c r="I332" s="23">
        <f t="shared" si="18"/>
        <v>1469.3</v>
      </c>
      <c r="J332" s="24">
        <f t="shared" si="19"/>
        <v>1586.84</v>
      </c>
      <c r="K332" s="25" t="s">
        <v>1123</v>
      </c>
      <c r="L332" s="26" t="s">
        <v>1124</v>
      </c>
    </row>
    <row r="333" spans="1:12" ht="24.75" x14ac:dyDescent="0.25">
      <c r="A333" s="101">
        <v>9</v>
      </c>
      <c r="B333" s="47" t="s">
        <v>512</v>
      </c>
      <c r="C333" s="25" t="s">
        <v>24</v>
      </c>
      <c r="D333" s="25" t="s">
        <v>514</v>
      </c>
      <c r="E333" s="47">
        <v>20</v>
      </c>
      <c r="F333" s="20">
        <v>70</v>
      </c>
      <c r="G333" s="21">
        <v>18.899999999999999</v>
      </c>
      <c r="H333" s="22">
        <v>0.08</v>
      </c>
      <c r="I333" s="23">
        <f t="shared" si="18"/>
        <v>1323</v>
      </c>
      <c r="J333" s="24">
        <f t="shared" si="19"/>
        <v>1428.84</v>
      </c>
      <c r="K333" s="25" t="s">
        <v>1125</v>
      </c>
      <c r="L333" s="26" t="s">
        <v>1126</v>
      </c>
    </row>
    <row r="334" spans="1:12" ht="24.75" x14ac:dyDescent="0.25">
      <c r="A334" s="101">
        <v>10</v>
      </c>
      <c r="B334" s="47" t="s">
        <v>515</v>
      </c>
      <c r="C334" s="25" t="s">
        <v>24</v>
      </c>
      <c r="D334" s="25" t="s">
        <v>479</v>
      </c>
      <c r="E334" s="47">
        <v>30</v>
      </c>
      <c r="F334" s="20">
        <v>600</v>
      </c>
      <c r="G334" s="21">
        <v>3.41</v>
      </c>
      <c r="H334" s="22">
        <v>0.08</v>
      </c>
      <c r="I334" s="23">
        <f t="shared" si="18"/>
        <v>2046</v>
      </c>
      <c r="J334" s="24">
        <f t="shared" si="19"/>
        <v>2209.6799999999998</v>
      </c>
      <c r="K334" s="25" t="s">
        <v>1127</v>
      </c>
      <c r="L334" s="26" t="s">
        <v>1128</v>
      </c>
    </row>
    <row r="335" spans="1:12" ht="24.75" x14ac:dyDescent="0.25">
      <c r="A335" s="101">
        <v>11</v>
      </c>
      <c r="B335" s="47" t="s">
        <v>516</v>
      </c>
      <c r="C335" s="25" t="s">
        <v>48</v>
      </c>
      <c r="D335" s="25" t="s">
        <v>425</v>
      </c>
      <c r="E335" s="47">
        <v>30</v>
      </c>
      <c r="F335" s="20">
        <v>2150</v>
      </c>
      <c r="G335" s="21">
        <v>3.67</v>
      </c>
      <c r="H335" s="22">
        <v>0.08</v>
      </c>
      <c r="I335" s="23">
        <f t="shared" si="18"/>
        <v>7890.5</v>
      </c>
      <c r="J335" s="24">
        <f t="shared" si="19"/>
        <v>8521.74</v>
      </c>
      <c r="K335" s="25" t="s">
        <v>1129</v>
      </c>
      <c r="L335" s="26" t="s">
        <v>1130</v>
      </c>
    </row>
    <row r="336" spans="1:12" ht="24.75" x14ac:dyDescent="0.25">
      <c r="A336" s="101">
        <v>12</v>
      </c>
      <c r="B336" s="47" t="s">
        <v>483</v>
      </c>
      <c r="C336" s="25" t="s">
        <v>48</v>
      </c>
      <c r="D336" s="25" t="s">
        <v>101</v>
      </c>
      <c r="E336" s="47">
        <v>50</v>
      </c>
      <c r="F336" s="20">
        <v>14</v>
      </c>
      <c r="G336" s="21">
        <v>14.27</v>
      </c>
      <c r="H336" s="22">
        <v>0.08</v>
      </c>
      <c r="I336" s="23">
        <f t="shared" si="18"/>
        <v>199.78</v>
      </c>
      <c r="J336" s="24">
        <f t="shared" si="19"/>
        <v>215.76</v>
      </c>
      <c r="K336" s="25" t="s">
        <v>1131</v>
      </c>
      <c r="L336" s="26" t="s">
        <v>1132</v>
      </c>
    </row>
    <row r="337" spans="1:12" ht="24.75" x14ac:dyDescent="0.25">
      <c r="A337" s="101">
        <v>13</v>
      </c>
      <c r="B337" s="47" t="s">
        <v>483</v>
      </c>
      <c r="C337" s="25" t="s">
        <v>48</v>
      </c>
      <c r="D337" s="25" t="s">
        <v>159</v>
      </c>
      <c r="E337" s="47">
        <v>50</v>
      </c>
      <c r="F337" s="20">
        <v>25</v>
      </c>
      <c r="G337" s="21">
        <v>18.899999999999999</v>
      </c>
      <c r="H337" s="22">
        <v>0.08</v>
      </c>
      <c r="I337" s="23">
        <f t="shared" si="18"/>
        <v>472.5</v>
      </c>
      <c r="J337" s="24">
        <f t="shared" si="19"/>
        <v>510.3</v>
      </c>
      <c r="K337" s="25" t="s">
        <v>1133</v>
      </c>
      <c r="L337" s="26" t="s">
        <v>1134</v>
      </c>
    </row>
    <row r="338" spans="1:12" ht="24.75" x14ac:dyDescent="0.25">
      <c r="A338" s="101">
        <v>14</v>
      </c>
      <c r="B338" s="47" t="s">
        <v>483</v>
      </c>
      <c r="C338" s="25" t="s">
        <v>48</v>
      </c>
      <c r="D338" s="25" t="s">
        <v>517</v>
      </c>
      <c r="E338" s="47">
        <v>50</v>
      </c>
      <c r="F338" s="20">
        <v>10</v>
      </c>
      <c r="G338" s="21">
        <v>26.25</v>
      </c>
      <c r="H338" s="22">
        <v>0.08</v>
      </c>
      <c r="I338" s="23">
        <f t="shared" si="18"/>
        <v>262.5</v>
      </c>
      <c r="J338" s="24">
        <f t="shared" si="19"/>
        <v>283.5</v>
      </c>
      <c r="K338" s="25" t="s">
        <v>1135</v>
      </c>
      <c r="L338" s="26" t="s">
        <v>1136</v>
      </c>
    </row>
    <row r="339" spans="1:12" ht="24.75" x14ac:dyDescent="0.25">
      <c r="A339" s="101">
        <v>15</v>
      </c>
      <c r="B339" s="47" t="s">
        <v>518</v>
      </c>
      <c r="C339" s="25" t="s">
        <v>411</v>
      </c>
      <c r="D339" s="25" t="s">
        <v>161</v>
      </c>
      <c r="E339" s="47">
        <v>30</v>
      </c>
      <c r="F339" s="20">
        <v>21</v>
      </c>
      <c r="G339" s="21">
        <v>20.99</v>
      </c>
      <c r="H339" s="22">
        <v>0.08</v>
      </c>
      <c r="I339" s="23">
        <f t="shared" si="18"/>
        <v>440.79</v>
      </c>
      <c r="J339" s="24">
        <f t="shared" si="19"/>
        <v>476.05</v>
      </c>
      <c r="K339" s="25" t="s">
        <v>1137</v>
      </c>
      <c r="L339" s="26" t="s">
        <v>1138</v>
      </c>
    </row>
    <row r="340" spans="1:12" ht="24.75" x14ac:dyDescent="0.25">
      <c r="A340" s="101">
        <v>16</v>
      </c>
      <c r="B340" s="47" t="s">
        <v>518</v>
      </c>
      <c r="C340" s="25" t="s">
        <v>411</v>
      </c>
      <c r="D340" s="25" t="s">
        <v>434</v>
      </c>
      <c r="E340" s="47">
        <v>60</v>
      </c>
      <c r="F340" s="20">
        <v>20</v>
      </c>
      <c r="G340" s="21">
        <v>83.98</v>
      </c>
      <c r="H340" s="22">
        <v>0.08</v>
      </c>
      <c r="I340" s="23">
        <f t="shared" si="18"/>
        <v>1679.6</v>
      </c>
      <c r="J340" s="24">
        <f t="shared" si="19"/>
        <v>1813.97</v>
      </c>
      <c r="K340" s="25" t="s">
        <v>1225</v>
      </c>
      <c r="L340" s="26" t="s">
        <v>1226</v>
      </c>
    </row>
    <row r="341" spans="1:12" ht="24.75" x14ac:dyDescent="0.25">
      <c r="A341" s="101">
        <v>17</v>
      </c>
      <c r="B341" s="47" t="s">
        <v>518</v>
      </c>
      <c r="C341" s="25" t="s">
        <v>411</v>
      </c>
      <c r="D341" s="25" t="s">
        <v>319</v>
      </c>
      <c r="E341" s="47">
        <v>30</v>
      </c>
      <c r="F341" s="20">
        <v>20</v>
      </c>
      <c r="G341" s="21">
        <v>83.96</v>
      </c>
      <c r="H341" s="22">
        <v>0.08</v>
      </c>
      <c r="I341" s="23">
        <f t="shared" si="18"/>
        <v>1679.2</v>
      </c>
      <c r="J341" s="24">
        <f t="shared" si="19"/>
        <v>1813.54</v>
      </c>
      <c r="K341" s="25" t="s">
        <v>1227</v>
      </c>
      <c r="L341" s="26" t="s">
        <v>1228</v>
      </c>
    </row>
    <row r="342" spans="1:12" ht="24.75" x14ac:dyDescent="0.25">
      <c r="A342" s="101">
        <v>18</v>
      </c>
      <c r="B342" s="47" t="s">
        <v>518</v>
      </c>
      <c r="C342" s="25" t="s">
        <v>519</v>
      </c>
      <c r="D342" s="25" t="s">
        <v>161</v>
      </c>
      <c r="E342" s="47">
        <v>30</v>
      </c>
      <c r="F342" s="20">
        <v>35</v>
      </c>
      <c r="G342" s="21">
        <v>11.24</v>
      </c>
      <c r="H342" s="22">
        <v>0.08</v>
      </c>
      <c r="I342" s="23">
        <f t="shared" si="18"/>
        <v>393.4</v>
      </c>
      <c r="J342" s="24">
        <f t="shared" si="19"/>
        <v>424.87</v>
      </c>
      <c r="K342" s="25" t="s">
        <v>1139</v>
      </c>
      <c r="L342" s="26" t="s">
        <v>1140</v>
      </c>
    </row>
    <row r="343" spans="1:12" ht="48.75" x14ac:dyDescent="0.25">
      <c r="A343" s="101">
        <v>19</v>
      </c>
      <c r="B343" s="47" t="s">
        <v>520</v>
      </c>
      <c r="C343" s="25" t="s">
        <v>508</v>
      </c>
      <c r="D343" s="25" t="s">
        <v>69</v>
      </c>
      <c r="E343" s="47">
        <v>28</v>
      </c>
      <c r="F343" s="20">
        <v>65</v>
      </c>
      <c r="G343" s="21">
        <v>30.8</v>
      </c>
      <c r="H343" s="22">
        <v>0.08</v>
      </c>
      <c r="I343" s="23">
        <f t="shared" si="18"/>
        <v>2002</v>
      </c>
      <c r="J343" s="24">
        <f t="shared" si="19"/>
        <v>2162.16</v>
      </c>
      <c r="K343" s="25" t="s">
        <v>1141</v>
      </c>
      <c r="L343" s="26" t="s">
        <v>1142</v>
      </c>
    </row>
    <row r="344" spans="1:12" ht="24.75" x14ac:dyDescent="0.25">
      <c r="A344" s="101">
        <v>20</v>
      </c>
      <c r="B344" s="111" t="s">
        <v>521</v>
      </c>
      <c r="C344" s="128" t="s">
        <v>45</v>
      </c>
      <c r="D344" s="128">
        <v>0.25</v>
      </c>
      <c r="E344" s="112">
        <v>50</v>
      </c>
      <c r="F344" s="20">
        <v>10</v>
      </c>
      <c r="G344" s="21">
        <v>11.39</v>
      </c>
      <c r="H344" s="22">
        <v>0.08</v>
      </c>
      <c r="I344" s="23">
        <f t="shared" si="18"/>
        <v>113.9</v>
      </c>
      <c r="J344" s="24">
        <f t="shared" si="19"/>
        <v>123.01</v>
      </c>
      <c r="K344" s="25" t="s">
        <v>1143</v>
      </c>
      <c r="L344" s="26" t="s">
        <v>1144</v>
      </c>
    </row>
    <row r="345" spans="1:12" ht="24.75" x14ac:dyDescent="0.25">
      <c r="A345" s="101">
        <v>21</v>
      </c>
      <c r="B345" s="31" t="s">
        <v>522</v>
      </c>
      <c r="C345" s="25" t="s">
        <v>48</v>
      </c>
      <c r="D345" s="25" t="s">
        <v>284</v>
      </c>
      <c r="E345" s="47">
        <v>28</v>
      </c>
      <c r="F345" s="20">
        <v>54</v>
      </c>
      <c r="G345" s="21">
        <v>10.82</v>
      </c>
      <c r="H345" s="22">
        <v>0.08</v>
      </c>
      <c r="I345" s="23">
        <f t="shared" si="18"/>
        <v>584.28</v>
      </c>
      <c r="J345" s="24">
        <f t="shared" si="19"/>
        <v>631.02</v>
      </c>
      <c r="K345" s="25" t="s">
        <v>1229</v>
      </c>
      <c r="L345" s="26" t="s">
        <v>1230</v>
      </c>
    </row>
    <row r="346" spans="1:12" ht="24.75" x14ac:dyDescent="0.25">
      <c r="A346" s="101">
        <v>22</v>
      </c>
      <c r="B346" s="31" t="s">
        <v>522</v>
      </c>
      <c r="C346" s="25" t="s">
        <v>48</v>
      </c>
      <c r="D346" s="25" t="s">
        <v>434</v>
      </c>
      <c r="E346" s="47">
        <v>28</v>
      </c>
      <c r="F346" s="20">
        <v>54</v>
      </c>
      <c r="G346" s="21">
        <v>21.65</v>
      </c>
      <c r="H346" s="22">
        <v>0.08</v>
      </c>
      <c r="I346" s="23">
        <f t="shared" si="18"/>
        <v>1169.0999999999999</v>
      </c>
      <c r="J346" s="24">
        <f t="shared" si="19"/>
        <v>1262.6300000000001</v>
      </c>
      <c r="K346" s="25" t="s">
        <v>1231</v>
      </c>
      <c r="L346" s="26" t="s">
        <v>1232</v>
      </c>
    </row>
    <row r="347" spans="1:12" ht="24.75" x14ac:dyDescent="0.25">
      <c r="A347" s="101">
        <v>23</v>
      </c>
      <c r="B347" s="31" t="s">
        <v>523</v>
      </c>
      <c r="C347" s="111" t="s">
        <v>48</v>
      </c>
      <c r="D347" s="111" t="s">
        <v>284</v>
      </c>
      <c r="E347" s="112">
        <v>28</v>
      </c>
      <c r="F347" s="20">
        <v>20</v>
      </c>
      <c r="G347" s="21">
        <v>7.34</v>
      </c>
      <c r="H347" s="22">
        <v>0.08</v>
      </c>
      <c r="I347" s="23">
        <f t="shared" si="18"/>
        <v>146.80000000000001</v>
      </c>
      <c r="J347" s="24">
        <f t="shared" si="19"/>
        <v>158.54</v>
      </c>
      <c r="K347" s="25" t="s">
        <v>1433</v>
      </c>
      <c r="L347" s="26" t="s">
        <v>1434</v>
      </c>
    </row>
    <row r="348" spans="1:12" ht="24.75" x14ac:dyDescent="0.25">
      <c r="A348" s="101">
        <v>24</v>
      </c>
      <c r="B348" s="31" t="s">
        <v>524</v>
      </c>
      <c r="C348" s="25" t="s">
        <v>24</v>
      </c>
      <c r="D348" s="25" t="s">
        <v>269</v>
      </c>
      <c r="E348" s="47">
        <v>28</v>
      </c>
      <c r="F348" s="20">
        <v>36</v>
      </c>
      <c r="G348" s="21">
        <v>14.7</v>
      </c>
      <c r="H348" s="22">
        <v>0.08</v>
      </c>
      <c r="I348" s="23">
        <f t="shared" si="18"/>
        <v>529.20000000000005</v>
      </c>
      <c r="J348" s="24">
        <f t="shared" si="19"/>
        <v>571.54</v>
      </c>
      <c r="K348" s="25" t="s">
        <v>1233</v>
      </c>
      <c r="L348" s="26" t="s">
        <v>1234</v>
      </c>
    </row>
    <row r="349" spans="1:12" ht="24.75" x14ac:dyDescent="0.25">
      <c r="A349" s="101">
        <v>25</v>
      </c>
      <c r="B349" s="47" t="s">
        <v>525</v>
      </c>
      <c r="C349" s="25" t="s">
        <v>24</v>
      </c>
      <c r="D349" s="109" t="s">
        <v>40</v>
      </c>
      <c r="E349" s="47">
        <v>28</v>
      </c>
      <c r="F349" s="20">
        <v>115</v>
      </c>
      <c r="G349" s="21">
        <v>8.92</v>
      </c>
      <c r="H349" s="22">
        <v>0.08</v>
      </c>
      <c r="I349" s="23">
        <f t="shared" si="18"/>
        <v>1025.8</v>
      </c>
      <c r="J349" s="24">
        <f t="shared" si="19"/>
        <v>1107.8599999999999</v>
      </c>
      <c r="K349" s="25" t="s">
        <v>1145</v>
      </c>
      <c r="L349" s="26" t="s">
        <v>1146</v>
      </c>
    </row>
    <row r="350" spans="1:12" ht="24.75" x14ac:dyDescent="0.25">
      <c r="A350" s="101">
        <v>26</v>
      </c>
      <c r="B350" s="49" t="s">
        <v>525</v>
      </c>
      <c r="C350" s="48" t="s">
        <v>45</v>
      </c>
      <c r="D350" s="143" t="s">
        <v>487</v>
      </c>
      <c r="E350" s="49">
        <v>28</v>
      </c>
      <c r="F350" s="20">
        <v>150</v>
      </c>
      <c r="G350" s="21">
        <v>12.07</v>
      </c>
      <c r="H350" s="22">
        <v>0.08</v>
      </c>
      <c r="I350" s="23">
        <f t="shared" si="18"/>
        <v>1810.5</v>
      </c>
      <c r="J350" s="24">
        <f t="shared" si="19"/>
        <v>1955.34</v>
      </c>
      <c r="K350" s="25" t="s">
        <v>1147</v>
      </c>
      <c r="L350" s="26" t="s">
        <v>1148</v>
      </c>
    </row>
    <row r="351" spans="1:12" ht="24.75" x14ac:dyDescent="0.25">
      <c r="A351" s="102">
        <v>27</v>
      </c>
      <c r="B351" s="144" t="s">
        <v>526</v>
      </c>
      <c r="C351" s="145" t="s">
        <v>206</v>
      </c>
      <c r="D351" s="146" t="s">
        <v>527</v>
      </c>
      <c r="E351" s="144">
        <v>28</v>
      </c>
      <c r="F351" s="20">
        <v>10</v>
      </c>
      <c r="G351" s="21">
        <v>6.3</v>
      </c>
      <c r="H351" s="22">
        <v>0.08</v>
      </c>
      <c r="I351" s="23">
        <f t="shared" si="18"/>
        <v>63</v>
      </c>
      <c r="J351" s="24">
        <f t="shared" si="19"/>
        <v>68.040000000000006</v>
      </c>
      <c r="K351" s="25" t="s">
        <v>1149</v>
      </c>
      <c r="L351" s="26" t="s">
        <v>1150</v>
      </c>
    </row>
    <row r="352" spans="1:12" x14ac:dyDescent="0.25">
      <c r="A352" s="7"/>
      <c r="B352" s="103" t="s">
        <v>486</v>
      </c>
      <c r="C352" s="9"/>
      <c r="D352" s="10"/>
      <c r="E352" s="9"/>
      <c r="F352" s="9"/>
      <c r="G352" s="9"/>
      <c r="H352" s="104"/>
      <c r="I352" s="105">
        <f>SUM(I325:I351)</f>
        <v>54076.2</v>
      </c>
      <c r="J352" s="106">
        <f>SUM(J325:J351)</f>
        <v>58402.280000000013</v>
      </c>
      <c r="K352" s="25"/>
      <c r="L352" s="25"/>
    </row>
    <row r="353" spans="1:12" ht="45.75" x14ac:dyDescent="0.25">
      <c r="A353" s="12"/>
      <c r="B353" s="147" t="s">
        <v>528</v>
      </c>
      <c r="C353" s="12"/>
      <c r="D353" s="90"/>
      <c r="E353" s="12"/>
      <c r="F353" s="12"/>
      <c r="G353" s="12"/>
      <c r="H353" s="12"/>
      <c r="I353" s="12"/>
      <c r="J353" s="12"/>
      <c r="K353" s="90"/>
      <c r="L353" s="90"/>
    </row>
    <row r="354" spans="1:12" x14ac:dyDescent="0.25">
      <c r="A354" s="12"/>
      <c r="B354" s="12"/>
      <c r="C354" s="12"/>
      <c r="D354" s="90"/>
      <c r="E354" s="12"/>
      <c r="F354" s="12"/>
      <c r="G354" s="12"/>
      <c r="H354" s="12"/>
      <c r="I354" s="12"/>
      <c r="J354" s="12"/>
      <c r="K354" s="90"/>
      <c r="L354" s="90"/>
    </row>
    <row r="355" spans="1:12" x14ac:dyDescent="0.25">
      <c r="A355" s="12"/>
      <c r="B355" s="12"/>
      <c r="C355" s="12"/>
      <c r="D355" s="90"/>
      <c r="E355" s="12"/>
      <c r="F355" s="12"/>
      <c r="G355" s="12"/>
      <c r="H355" s="12"/>
      <c r="I355" s="12"/>
      <c r="J355" s="12"/>
      <c r="K355" s="90"/>
      <c r="L355" s="90"/>
    </row>
    <row r="356" spans="1:12" x14ac:dyDescent="0.25">
      <c r="A356" s="12"/>
      <c r="B356" s="12"/>
      <c r="C356" s="12"/>
      <c r="D356" s="90"/>
      <c r="E356" s="12"/>
      <c r="F356" s="12"/>
      <c r="G356" s="12"/>
      <c r="H356" s="12"/>
      <c r="I356" s="12"/>
      <c r="J356" s="12"/>
      <c r="K356" s="90"/>
      <c r="L356" s="90"/>
    </row>
    <row r="357" spans="1:12" x14ac:dyDescent="0.25">
      <c r="A357" s="107"/>
      <c r="B357" s="8" t="s">
        <v>529</v>
      </c>
      <c r="C357" s="8"/>
      <c r="D357" s="97"/>
      <c r="E357" s="8"/>
      <c r="F357" s="8"/>
      <c r="G357" s="8"/>
      <c r="H357" s="8"/>
      <c r="I357" s="8"/>
      <c r="J357" s="8"/>
      <c r="K357" s="97"/>
      <c r="L357" s="98"/>
    </row>
    <row r="358" spans="1:12" ht="36" x14ac:dyDescent="0.25">
      <c r="A358" s="14" t="s">
        <v>3</v>
      </c>
      <c r="B358" s="14" t="s">
        <v>4</v>
      </c>
      <c r="C358" s="14" t="s">
        <v>5</v>
      </c>
      <c r="D358" s="14" t="s">
        <v>6</v>
      </c>
      <c r="E358" s="148" t="s">
        <v>7</v>
      </c>
      <c r="F358" s="14" t="s">
        <v>8</v>
      </c>
      <c r="G358" s="148" t="s">
        <v>9</v>
      </c>
      <c r="H358" s="148" t="s">
        <v>10</v>
      </c>
      <c r="I358" s="149" t="s">
        <v>11</v>
      </c>
      <c r="J358" s="14" t="s">
        <v>12</v>
      </c>
      <c r="K358" s="14" t="s">
        <v>13</v>
      </c>
      <c r="L358" s="14" t="s">
        <v>14</v>
      </c>
    </row>
    <row r="359" spans="1:12" ht="24.75" x14ac:dyDescent="0.25">
      <c r="A359" s="101">
        <v>1</v>
      </c>
      <c r="B359" s="47" t="s">
        <v>530</v>
      </c>
      <c r="C359" s="25" t="s">
        <v>531</v>
      </c>
      <c r="D359" s="109" t="s">
        <v>532</v>
      </c>
      <c r="E359" s="101">
        <v>1</v>
      </c>
      <c r="F359" s="20">
        <v>2</v>
      </c>
      <c r="G359" s="21">
        <v>3139.2</v>
      </c>
      <c r="H359" s="22">
        <v>0.08</v>
      </c>
      <c r="I359" s="23">
        <f>ROUND(G359*F359,2)</f>
        <v>6278.4</v>
      </c>
      <c r="J359" s="24">
        <f>ROUND(I359*H359+I359,2)</f>
        <v>6780.67</v>
      </c>
      <c r="K359" s="25" t="s">
        <v>1175</v>
      </c>
      <c r="L359" s="26" t="s">
        <v>1176</v>
      </c>
    </row>
    <row r="360" spans="1:12" x14ac:dyDescent="0.25">
      <c r="A360" s="12"/>
      <c r="B360" s="12"/>
      <c r="C360" s="12"/>
      <c r="D360" s="90"/>
      <c r="E360" s="12"/>
      <c r="F360" s="12"/>
      <c r="G360" s="12"/>
      <c r="H360" s="12"/>
      <c r="I360" s="141">
        <f>SUM(I359)</f>
        <v>6278.4</v>
      </c>
      <c r="J360" s="141">
        <f>SUM(J359)</f>
        <v>6780.67</v>
      </c>
      <c r="K360" s="90"/>
      <c r="L360" s="90"/>
    </row>
    <row r="361" spans="1:12" x14ac:dyDescent="0.25">
      <c r="A361" s="12"/>
      <c r="B361" s="12"/>
      <c r="C361" s="12"/>
      <c r="D361" s="90"/>
      <c r="E361" s="12"/>
      <c r="F361" s="12"/>
      <c r="G361" s="12"/>
      <c r="H361" s="12"/>
      <c r="I361" s="12"/>
      <c r="J361" s="12"/>
      <c r="K361" s="90"/>
      <c r="L361" s="90"/>
    </row>
    <row r="362" spans="1:12" x14ac:dyDescent="0.25">
      <c r="A362" s="12"/>
      <c r="B362" s="12"/>
      <c r="C362" s="12"/>
      <c r="D362" s="90"/>
      <c r="E362" s="12"/>
      <c r="F362" s="12"/>
      <c r="G362" s="12"/>
      <c r="H362" s="12"/>
      <c r="I362" s="12"/>
      <c r="J362" s="12"/>
      <c r="K362" s="90"/>
      <c r="L362" s="90"/>
    </row>
    <row r="363" spans="1:12" x14ac:dyDescent="0.25">
      <c r="A363" s="12"/>
      <c r="B363" s="12"/>
      <c r="C363" s="12"/>
      <c r="D363" s="90"/>
      <c r="E363" s="12"/>
      <c r="F363" s="12"/>
      <c r="G363" s="12"/>
      <c r="H363" s="12"/>
      <c r="I363" s="12"/>
      <c r="J363" s="12"/>
      <c r="K363" s="90"/>
      <c r="L363" s="90"/>
    </row>
    <row r="364" spans="1:12" x14ac:dyDescent="0.25">
      <c r="A364" s="12"/>
      <c r="B364" s="12"/>
      <c r="C364" s="12"/>
      <c r="D364" s="90"/>
      <c r="E364" s="12"/>
      <c r="F364" s="12"/>
      <c r="G364" s="12"/>
      <c r="H364" s="12"/>
      <c r="I364" s="12"/>
      <c r="J364" s="12"/>
      <c r="K364" s="90"/>
      <c r="L364" s="90"/>
    </row>
    <row r="365" spans="1:12" x14ac:dyDescent="0.25">
      <c r="A365" s="12"/>
      <c r="B365" s="12"/>
      <c r="C365" s="12"/>
      <c r="D365" s="90"/>
      <c r="E365" s="12"/>
      <c r="F365" s="12"/>
      <c r="G365" s="12"/>
      <c r="H365" s="12"/>
      <c r="I365" s="12"/>
      <c r="J365" s="12"/>
      <c r="K365" s="90"/>
      <c r="L365" s="90"/>
    </row>
    <row r="366" spans="1:12" x14ac:dyDescent="0.25">
      <c r="A366" s="150"/>
      <c r="B366" s="150" t="s">
        <v>533</v>
      </c>
      <c r="C366" s="150"/>
      <c r="D366" s="151"/>
      <c r="E366" s="150"/>
      <c r="F366" s="150"/>
      <c r="G366" s="150"/>
      <c r="H366" s="150"/>
      <c r="I366" s="150"/>
      <c r="J366" s="150"/>
      <c r="K366" s="151"/>
      <c r="L366" s="151"/>
    </row>
    <row r="367" spans="1:12" ht="36" x14ac:dyDescent="0.25">
      <c r="A367" s="14" t="s">
        <v>3</v>
      </c>
      <c r="B367" s="14" t="s">
        <v>4</v>
      </c>
      <c r="C367" s="14" t="s">
        <v>5</v>
      </c>
      <c r="D367" s="14" t="s">
        <v>6</v>
      </c>
      <c r="E367" s="14" t="s">
        <v>7</v>
      </c>
      <c r="F367" s="14" t="s">
        <v>8</v>
      </c>
      <c r="G367" s="14" t="s">
        <v>9</v>
      </c>
      <c r="H367" s="14" t="s">
        <v>10</v>
      </c>
      <c r="I367" s="14" t="s">
        <v>11</v>
      </c>
      <c r="J367" s="14" t="s">
        <v>12</v>
      </c>
      <c r="K367" s="14" t="s">
        <v>13</v>
      </c>
      <c r="L367" s="14" t="s">
        <v>14</v>
      </c>
    </row>
    <row r="368" spans="1:12" ht="24.75" x14ac:dyDescent="0.25">
      <c r="A368" s="118">
        <v>1</v>
      </c>
      <c r="B368" s="26" t="s">
        <v>534</v>
      </c>
      <c r="C368" s="113" t="s">
        <v>135</v>
      </c>
      <c r="D368" s="113" t="s">
        <v>40</v>
      </c>
      <c r="E368" s="118">
        <v>1</v>
      </c>
      <c r="F368" s="20">
        <v>31500</v>
      </c>
      <c r="G368" s="21">
        <v>4.17</v>
      </c>
      <c r="H368" s="22">
        <v>0.08</v>
      </c>
      <c r="I368" s="23">
        <f>ROUND(G368*F368,2)</f>
        <v>131355</v>
      </c>
      <c r="J368" s="24">
        <f>ROUND(I368*H368+I368,2)</f>
        <v>141863.4</v>
      </c>
      <c r="K368" s="25" t="s">
        <v>1248</v>
      </c>
      <c r="L368" s="26" t="s">
        <v>1249</v>
      </c>
    </row>
    <row r="369" spans="1:12" x14ac:dyDescent="0.25">
      <c r="A369" s="12"/>
      <c r="B369" s="12"/>
      <c r="C369" s="12"/>
      <c r="D369" s="90"/>
      <c r="E369" s="12"/>
      <c r="F369" s="12"/>
      <c r="G369" s="12"/>
      <c r="H369" s="12"/>
      <c r="I369" s="141">
        <f>SUM(I368)</f>
        <v>131355</v>
      </c>
      <c r="J369" s="141">
        <f>SUM(J368)</f>
        <v>141863.4</v>
      </c>
      <c r="K369" s="90"/>
      <c r="L369" s="90"/>
    </row>
    <row r="370" spans="1:12" x14ac:dyDescent="0.25">
      <c r="A370" s="12"/>
      <c r="B370" s="12"/>
      <c r="C370" s="12"/>
      <c r="D370" s="90"/>
      <c r="E370" s="12"/>
      <c r="F370" s="12"/>
      <c r="G370" s="12"/>
      <c r="H370" s="12"/>
      <c r="I370" s="12"/>
      <c r="J370" s="12"/>
      <c r="K370" s="90"/>
      <c r="L370" s="90"/>
    </row>
    <row r="371" spans="1:12" x14ac:dyDescent="0.25">
      <c r="A371" s="12"/>
      <c r="B371" s="12"/>
      <c r="C371" s="12"/>
      <c r="D371" s="90"/>
      <c r="E371" s="12"/>
      <c r="F371" s="12"/>
      <c r="G371" s="12"/>
      <c r="H371" s="12"/>
      <c r="I371" s="12"/>
      <c r="J371" s="12"/>
      <c r="K371" s="90"/>
      <c r="L371" s="90"/>
    </row>
    <row r="372" spans="1:12" x14ac:dyDescent="0.25">
      <c r="A372" s="12"/>
      <c r="B372" s="12"/>
      <c r="C372" s="12"/>
      <c r="D372" s="90"/>
      <c r="E372" s="12"/>
      <c r="F372" s="12"/>
      <c r="G372" s="12"/>
      <c r="H372" s="12"/>
      <c r="I372" s="12"/>
      <c r="J372" s="12"/>
      <c r="K372" s="90"/>
      <c r="L372" s="90"/>
    </row>
    <row r="373" spans="1:12" x14ac:dyDescent="0.25">
      <c r="A373" s="107"/>
      <c r="B373" s="8" t="s">
        <v>537</v>
      </c>
      <c r="C373" s="8"/>
      <c r="D373" s="97"/>
      <c r="E373" s="8"/>
      <c r="F373" s="8"/>
      <c r="G373" s="8"/>
      <c r="H373" s="8"/>
      <c r="I373" s="8"/>
      <c r="J373" s="8"/>
      <c r="K373" s="97"/>
      <c r="L373" s="98"/>
    </row>
    <row r="374" spans="1:12" ht="36" x14ac:dyDescent="0.25">
      <c r="A374" s="14" t="s">
        <v>3</v>
      </c>
      <c r="B374" s="14" t="s">
        <v>4</v>
      </c>
      <c r="C374" s="14" t="s">
        <v>5</v>
      </c>
      <c r="D374" s="14" t="s">
        <v>6</v>
      </c>
      <c r="E374" s="14" t="s">
        <v>7</v>
      </c>
      <c r="F374" s="14" t="s">
        <v>8</v>
      </c>
      <c r="G374" s="14" t="s">
        <v>9</v>
      </c>
      <c r="H374" s="14" t="s">
        <v>10</v>
      </c>
      <c r="I374" s="16" t="s">
        <v>11</v>
      </c>
      <c r="J374" s="14" t="s">
        <v>12</v>
      </c>
      <c r="K374" s="14" t="s">
        <v>13</v>
      </c>
      <c r="L374" s="14" t="s">
        <v>14</v>
      </c>
    </row>
    <row r="375" spans="1:12" ht="24.75" x14ac:dyDescent="0.25">
      <c r="A375" s="47">
        <v>1</v>
      </c>
      <c r="B375" s="47" t="s">
        <v>538</v>
      </c>
      <c r="C375" s="25" t="s">
        <v>135</v>
      </c>
      <c r="D375" s="25" t="s">
        <v>539</v>
      </c>
      <c r="E375" s="47">
        <v>10</v>
      </c>
      <c r="F375" s="20">
        <v>125</v>
      </c>
      <c r="G375" s="21">
        <v>29.7</v>
      </c>
      <c r="H375" s="22">
        <v>0.08</v>
      </c>
      <c r="I375" s="23">
        <f t="shared" ref="I375:I378" si="20">ROUND(G375*F375,2)</f>
        <v>3712.5</v>
      </c>
      <c r="J375" s="24">
        <f t="shared" ref="J375:J378" si="21">ROUND(I375*H375+I375,2)</f>
        <v>4009.5</v>
      </c>
      <c r="K375" s="25" t="s">
        <v>1151</v>
      </c>
      <c r="L375" s="26" t="s">
        <v>1152</v>
      </c>
    </row>
    <row r="376" spans="1:12" ht="24.75" x14ac:dyDescent="0.25">
      <c r="A376" s="47">
        <v>2</v>
      </c>
      <c r="B376" s="47" t="s">
        <v>540</v>
      </c>
      <c r="C376" s="25" t="s">
        <v>135</v>
      </c>
      <c r="D376" s="25" t="s">
        <v>539</v>
      </c>
      <c r="E376" s="47">
        <v>10</v>
      </c>
      <c r="F376" s="20">
        <v>40</v>
      </c>
      <c r="G376" s="21">
        <v>29.7</v>
      </c>
      <c r="H376" s="22">
        <v>0.08</v>
      </c>
      <c r="I376" s="23">
        <f t="shared" si="20"/>
        <v>1188</v>
      </c>
      <c r="J376" s="24">
        <f t="shared" si="21"/>
        <v>1283.04</v>
      </c>
      <c r="K376" s="25" t="s">
        <v>1153</v>
      </c>
      <c r="L376" s="26" t="s">
        <v>1154</v>
      </c>
    </row>
    <row r="377" spans="1:12" ht="24.75" x14ac:dyDescent="0.25">
      <c r="A377" s="47">
        <v>3</v>
      </c>
      <c r="B377" s="47" t="s">
        <v>541</v>
      </c>
      <c r="C377" s="25" t="s">
        <v>135</v>
      </c>
      <c r="D377" s="25" t="s">
        <v>539</v>
      </c>
      <c r="E377" s="47">
        <v>10</v>
      </c>
      <c r="F377" s="20">
        <v>10</v>
      </c>
      <c r="G377" s="21">
        <v>29.7</v>
      </c>
      <c r="H377" s="22">
        <v>0.08</v>
      </c>
      <c r="I377" s="23">
        <f t="shared" si="20"/>
        <v>297</v>
      </c>
      <c r="J377" s="24">
        <f t="shared" si="21"/>
        <v>320.76</v>
      </c>
      <c r="K377" s="25" t="s">
        <v>1235</v>
      </c>
      <c r="L377" s="26" t="s">
        <v>1236</v>
      </c>
    </row>
    <row r="378" spans="1:12" ht="24.75" x14ac:dyDescent="0.25">
      <c r="A378" s="47">
        <v>4</v>
      </c>
      <c r="B378" s="47" t="s">
        <v>538</v>
      </c>
      <c r="C378" s="25" t="s">
        <v>135</v>
      </c>
      <c r="D378" s="25" t="s">
        <v>535</v>
      </c>
      <c r="E378" s="47">
        <v>1</v>
      </c>
      <c r="F378" s="20">
        <v>40</v>
      </c>
      <c r="G378" s="21">
        <v>53.63</v>
      </c>
      <c r="H378" s="22">
        <v>0.08</v>
      </c>
      <c r="I378" s="23">
        <f t="shared" si="20"/>
        <v>2145.1999999999998</v>
      </c>
      <c r="J378" s="24">
        <f t="shared" si="21"/>
        <v>2316.8200000000002</v>
      </c>
      <c r="K378" s="25" t="s">
        <v>1155</v>
      </c>
      <c r="L378" s="26" t="s">
        <v>1156</v>
      </c>
    </row>
    <row r="379" spans="1:12" x14ac:dyDescent="0.25">
      <c r="A379" s="47"/>
      <c r="B379" s="103" t="s">
        <v>486</v>
      </c>
      <c r="C379" s="47"/>
      <c r="D379" s="25"/>
      <c r="E379" s="47"/>
      <c r="F379" s="47"/>
      <c r="G379" s="47"/>
      <c r="H379" s="47"/>
      <c r="I379" s="106">
        <f>SUM(I375:I378)</f>
        <v>7342.7</v>
      </c>
      <c r="J379" s="106">
        <f>SUM(J375:J378)</f>
        <v>7930.1200000000008</v>
      </c>
      <c r="K379" s="25"/>
      <c r="L379" s="25"/>
    </row>
    <row r="380" spans="1:12" x14ac:dyDescent="0.25">
      <c r="A380" s="12"/>
      <c r="B380" s="12"/>
      <c r="C380" s="12"/>
      <c r="D380" s="90"/>
      <c r="E380" s="12"/>
      <c r="F380" s="12"/>
      <c r="G380" s="12"/>
      <c r="H380" s="12"/>
      <c r="I380" s="12"/>
      <c r="J380" s="12"/>
      <c r="K380" s="90"/>
      <c r="L380" s="90"/>
    </row>
    <row r="381" spans="1:12" x14ac:dyDescent="0.25">
      <c r="A381" s="12"/>
      <c r="B381" s="12"/>
      <c r="C381" s="12"/>
      <c r="D381" s="90"/>
      <c r="E381" s="12"/>
      <c r="F381" s="12"/>
      <c r="G381" s="12"/>
      <c r="H381" s="12"/>
      <c r="I381" s="12"/>
      <c r="J381" s="12"/>
      <c r="K381" s="90"/>
      <c r="L381" s="90"/>
    </row>
    <row r="382" spans="1:12" x14ac:dyDescent="0.25">
      <c r="A382" s="107"/>
      <c r="B382" s="8" t="s">
        <v>542</v>
      </c>
      <c r="C382" s="8"/>
      <c r="D382" s="97"/>
      <c r="E382" s="8"/>
      <c r="F382" s="8"/>
      <c r="G382" s="8"/>
      <c r="H382" s="8"/>
      <c r="I382" s="8"/>
      <c r="J382" s="8"/>
      <c r="K382" s="97"/>
      <c r="L382" s="98"/>
    </row>
    <row r="383" spans="1:12" ht="36" x14ac:dyDescent="0.25">
      <c r="A383" s="14" t="s">
        <v>3</v>
      </c>
      <c r="B383" s="14" t="s">
        <v>4</v>
      </c>
      <c r="C383" s="14" t="s">
        <v>5</v>
      </c>
      <c r="D383" s="14" t="s">
        <v>6</v>
      </c>
      <c r="E383" s="14" t="s">
        <v>7</v>
      </c>
      <c r="F383" s="14" t="s">
        <v>8</v>
      </c>
      <c r="G383" s="14" t="s">
        <v>9</v>
      </c>
      <c r="H383" s="14" t="s">
        <v>10</v>
      </c>
      <c r="I383" s="16" t="s">
        <v>11</v>
      </c>
      <c r="J383" s="14" t="s">
        <v>12</v>
      </c>
      <c r="K383" s="14" t="s">
        <v>13</v>
      </c>
      <c r="L383" s="14" t="s">
        <v>14</v>
      </c>
    </row>
    <row r="384" spans="1:12" ht="24.75" x14ac:dyDescent="0.25">
      <c r="A384" s="101">
        <v>1</v>
      </c>
      <c r="B384" s="47" t="s">
        <v>543</v>
      </c>
      <c r="C384" s="25" t="s">
        <v>544</v>
      </c>
      <c r="D384" s="25" t="s">
        <v>545</v>
      </c>
      <c r="E384" s="101">
        <v>5</v>
      </c>
      <c r="F384" s="20">
        <v>3</v>
      </c>
      <c r="G384" s="21">
        <v>23.07</v>
      </c>
      <c r="H384" s="22">
        <v>0.08</v>
      </c>
      <c r="I384" s="23">
        <f t="shared" ref="I384:I389" si="22">ROUND(G384*F384,2)</f>
        <v>69.209999999999994</v>
      </c>
      <c r="J384" s="24">
        <f t="shared" ref="J384:J389" si="23">ROUND(I384*H384+I384,2)</f>
        <v>74.75</v>
      </c>
      <c r="K384" s="25" t="s">
        <v>1157</v>
      </c>
      <c r="L384" s="26" t="s">
        <v>1158</v>
      </c>
    </row>
    <row r="385" spans="1:12" ht="24.75" x14ac:dyDescent="0.25">
      <c r="A385" s="101">
        <v>2</v>
      </c>
      <c r="B385" s="47" t="s">
        <v>546</v>
      </c>
      <c r="C385" s="25" t="s">
        <v>544</v>
      </c>
      <c r="D385" s="25" t="s">
        <v>545</v>
      </c>
      <c r="E385" s="101">
        <v>5</v>
      </c>
      <c r="F385" s="20">
        <v>3</v>
      </c>
      <c r="G385" s="21">
        <v>23.07</v>
      </c>
      <c r="H385" s="22">
        <v>0.08</v>
      </c>
      <c r="I385" s="23">
        <f t="shared" si="22"/>
        <v>69.209999999999994</v>
      </c>
      <c r="J385" s="24">
        <f t="shared" si="23"/>
        <v>74.75</v>
      </c>
      <c r="K385" s="25" t="s">
        <v>1159</v>
      </c>
      <c r="L385" s="26" t="s">
        <v>1160</v>
      </c>
    </row>
    <row r="386" spans="1:12" ht="24.75" x14ac:dyDescent="0.25">
      <c r="A386" s="101">
        <v>3</v>
      </c>
      <c r="B386" s="47" t="s">
        <v>547</v>
      </c>
      <c r="C386" s="25" t="s">
        <v>544</v>
      </c>
      <c r="D386" s="25" t="s">
        <v>545</v>
      </c>
      <c r="E386" s="101">
        <v>5</v>
      </c>
      <c r="F386" s="20">
        <v>3</v>
      </c>
      <c r="G386" s="21">
        <v>23.07</v>
      </c>
      <c r="H386" s="22">
        <v>0.08</v>
      </c>
      <c r="I386" s="23">
        <f t="shared" si="22"/>
        <v>69.209999999999994</v>
      </c>
      <c r="J386" s="24">
        <f t="shared" si="23"/>
        <v>74.75</v>
      </c>
      <c r="K386" s="25" t="s">
        <v>1161</v>
      </c>
      <c r="L386" s="26" t="s">
        <v>1162</v>
      </c>
    </row>
    <row r="387" spans="1:12" ht="24.75" x14ac:dyDescent="0.25">
      <c r="A387" s="101">
        <v>4</v>
      </c>
      <c r="B387" s="47" t="s">
        <v>548</v>
      </c>
      <c r="C387" s="25" t="s">
        <v>544</v>
      </c>
      <c r="D387" s="25" t="s">
        <v>545</v>
      </c>
      <c r="E387" s="101">
        <v>5</v>
      </c>
      <c r="F387" s="20">
        <v>3</v>
      </c>
      <c r="G387" s="21">
        <v>28.08</v>
      </c>
      <c r="H387" s="22">
        <v>0.08</v>
      </c>
      <c r="I387" s="23">
        <f t="shared" si="22"/>
        <v>84.24</v>
      </c>
      <c r="J387" s="24">
        <f t="shared" si="23"/>
        <v>90.98</v>
      </c>
      <c r="K387" s="25" t="s">
        <v>1163</v>
      </c>
      <c r="L387" s="26" t="s">
        <v>1164</v>
      </c>
    </row>
    <row r="388" spans="1:12" ht="24.75" x14ac:dyDescent="0.25">
      <c r="A388" s="101">
        <v>5</v>
      </c>
      <c r="B388" s="47" t="s">
        <v>549</v>
      </c>
      <c r="C388" s="25" t="s">
        <v>544</v>
      </c>
      <c r="D388" s="25" t="s">
        <v>545</v>
      </c>
      <c r="E388" s="101">
        <v>5</v>
      </c>
      <c r="F388" s="20">
        <v>3</v>
      </c>
      <c r="G388" s="21">
        <v>28.08</v>
      </c>
      <c r="H388" s="22">
        <v>0.08</v>
      </c>
      <c r="I388" s="23">
        <f t="shared" si="22"/>
        <v>84.24</v>
      </c>
      <c r="J388" s="24">
        <f t="shared" si="23"/>
        <v>90.98</v>
      </c>
      <c r="K388" s="25" t="s">
        <v>1165</v>
      </c>
      <c r="L388" s="26" t="s">
        <v>1166</v>
      </c>
    </row>
    <row r="389" spans="1:12" ht="24.75" x14ac:dyDescent="0.25">
      <c r="A389" s="102">
        <v>6</v>
      </c>
      <c r="B389" s="80" t="s">
        <v>550</v>
      </c>
      <c r="C389" s="81" t="s">
        <v>544</v>
      </c>
      <c r="D389" s="81" t="s">
        <v>545</v>
      </c>
      <c r="E389" s="102">
        <v>5</v>
      </c>
      <c r="F389" s="20">
        <v>3</v>
      </c>
      <c r="G389" s="21">
        <v>28.08</v>
      </c>
      <c r="H389" s="22">
        <v>0.08</v>
      </c>
      <c r="I389" s="23">
        <f t="shared" si="22"/>
        <v>84.24</v>
      </c>
      <c r="J389" s="24">
        <f t="shared" si="23"/>
        <v>90.98</v>
      </c>
      <c r="K389" s="25" t="s">
        <v>1167</v>
      </c>
      <c r="L389" s="26" t="s">
        <v>1168</v>
      </c>
    </row>
    <row r="390" spans="1:12" x14ac:dyDescent="0.25">
      <c r="A390" s="7"/>
      <c r="B390" s="103" t="s">
        <v>486</v>
      </c>
      <c r="C390" s="9"/>
      <c r="D390" s="10"/>
      <c r="E390" s="9"/>
      <c r="F390" s="9"/>
      <c r="G390" s="9"/>
      <c r="H390" s="104"/>
      <c r="I390" s="139">
        <f>SUM(I384:I389)</f>
        <v>460.35</v>
      </c>
      <c r="J390" s="140">
        <f>SUM(J384:J389)</f>
        <v>497.19000000000005</v>
      </c>
      <c r="K390" s="25"/>
      <c r="L390" s="122"/>
    </row>
    <row r="391" spans="1:12" x14ac:dyDescent="0.25">
      <c r="A391" s="12"/>
      <c r="B391" s="12"/>
      <c r="C391" s="12"/>
      <c r="D391" s="90"/>
      <c r="E391" s="12"/>
      <c r="F391" s="12"/>
      <c r="G391" s="12"/>
      <c r="H391" s="12"/>
      <c r="I391" s="12"/>
      <c r="J391" s="12"/>
      <c r="K391" s="90"/>
      <c r="L391" s="90"/>
    </row>
    <row r="392" spans="1:12" x14ac:dyDescent="0.25">
      <c r="A392" s="12"/>
      <c r="B392" s="12"/>
      <c r="C392" s="12"/>
      <c r="D392" s="90"/>
      <c r="E392" s="12"/>
      <c r="F392" s="12"/>
      <c r="G392" s="12"/>
      <c r="H392" s="12"/>
      <c r="I392" s="12"/>
      <c r="J392" s="12"/>
      <c r="K392" s="90"/>
      <c r="L392" s="90"/>
    </row>
    <row r="393" spans="1:12" x14ac:dyDescent="0.25">
      <c r="A393" s="107"/>
      <c r="B393" s="8" t="s">
        <v>551</v>
      </c>
      <c r="C393" s="8"/>
      <c r="D393" s="97"/>
      <c r="E393" s="8"/>
      <c r="F393" s="8"/>
      <c r="G393" s="8"/>
      <c r="H393" s="8"/>
      <c r="I393" s="8"/>
      <c r="J393" s="8"/>
      <c r="K393" s="97"/>
      <c r="L393" s="98"/>
    </row>
    <row r="394" spans="1:12" ht="36" x14ac:dyDescent="0.25">
      <c r="A394" s="14" t="s">
        <v>3</v>
      </c>
      <c r="B394" s="14" t="s">
        <v>4</v>
      </c>
      <c r="C394" s="14" t="s">
        <v>5</v>
      </c>
      <c r="D394" s="14" t="s">
        <v>6</v>
      </c>
      <c r="E394" s="14" t="s">
        <v>7</v>
      </c>
      <c r="F394" s="14" t="s">
        <v>8</v>
      </c>
      <c r="G394" s="14" t="s">
        <v>9</v>
      </c>
      <c r="H394" s="14" t="s">
        <v>10</v>
      </c>
      <c r="I394" s="16" t="s">
        <v>11</v>
      </c>
      <c r="J394" s="14" t="s">
        <v>12</v>
      </c>
      <c r="K394" s="14" t="s">
        <v>13</v>
      </c>
      <c r="L394" s="14" t="s">
        <v>14</v>
      </c>
    </row>
    <row r="395" spans="1:12" ht="24.75" x14ac:dyDescent="0.25">
      <c r="A395" s="135">
        <v>1</v>
      </c>
      <c r="B395" s="112" t="s">
        <v>552</v>
      </c>
      <c r="C395" s="111" t="s">
        <v>135</v>
      </c>
      <c r="D395" s="111" t="s">
        <v>161</v>
      </c>
      <c r="E395" s="112">
        <v>1</v>
      </c>
      <c r="F395" s="20">
        <v>140</v>
      </c>
      <c r="G395" s="21">
        <v>3146.83</v>
      </c>
      <c r="H395" s="22">
        <v>0.08</v>
      </c>
      <c r="I395" s="23">
        <f t="shared" ref="I395:I397" si="24">ROUND(G395*F395,2)</f>
        <v>440556.2</v>
      </c>
      <c r="J395" s="24">
        <f t="shared" ref="J395:J397" si="25">ROUND(I395*H395+I395,2)</f>
        <v>475800.7</v>
      </c>
      <c r="K395" s="25" t="s">
        <v>1169</v>
      </c>
      <c r="L395" s="26" t="s">
        <v>1170</v>
      </c>
    </row>
    <row r="396" spans="1:12" ht="24.75" x14ac:dyDescent="0.25">
      <c r="A396" s="135">
        <v>2</v>
      </c>
      <c r="B396" s="112" t="s">
        <v>552</v>
      </c>
      <c r="C396" s="111" t="s">
        <v>135</v>
      </c>
      <c r="D396" s="111" t="s">
        <v>316</v>
      </c>
      <c r="E396" s="112">
        <v>1</v>
      </c>
      <c r="F396" s="20">
        <v>110</v>
      </c>
      <c r="G396" s="21">
        <v>1467.14</v>
      </c>
      <c r="H396" s="22">
        <v>0.08</v>
      </c>
      <c r="I396" s="23">
        <f t="shared" si="24"/>
        <v>161385.4</v>
      </c>
      <c r="J396" s="24">
        <f t="shared" si="25"/>
        <v>174296.23</v>
      </c>
      <c r="K396" s="25" t="s">
        <v>1171</v>
      </c>
      <c r="L396" s="26" t="s">
        <v>1172</v>
      </c>
    </row>
    <row r="397" spans="1:12" ht="24.75" x14ac:dyDescent="0.25">
      <c r="A397" s="135">
        <v>3</v>
      </c>
      <c r="B397" s="112" t="s">
        <v>552</v>
      </c>
      <c r="C397" s="111" t="s">
        <v>135</v>
      </c>
      <c r="D397" s="111" t="s">
        <v>69</v>
      </c>
      <c r="E397" s="112">
        <v>1</v>
      </c>
      <c r="F397" s="20">
        <v>60</v>
      </c>
      <c r="G397" s="21">
        <v>959.2</v>
      </c>
      <c r="H397" s="22">
        <v>0.08</v>
      </c>
      <c r="I397" s="23">
        <f t="shared" si="24"/>
        <v>57552</v>
      </c>
      <c r="J397" s="24">
        <f t="shared" si="25"/>
        <v>62156.160000000003</v>
      </c>
      <c r="K397" s="25" t="s">
        <v>1173</v>
      </c>
      <c r="L397" s="26" t="s">
        <v>1174</v>
      </c>
    </row>
    <row r="398" spans="1:12" x14ac:dyDescent="0.25">
      <c r="A398" s="152"/>
      <c r="B398" s="103" t="s">
        <v>486</v>
      </c>
      <c r="C398" s="153"/>
      <c r="D398" s="154"/>
      <c r="E398" s="153"/>
      <c r="F398" s="153"/>
      <c r="G398" s="153"/>
      <c r="H398" s="112"/>
      <c r="I398" s="155">
        <f>SUM(I395:I397)</f>
        <v>659493.6</v>
      </c>
      <c r="J398" s="155">
        <f>SUM(J395:J397)</f>
        <v>712253.09000000008</v>
      </c>
      <c r="K398" s="25"/>
      <c r="L398" s="122"/>
    </row>
    <row r="399" spans="1:12" x14ac:dyDescent="0.25">
      <c r="A399" s="12"/>
      <c r="B399" s="12"/>
      <c r="C399" s="12"/>
      <c r="D399" s="90"/>
      <c r="E399" s="12"/>
      <c r="F399" s="12"/>
      <c r="G399" s="12"/>
      <c r="H399" s="12"/>
      <c r="I399" s="12"/>
      <c r="J399" s="12"/>
      <c r="K399" s="90"/>
      <c r="L399" s="90"/>
    </row>
    <row r="400" spans="1:12" x14ac:dyDescent="0.25">
      <c r="A400" s="12"/>
      <c r="B400" s="12"/>
      <c r="C400" s="12"/>
      <c r="D400" s="90"/>
      <c r="E400" s="12"/>
      <c r="F400" s="12"/>
      <c r="G400" s="12"/>
      <c r="H400" s="12"/>
      <c r="I400" s="12"/>
      <c r="J400" s="12"/>
      <c r="K400" s="90"/>
      <c r="L400" s="90"/>
    </row>
    <row r="401" spans="1:12" x14ac:dyDescent="0.25">
      <c r="A401" s="107"/>
      <c r="B401" s="8" t="s">
        <v>553</v>
      </c>
      <c r="C401" s="8"/>
      <c r="D401" s="97"/>
      <c r="E401" s="8"/>
      <c r="F401" s="8"/>
      <c r="G401" s="8"/>
      <c r="H401" s="8"/>
      <c r="I401" s="8"/>
      <c r="J401" s="8"/>
      <c r="K401" s="97"/>
      <c r="L401" s="98"/>
    </row>
    <row r="402" spans="1:12" ht="36" x14ac:dyDescent="0.25">
      <c r="A402" s="156" t="s">
        <v>3</v>
      </c>
      <c r="B402" s="156" t="s">
        <v>4</v>
      </c>
      <c r="C402" s="156" t="s">
        <v>5</v>
      </c>
      <c r="D402" s="156" t="s">
        <v>6</v>
      </c>
      <c r="E402" s="156" t="s">
        <v>7</v>
      </c>
      <c r="F402" s="156" t="s">
        <v>8</v>
      </c>
      <c r="G402" s="156" t="s">
        <v>9</v>
      </c>
      <c r="H402" s="156" t="s">
        <v>10</v>
      </c>
      <c r="I402" s="157" t="s">
        <v>11</v>
      </c>
      <c r="J402" s="156" t="s">
        <v>12</v>
      </c>
      <c r="K402" s="156" t="s">
        <v>13</v>
      </c>
      <c r="L402" s="156" t="s">
        <v>14</v>
      </c>
    </row>
    <row r="403" spans="1:12" ht="24.75" x14ac:dyDescent="0.25">
      <c r="A403" s="101">
        <v>1</v>
      </c>
      <c r="B403" s="47" t="s">
        <v>554</v>
      </c>
      <c r="C403" s="25" t="s">
        <v>189</v>
      </c>
      <c r="D403" s="25" t="s">
        <v>555</v>
      </c>
      <c r="E403" s="47">
        <v>1</v>
      </c>
      <c r="F403" s="20">
        <v>60</v>
      </c>
      <c r="G403" s="21">
        <v>318</v>
      </c>
      <c r="H403" s="22">
        <v>0.08</v>
      </c>
      <c r="I403" s="23">
        <f>ROUND(G403*F403,2)</f>
        <v>19080</v>
      </c>
      <c r="J403" s="24">
        <f>ROUND(I403*H403+I403,2)</f>
        <v>20606.400000000001</v>
      </c>
      <c r="K403" s="25" t="s">
        <v>1237</v>
      </c>
      <c r="L403" s="26" t="s">
        <v>1238</v>
      </c>
    </row>
    <row r="404" spans="1:12" x14ac:dyDescent="0.25">
      <c r="A404" s="158"/>
      <c r="B404" s="12"/>
      <c r="C404" s="12"/>
      <c r="D404" s="90"/>
      <c r="E404" s="12"/>
      <c r="F404" s="12"/>
      <c r="G404" s="159"/>
      <c r="H404" s="160"/>
      <c r="I404" s="141">
        <f>SUM(I403)</f>
        <v>19080</v>
      </c>
      <c r="J404" s="141">
        <f>SUM(J403)</f>
        <v>20606.400000000001</v>
      </c>
      <c r="K404" s="90"/>
      <c r="L404" s="126"/>
    </row>
    <row r="405" spans="1:12" x14ac:dyDescent="0.25">
      <c r="A405" s="158"/>
      <c r="B405" s="12"/>
      <c r="C405" s="12"/>
      <c r="D405" s="90"/>
      <c r="E405" s="12"/>
      <c r="F405" s="12"/>
      <c r="G405" s="159"/>
      <c r="H405" s="160"/>
      <c r="I405" s="12"/>
      <c r="J405" s="12"/>
      <c r="K405" s="90"/>
      <c r="L405" s="126"/>
    </row>
    <row r="406" spans="1:12" x14ac:dyDescent="0.25">
      <c r="A406" s="158"/>
      <c r="B406" s="12"/>
      <c r="C406" s="12"/>
      <c r="D406" s="90"/>
      <c r="E406" s="12"/>
      <c r="F406" s="12"/>
      <c r="G406" s="159"/>
      <c r="H406" s="160"/>
      <c r="I406" s="12"/>
      <c r="J406" s="12"/>
      <c r="K406" s="90"/>
      <c r="L406" s="126"/>
    </row>
    <row r="407" spans="1:12" x14ac:dyDescent="0.25">
      <c r="A407" s="12"/>
      <c r="B407" s="12"/>
      <c r="C407" s="12"/>
      <c r="D407" s="90"/>
      <c r="E407" s="12"/>
      <c r="F407" s="12"/>
      <c r="G407" s="12"/>
      <c r="H407" s="12"/>
      <c r="I407" s="12"/>
      <c r="J407" s="12"/>
      <c r="K407" s="90"/>
      <c r="L407" s="90"/>
    </row>
    <row r="408" spans="1:12" x14ac:dyDescent="0.25">
      <c r="A408" s="54"/>
      <c r="B408" s="8" t="s">
        <v>556</v>
      </c>
      <c r="C408" s="84"/>
      <c r="D408" s="83"/>
      <c r="E408" s="84"/>
      <c r="F408" s="84"/>
      <c r="G408" s="84"/>
      <c r="H408" s="84"/>
      <c r="I408" s="84"/>
      <c r="J408" s="84"/>
      <c r="K408" s="83"/>
      <c r="L408" s="161"/>
    </row>
    <row r="409" spans="1:12" ht="36" x14ac:dyDescent="0.25">
      <c r="A409" s="14" t="s">
        <v>3</v>
      </c>
      <c r="B409" s="14" t="s">
        <v>4</v>
      </c>
      <c r="C409" s="14" t="s">
        <v>5</v>
      </c>
      <c r="D409" s="14" t="s">
        <v>6</v>
      </c>
      <c r="E409" s="14" t="s">
        <v>7</v>
      </c>
      <c r="F409" s="14" t="s">
        <v>8</v>
      </c>
      <c r="G409" s="14" t="s">
        <v>9</v>
      </c>
      <c r="H409" s="14" t="s">
        <v>10</v>
      </c>
      <c r="I409" s="16" t="s">
        <v>11</v>
      </c>
      <c r="J409" s="14" t="s">
        <v>12</v>
      </c>
      <c r="K409" s="14" t="s">
        <v>13</v>
      </c>
      <c r="L409" s="14" t="s">
        <v>14</v>
      </c>
    </row>
    <row r="410" spans="1:12" ht="165.75" customHeight="1" x14ac:dyDescent="0.25">
      <c r="A410" s="162">
        <v>1</v>
      </c>
      <c r="B410" s="163" t="s">
        <v>557</v>
      </c>
      <c r="C410" s="164" t="s">
        <v>558</v>
      </c>
      <c r="D410" s="165" t="s">
        <v>559</v>
      </c>
      <c r="E410" s="162">
        <v>1</v>
      </c>
      <c r="F410" s="20">
        <v>120</v>
      </c>
      <c r="G410" s="21">
        <v>41.94</v>
      </c>
      <c r="H410" s="22">
        <v>0.05</v>
      </c>
      <c r="I410" s="23">
        <f t="shared" ref="I410:I414" si="26">ROUND(G410*F410,2)</f>
        <v>5032.8</v>
      </c>
      <c r="J410" s="24">
        <f t="shared" ref="J410:J414" si="27">ROUND(I410*H410+I410,2)</f>
        <v>5284.44</v>
      </c>
      <c r="K410" s="25" t="s">
        <v>1435</v>
      </c>
      <c r="L410" s="26" t="s">
        <v>1436</v>
      </c>
    </row>
    <row r="411" spans="1:12" ht="213.75" x14ac:dyDescent="0.25">
      <c r="A411" s="162">
        <v>2</v>
      </c>
      <c r="B411" s="163" t="s">
        <v>560</v>
      </c>
      <c r="C411" s="164" t="s">
        <v>558</v>
      </c>
      <c r="D411" s="165" t="s">
        <v>559</v>
      </c>
      <c r="E411" s="162">
        <v>1</v>
      </c>
      <c r="F411" s="20">
        <v>60</v>
      </c>
      <c r="G411" s="21">
        <v>29.91</v>
      </c>
      <c r="H411" s="22">
        <v>0.05</v>
      </c>
      <c r="I411" s="23">
        <f t="shared" si="26"/>
        <v>1794.6</v>
      </c>
      <c r="J411" s="24">
        <f t="shared" si="27"/>
        <v>1884.33</v>
      </c>
      <c r="K411" s="25" t="s">
        <v>1437</v>
      </c>
      <c r="L411" s="26" t="s">
        <v>1438</v>
      </c>
    </row>
    <row r="412" spans="1:12" ht="168.75" x14ac:dyDescent="0.25">
      <c r="A412" s="162">
        <v>3</v>
      </c>
      <c r="B412" s="163" t="s">
        <v>561</v>
      </c>
      <c r="C412" s="164" t="s">
        <v>558</v>
      </c>
      <c r="D412" s="165" t="s">
        <v>559</v>
      </c>
      <c r="E412" s="162">
        <v>1</v>
      </c>
      <c r="F412" s="20">
        <v>60</v>
      </c>
      <c r="G412" s="21">
        <v>14.76</v>
      </c>
      <c r="H412" s="22">
        <v>0.05</v>
      </c>
      <c r="I412" s="23">
        <f t="shared" si="26"/>
        <v>885.6</v>
      </c>
      <c r="J412" s="24">
        <f t="shared" si="27"/>
        <v>929.88</v>
      </c>
      <c r="K412" s="25" t="s">
        <v>1439</v>
      </c>
      <c r="L412" s="26" t="s">
        <v>1440</v>
      </c>
    </row>
    <row r="413" spans="1:12" ht="146.25" x14ac:dyDescent="0.25">
      <c r="A413" s="162">
        <v>4</v>
      </c>
      <c r="B413" s="163" t="s">
        <v>562</v>
      </c>
      <c r="C413" s="166" t="s">
        <v>407</v>
      </c>
      <c r="D413" s="165" t="s">
        <v>559</v>
      </c>
      <c r="E413" s="162">
        <v>1</v>
      </c>
      <c r="F413" s="20">
        <v>180</v>
      </c>
      <c r="G413" s="21">
        <v>13.15</v>
      </c>
      <c r="H413" s="22">
        <v>0.08</v>
      </c>
      <c r="I413" s="23">
        <f t="shared" si="26"/>
        <v>2367</v>
      </c>
      <c r="J413" s="24">
        <f t="shared" si="27"/>
        <v>2556.36</v>
      </c>
      <c r="K413" s="25" t="s">
        <v>1441</v>
      </c>
      <c r="L413" s="26" t="s">
        <v>1442</v>
      </c>
    </row>
    <row r="414" spans="1:12" ht="101.25" x14ac:dyDescent="0.25">
      <c r="A414" s="162">
        <v>5</v>
      </c>
      <c r="B414" s="163" t="s">
        <v>563</v>
      </c>
      <c r="C414" s="166" t="s">
        <v>407</v>
      </c>
      <c r="D414" s="165" t="s">
        <v>559</v>
      </c>
      <c r="E414" s="162">
        <v>1</v>
      </c>
      <c r="F414" s="20">
        <v>60</v>
      </c>
      <c r="G414" s="21">
        <v>9.4700000000000006</v>
      </c>
      <c r="H414" s="22">
        <v>0.08</v>
      </c>
      <c r="I414" s="23">
        <f t="shared" si="26"/>
        <v>568.20000000000005</v>
      </c>
      <c r="J414" s="24">
        <f t="shared" si="27"/>
        <v>613.66</v>
      </c>
      <c r="K414" s="25" t="s">
        <v>1443</v>
      </c>
      <c r="L414" s="26" t="s">
        <v>1444</v>
      </c>
    </row>
    <row r="415" spans="1:12" x14ac:dyDescent="0.25">
      <c r="A415" s="7"/>
      <c r="B415" s="103" t="s">
        <v>486</v>
      </c>
      <c r="C415" s="9"/>
      <c r="D415" s="10"/>
      <c r="E415" s="9"/>
      <c r="F415" s="9"/>
      <c r="G415" s="9"/>
      <c r="H415" s="104"/>
      <c r="I415" s="105">
        <f>+SUM(I410:I414)</f>
        <v>10648.2</v>
      </c>
      <c r="J415" s="106">
        <f>SUM(J410:J414)</f>
        <v>11268.67</v>
      </c>
      <c r="K415" s="25"/>
      <c r="L415" s="122"/>
    </row>
    <row r="416" spans="1:12" ht="33.75" x14ac:dyDescent="0.25">
      <c r="A416" s="12"/>
      <c r="B416" s="167" t="s">
        <v>564</v>
      </c>
      <c r="C416" s="12"/>
      <c r="D416" s="90"/>
      <c r="E416" s="12"/>
      <c r="F416" s="12"/>
      <c r="G416" s="12"/>
      <c r="H416" s="12"/>
      <c r="I416" s="12"/>
      <c r="J416" s="12"/>
      <c r="K416" s="90"/>
      <c r="L416" s="90"/>
    </row>
    <row r="417" spans="1:12" x14ac:dyDescent="0.25">
      <c r="A417" s="12"/>
      <c r="B417" s="167"/>
      <c r="C417" s="12"/>
      <c r="D417" s="90"/>
      <c r="E417" s="12"/>
      <c r="F417" s="12"/>
      <c r="G417" s="12"/>
      <c r="H417" s="12"/>
      <c r="I417" s="12"/>
      <c r="J417" s="12"/>
      <c r="K417" s="90"/>
      <c r="L417" s="90"/>
    </row>
    <row r="418" spans="1:12" x14ac:dyDescent="0.25">
      <c r="A418" s="12"/>
      <c r="B418" s="12"/>
      <c r="C418" s="12"/>
      <c r="D418" s="90"/>
      <c r="E418" s="12"/>
      <c r="F418" s="12"/>
      <c r="G418" s="12"/>
      <c r="H418" s="12"/>
      <c r="I418" s="12"/>
      <c r="J418" s="12"/>
      <c r="K418" s="90"/>
      <c r="L418" s="90"/>
    </row>
    <row r="419" spans="1:12" x14ac:dyDescent="0.25">
      <c r="A419" s="107"/>
      <c r="B419" s="8" t="s">
        <v>565</v>
      </c>
      <c r="C419" s="8"/>
      <c r="D419" s="97"/>
      <c r="E419" s="8"/>
      <c r="F419" s="8"/>
      <c r="G419" s="8"/>
      <c r="H419" s="8"/>
      <c r="I419" s="8"/>
      <c r="J419" s="8"/>
      <c r="K419" s="97"/>
      <c r="L419" s="98"/>
    </row>
    <row r="420" spans="1:12" ht="36" x14ac:dyDescent="0.25">
      <c r="A420" s="14" t="s">
        <v>3</v>
      </c>
      <c r="B420" s="14" t="s">
        <v>4</v>
      </c>
      <c r="C420" s="14" t="s">
        <v>5</v>
      </c>
      <c r="D420" s="14" t="s">
        <v>6</v>
      </c>
      <c r="E420" s="14" t="s">
        <v>7</v>
      </c>
      <c r="F420" s="14" t="s">
        <v>8</v>
      </c>
      <c r="G420" s="14" t="s">
        <v>9</v>
      </c>
      <c r="H420" s="14" t="s">
        <v>10</v>
      </c>
      <c r="I420" s="16" t="s">
        <v>11</v>
      </c>
      <c r="J420" s="14" t="s">
        <v>12</v>
      </c>
      <c r="K420" s="14" t="s">
        <v>13</v>
      </c>
      <c r="L420" s="14" t="s">
        <v>14</v>
      </c>
    </row>
    <row r="421" spans="1:12" ht="133.5" customHeight="1" x14ac:dyDescent="0.25">
      <c r="A421" s="168">
        <v>1</v>
      </c>
      <c r="B421" s="25" t="s">
        <v>566</v>
      </c>
      <c r="C421" s="168" t="s">
        <v>244</v>
      </c>
      <c r="D421" s="169"/>
      <c r="E421" s="168" t="s">
        <v>567</v>
      </c>
      <c r="F421" s="20">
        <v>150</v>
      </c>
      <c r="G421" s="21">
        <v>29.22</v>
      </c>
      <c r="H421" s="22">
        <v>0.05</v>
      </c>
      <c r="I421" s="23">
        <f t="shared" ref="I421:I425" si="28">ROUND(G421*F421,2)</f>
        <v>4383</v>
      </c>
      <c r="J421" s="24">
        <f t="shared" ref="J421:J425" si="29">ROUND(I421*H421+I421,2)</f>
        <v>4602.1499999999996</v>
      </c>
      <c r="K421" s="25" t="s">
        <v>1356</v>
      </c>
      <c r="L421" s="26" t="s">
        <v>1446</v>
      </c>
    </row>
    <row r="422" spans="1:12" ht="168.75" x14ac:dyDescent="0.25">
      <c r="A422" s="168">
        <v>2</v>
      </c>
      <c r="B422" s="25" t="s">
        <v>568</v>
      </c>
      <c r="C422" s="168" t="s">
        <v>244</v>
      </c>
      <c r="D422" s="169"/>
      <c r="E422" s="168" t="s">
        <v>569</v>
      </c>
      <c r="F422" s="20">
        <v>30</v>
      </c>
      <c r="G422" s="21">
        <v>32.380000000000003</v>
      </c>
      <c r="H422" s="22">
        <v>0.05</v>
      </c>
      <c r="I422" s="23">
        <f t="shared" si="28"/>
        <v>971.4</v>
      </c>
      <c r="J422" s="24">
        <f t="shared" si="29"/>
        <v>1019.97</v>
      </c>
      <c r="K422" s="25" t="s">
        <v>1357</v>
      </c>
      <c r="L422" s="26" t="s">
        <v>1447</v>
      </c>
    </row>
    <row r="423" spans="1:12" ht="127.7" customHeight="1" x14ac:dyDescent="0.25">
      <c r="A423" s="170">
        <v>3</v>
      </c>
      <c r="B423" s="25" t="s">
        <v>570</v>
      </c>
      <c r="C423" s="168" t="s">
        <v>244</v>
      </c>
      <c r="D423" s="169"/>
      <c r="E423" s="168" t="s">
        <v>569</v>
      </c>
      <c r="F423" s="20">
        <v>40</v>
      </c>
      <c r="G423" s="21">
        <v>31.75</v>
      </c>
      <c r="H423" s="22">
        <v>0.05</v>
      </c>
      <c r="I423" s="23">
        <f t="shared" si="28"/>
        <v>1270</v>
      </c>
      <c r="J423" s="24">
        <f t="shared" si="29"/>
        <v>1333.5</v>
      </c>
      <c r="K423" s="25" t="s">
        <v>1358</v>
      </c>
      <c r="L423" s="26" t="s">
        <v>1448</v>
      </c>
    </row>
    <row r="424" spans="1:12" ht="84.75" x14ac:dyDescent="0.25">
      <c r="A424" s="170">
        <v>4</v>
      </c>
      <c r="B424" s="25" t="s">
        <v>571</v>
      </c>
      <c r="C424" s="168" t="s">
        <v>220</v>
      </c>
      <c r="D424" s="169"/>
      <c r="E424" s="168" t="s">
        <v>572</v>
      </c>
      <c r="F424" s="20">
        <v>10</v>
      </c>
      <c r="G424" s="21">
        <v>53.38</v>
      </c>
      <c r="H424" s="22">
        <v>0.05</v>
      </c>
      <c r="I424" s="23">
        <f t="shared" si="28"/>
        <v>533.79999999999995</v>
      </c>
      <c r="J424" s="24">
        <f t="shared" si="29"/>
        <v>560.49</v>
      </c>
      <c r="K424" s="25" t="s">
        <v>1359</v>
      </c>
      <c r="L424" s="26" t="s">
        <v>1360</v>
      </c>
    </row>
    <row r="425" spans="1:12" ht="41.25" customHeight="1" x14ac:dyDescent="0.25">
      <c r="A425" s="171">
        <v>5</v>
      </c>
      <c r="B425" s="81" t="s">
        <v>573</v>
      </c>
      <c r="C425" s="172" t="s">
        <v>220</v>
      </c>
      <c r="D425" s="173"/>
      <c r="E425" s="172" t="s">
        <v>569</v>
      </c>
      <c r="F425" s="20">
        <v>12</v>
      </c>
      <c r="G425" s="21">
        <v>29.93</v>
      </c>
      <c r="H425" s="22">
        <v>0.05</v>
      </c>
      <c r="I425" s="23">
        <f t="shared" si="28"/>
        <v>359.16</v>
      </c>
      <c r="J425" s="24">
        <f t="shared" si="29"/>
        <v>377.12</v>
      </c>
      <c r="K425" s="25" t="s">
        <v>1361</v>
      </c>
      <c r="L425" s="26" t="s">
        <v>1449</v>
      </c>
    </row>
    <row r="426" spans="1:12" x14ac:dyDescent="0.25">
      <c r="A426" s="7"/>
      <c r="B426" s="103" t="s">
        <v>486</v>
      </c>
      <c r="C426" s="9"/>
      <c r="D426" s="10"/>
      <c r="E426" s="9"/>
      <c r="F426" s="9"/>
      <c r="G426" s="9"/>
      <c r="H426" s="104"/>
      <c r="I426" s="105">
        <f>SUM(I421:I425)</f>
        <v>7517.36</v>
      </c>
      <c r="J426" s="106">
        <f>SUM(J421:J425)</f>
        <v>7893.23</v>
      </c>
      <c r="K426" s="25"/>
      <c r="L426" s="25"/>
    </row>
    <row r="427" spans="1:12" x14ac:dyDescent="0.25">
      <c r="A427" s="12"/>
      <c r="B427" s="12"/>
      <c r="C427" s="12"/>
      <c r="D427" s="90"/>
      <c r="E427" s="12"/>
      <c r="F427" s="12"/>
      <c r="G427" s="12"/>
      <c r="H427" s="12"/>
      <c r="I427" s="12"/>
      <c r="J427" s="12"/>
      <c r="K427" s="90"/>
      <c r="L427" s="90"/>
    </row>
    <row r="428" spans="1:12" x14ac:dyDescent="0.25">
      <c r="A428" s="12"/>
      <c r="B428" s="12"/>
      <c r="C428" s="12"/>
      <c r="D428" s="90"/>
      <c r="E428" s="12"/>
      <c r="F428" s="12"/>
      <c r="G428" s="12"/>
      <c r="H428" s="12"/>
      <c r="I428" s="12"/>
      <c r="J428" s="12"/>
      <c r="K428" s="90"/>
      <c r="L428" s="90"/>
    </row>
    <row r="429" spans="1:12" x14ac:dyDescent="0.25">
      <c r="A429" s="107"/>
      <c r="B429" s="8" t="s">
        <v>574</v>
      </c>
      <c r="C429" s="8"/>
      <c r="D429" s="97"/>
      <c r="E429" s="8"/>
      <c r="F429" s="8"/>
      <c r="G429" s="8"/>
      <c r="H429" s="8"/>
      <c r="I429" s="8"/>
      <c r="J429" s="8"/>
      <c r="K429" s="97"/>
      <c r="L429" s="98"/>
    </row>
    <row r="430" spans="1:12" ht="36" x14ac:dyDescent="0.25">
      <c r="A430" s="14" t="s">
        <v>3</v>
      </c>
      <c r="B430" s="14" t="s">
        <v>4</v>
      </c>
      <c r="C430" s="14" t="s">
        <v>5</v>
      </c>
      <c r="D430" s="14" t="s">
        <v>6</v>
      </c>
      <c r="E430" s="14" t="s">
        <v>7</v>
      </c>
      <c r="F430" s="14" t="s">
        <v>8</v>
      </c>
      <c r="G430" s="14" t="s">
        <v>9</v>
      </c>
      <c r="H430" s="16" t="s">
        <v>10</v>
      </c>
      <c r="I430" s="14" t="s">
        <v>11</v>
      </c>
      <c r="J430" s="14" t="s">
        <v>12</v>
      </c>
      <c r="K430" s="14" t="s">
        <v>13</v>
      </c>
      <c r="L430" s="14" t="s">
        <v>14</v>
      </c>
    </row>
    <row r="431" spans="1:12" ht="108.75" x14ac:dyDescent="0.25">
      <c r="A431" s="174">
        <v>1</v>
      </c>
      <c r="B431" s="128" t="s">
        <v>575</v>
      </c>
      <c r="C431" s="175" t="s">
        <v>576</v>
      </c>
      <c r="D431" s="176" t="s">
        <v>536</v>
      </c>
      <c r="E431" s="176">
        <v>1</v>
      </c>
      <c r="F431" s="20">
        <v>130</v>
      </c>
      <c r="G431" s="21">
        <v>26.97</v>
      </c>
      <c r="H431" s="22">
        <v>0.05</v>
      </c>
      <c r="I431" s="23">
        <f t="shared" ref="I431:I444" si="30">ROUND(G431*F431,2)</f>
        <v>3506.1</v>
      </c>
      <c r="J431" s="24">
        <f t="shared" ref="J431:J444" si="31">ROUND(I431*H431+I431,2)</f>
        <v>3681.41</v>
      </c>
      <c r="K431" s="25" t="s">
        <v>1362</v>
      </c>
      <c r="L431" s="26" t="s">
        <v>1363</v>
      </c>
    </row>
    <row r="432" spans="1:12" ht="108.75" x14ac:dyDescent="0.25">
      <c r="A432" s="174">
        <v>2</v>
      </c>
      <c r="B432" s="128" t="s">
        <v>575</v>
      </c>
      <c r="C432" s="175" t="s">
        <v>576</v>
      </c>
      <c r="D432" s="176" t="s">
        <v>349</v>
      </c>
      <c r="E432" s="176">
        <v>1</v>
      </c>
      <c r="F432" s="20">
        <v>150</v>
      </c>
      <c r="G432" s="21">
        <v>15.66</v>
      </c>
      <c r="H432" s="22">
        <v>0.05</v>
      </c>
      <c r="I432" s="23">
        <f t="shared" si="30"/>
        <v>2349</v>
      </c>
      <c r="J432" s="24">
        <f t="shared" si="31"/>
        <v>2466.4499999999998</v>
      </c>
      <c r="K432" s="25" t="s">
        <v>1364</v>
      </c>
      <c r="L432" s="26" t="s">
        <v>1365</v>
      </c>
    </row>
    <row r="433" spans="1:12" ht="108.75" x14ac:dyDescent="0.25">
      <c r="A433" s="174">
        <v>3</v>
      </c>
      <c r="B433" s="128" t="s">
        <v>577</v>
      </c>
      <c r="C433" s="175" t="s">
        <v>576</v>
      </c>
      <c r="D433" s="176" t="s">
        <v>536</v>
      </c>
      <c r="E433" s="176">
        <v>1</v>
      </c>
      <c r="F433" s="20">
        <v>80</v>
      </c>
      <c r="G433" s="21">
        <v>25.41</v>
      </c>
      <c r="H433" s="22">
        <v>0.05</v>
      </c>
      <c r="I433" s="23">
        <f t="shared" si="30"/>
        <v>2032.8</v>
      </c>
      <c r="J433" s="24">
        <f t="shared" si="31"/>
        <v>2134.44</v>
      </c>
      <c r="K433" s="25" t="s">
        <v>1366</v>
      </c>
      <c r="L433" s="26" t="s">
        <v>1367</v>
      </c>
    </row>
    <row r="434" spans="1:12" ht="84.75" x14ac:dyDescent="0.25">
      <c r="A434" s="174">
        <v>4</v>
      </c>
      <c r="B434" s="128" t="s">
        <v>578</v>
      </c>
      <c r="C434" s="175" t="s">
        <v>576</v>
      </c>
      <c r="D434" s="176" t="s">
        <v>536</v>
      </c>
      <c r="E434" s="176">
        <v>1</v>
      </c>
      <c r="F434" s="20">
        <v>350</v>
      </c>
      <c r="G434" s="21">
        <v>26.77</v>
      </c>
      <c r="H434" s="22">
        <v>0.05</v>
      </c>
      <c r="I434" s="23">
        <f t="shared" si="30"/>
        <v>9369.5</v>
      </c>
      <c r="J434" s="24">
        <f t="shared" si="31"/>
        <v>9837.98</v>
      </c>
      <c r="K434" s="25" t="s">
        <v>1368</v>
      </c>
      <c r="L434" s="26" t="s">
        <v>1369</v>
      </c>
    </row>
    <row r="435" spans="1:12" ht="120.75" x14ac:dyDescent="0.25">
      <c r="A435" s="174">
        <v>5</v>
      </c>
      <c r="B435" s="128" t="s">
        <v>579</v>
      </c>
      <c r="C435" s="175" t="s">
        <v>576</v>
      </c>
      <c r="D435" s="176" t="s">
        <v>536</v>
      </c>
      <c r="E435" s="176">
        <v>1</v>
      </c>
      <c r="F435" s="20">
        <v>270</v>
      </c>
      <c r="G435" s="21">
        <v>19.82</v>
      </c>
      <c r="H435" s="22">
        <v>0.05</v>
      </c>
      <c r="I435" s="23">
        <f t="shared" si="30"/>
        <v>5351.4</v>
      </c>
      <c r="J435" s="24">
        <f t="shared" si="31"/>
        <v>5618.97</v>
      </c>
      <c r="K435" s="25" t="s">
        <v>1370</v>
      </c>
      <c r="L435" s="26" t="s">
        <v>1371</v>
      </c>
    </row>
    <row r="436" spans="1:12" ht="120.75" x14ac:dyDescent="0.25">
      <c r="A436" s="174">
        <v>6</v>
      </c>
      <c r="B436" s="128" t="s">
        <v>579</v>
      </c>
      <c r="C436" s="175" t="s">
        <v>576</v>
      </c>
      <c r="D436" s="176">
        <v>500</v>
      </c>
      <c r="E436" s="176">
        <v>1</v>
      </c>
      <c r="F436" s="20">
        <v>40</v>
      </c>
      <c r="G436" s="21">
        <v>9.91</v>
      </c>
      <c r="H436" s="22">
        <v>0.05</v>
      </c>
      <c r="I436" s="23">
        <f t="shared" si="30"/>
        <v>396.4</v>
      </c>
      <c r="J436" s="24">
        <f t="shared" si="31"/>
        <v>416.22</v>
      </c>
      <c r="K436" s="25" t="s">
        <v>1372</v>
      </c>
      <c r="L436" s="26" t="s">
        <v>1373</v>
      </c>
    </row>
    <row r="437" spans="1:12" ht="72.75" x14ac:dyDescent="0.25">
      <c r="A437" s="174">
        <v>7</v>
      </c>
      <c r="B437" s="128" t="s">
        <v>580</v>
      </c>
      <c r="C437" s="175" t="s">
        <v>576</v>
      </c>
      <c r="D437" s="176" t="s">
        <v>536</v>
      </c>
      <c r="E437" s="176">
        <v>1</v>
      </c>
      <c r="F437" s="20">
        <v>64</v>
      </c>
      <c r="G437" s="21">
        <v>30.92</v>
      </c>
      <c r="H437" s="22">
        <v>0.05</v>
      </c>
      <c r="I437" s="23">
        <f t="shared" si="30"/>
        <v>1978.88</v>
      </c>
      <c r="J437" s="24">
        <f t="shared" si="31"/>
        <v>2077.8200000000002</v>
      </c>
      <c r="K437" s="25" t="s">
        <v>1374</v>
      </c>
      <c r="L437" s="26" t="s">
        <v>1375</v>
      </c>
    </row>
    <row r="438" spans="1:12" ht="132.75" x14ac:dyDescent="0.25">
      <c r="A438" s="174">
        <v>8</v>
      </c>
      <c r="B438" s="128" t="s">
        <v>581</v>
      </c>
      <c r="C438" s="175" t="s">
        <v>576</v>
      </c>
      <c r="D438" s="176" t="s">
        <v>349</v>
      </c>
      <c r="E438" s="176">
        <v>1</v>
      </c>
      <c r="F438" s="20">
        <v>1050</v>
      </c>
      <c r="G438" s="21">
        <v>23.52</v>
      </c>
      <c r="H438" s="22">
        <v>0.05</v>
      </c>
      <c r="I438" s="23">
        <f t="shared" si="30"/>
        <v>24696</v>
      </c>
      <c r="J438" s="24">
        <f t="shared" si="31"/>
        <v>25930.799999999999</v>
      </c>
      <c r="K438" s="25" t="s">
        <v>1376</v>
      </c>
      <c r="L438" s="26" t="s">
        <v>1377</v>
      </c>
    </row>
    <row r="439" spans="1:12" ht="108.75" x14ac:dyDescent="0.25">
      <c r="A439" s="174">
        <v>9</v>
      </c>
      <c r="B439" s="128" t="s">
        <v>582</v>
      </c>
      <c r="C439" s="175" t="s">
        <v>576</v>
      </c>
      <c r="D439" s="176" t="s">
        <v>536</v>
      </c>
      <c r="E439" s="177">
        <v>1</v>
      </c>
      <c r="F439" s="20">
        <v>50</v>
      </c>
      <c r="G439" s="21">
        <v>26.77</v>
      </c>
      <c r="H439" s="22">
        <v>0.05</v>
      </c>
      <c r="I439" s="23">
        <f t="shared" si="30"/>
        <v>1338.5</v>
      </c>
      <c r="J439" s="24">
        <f t="shared" si="31"/>
        <v>1405.43</v>
      </c>
      <c r="K439" s="25" t="s">
        <v>1378</v>
      </c>
      <c r="L439" s="26" t="s">
        <v>1379</v>
      </c>
    </row>
    <row r="440" spans="1:12" ht="204.75" x14ac:dyDescent="0.25">
      <c r="A440" s="174">
        <v>10</v>
      </c>
      <c r="B440" s="128" t="s">
        <v>583</v>
      </c>
      <c r="C440" s="175" t="s">
        <v>576</v>
      </c>
      <c r="D440" s="176" t="s">
        <v>536</v>
      </c>
      <c r="E440" s="176">
        <v>1</v>
      </c>
      <c r="F440" s="20">
        <v>100</v>
      </c>
      <c r="G440" s="21">
        <v>37.479999999999997</v>
      </c>
      <c r="H440" s="22">
        <v>0.05</v>
      </c>
      <c r="I440" s="23">
        <f t="shared" si="30"/>
        <v>3748</v>
      </c>
      <c r="J440" s="24">
        <f t="shared" si="31"/>
        <v>3935.4</v>
      </c>
      <c r="K440" s="25" t="s">
        <v>1380</v>
      </c>
      <c r="L440" s="26" t="s">
        <v>1381</v>
      </c>
    </row>
    <row r="441" spans="1:12" ht="60.75" x14ac:dyDescent="0.25">
      <c r="A441" s="174">
        <v>11</v>
      </c>
      <c r="B441" s="128" t="s">
        <v>584</v>
      </c>
      <c r="C441" s="175" t="s">
        <v>576</v>
      </c>
      <c r="D441" s="176" t="s">
        <v>349</v>
      </c>
      <c r="E441" s="176">
        <v>1</v>
      </c>
      <c r="F441" s="20">
        <v>750</v>
      </c>
      <c r="G441" s="21">
        <v>35.56</v>
      </c>
      <c r="H441" s="22">
        <v>0.05</v>
      </c>
      <c r="I441" s="23">
        <f t="shared" si="30"/>
        <v>26670</v>
      </c>
      <c r="J441" s="24">
        <f t="shared" si="31"/>
        <v>28003.5</v>
      </c>
      <c r="K441" s="25" t="s">
        <v>1382</v>
      </c>
      <c r="L441" s="26" t="s">
        <v>1383</v>
      </c>
    </row>
    <row r="442" spans="1:12" ht="36.75" x14ac:dyDescent="0.25">
      <c r="A442" s="174">
        <v>12</v>
      </c>
      <c r="B442" s="128" t="s">
        <v>585</v>
      </c>
      <c r="C442" s="175" t="s">
        <v>559</v>
      </c>
      <c r="D442" s="176"/>
      <c r="E442" s="176">
        <v>1</v>
      </c>
      <c r="F442" s="20">
        <v>200</v>
      </c>
      <c r="G442" s="21">
        <v>10.67</v>
      </c>
      <c r="H442" s="22">
        <v>0.08</v>
      </c>
      <c r="I442" s="23">
        <f t="shared" si="30"/>
        <v>2134</v>
      </c>
      <c r="J442" s="24">
        <f t="shared" si="31"/>
        <v>2304.7199999999998</v>
      </c>
      <c r="K442" s="25" t="s">
        <v>1384</v>
      </c>
      <c r="L442" s="26" t="s">
        <v>1385</v>
      </c>
    </row>
    <row r="443" spans="1:12" ht="36.75" x14ac:dyDescent="0.25">
      <c r="A443" s="178">
        <v>13</v>
      </c>
      <c r="B443" s="179" t="s">
        <v>586</v>
      </c>
      <c r="C443" s="180" t="s">
        <v>559</v>
      </c>
      <c r="D443" s="181"/>
      <c r="E443" s="181">
        <v>1</v>
      </c>
      <c r="F443" s="20">
        <v>1400</v>
      </c>
      <c r="G443" s="21">
        <v>13.12</v>
      </c>
      <c r="H443" s="22">
        <v>0.08</v>
      </c>
      <c r="I443" s="23">
        <f t="shared" si="30"/>
        <v>18368</v>
      </c>
      <c r="J443" s="24">
        <f t="shared" si="31"/>
        <v>19837.439999999999</v>
      </c>
      <c r="K443" s="25" t="s">
        <v>1386</v>
      </c>
      <c r="L443" s="26" t="s">
        <v>1387</v>
      </c>
    </row>
    <row r="444" spans="1:12" ht="36.75" x14ac:dyDescent="0.25">
      <c r="A444" s="174">
        <v>14</v>
      </c>
      <c r="B444" s="128" t="s">
        <v>587</v>
      </c>
      <c r="C444" s="175" t="s">
        <v>559</v>
      </c>
      <c r="D444" s="176"/>
      <c r="E444" s="176">
        <v>1</v>
      </c>
      <c r="F444" s="20">
        <v>200</v>
      </c>
      <c r="G444" s="21">
        <v>16.760000000000002</v>
      </c>
      <c r="H444" s="22">
        <v>0.08</v>
      </c>
      <c r="I444" s="23">
        <f t="shared" si="30"/>
        <v>3352</v>
      </c>
      <c r="J444" s="24">
        <f t="shared" si="31"/>
        <v>3620.16</v>
      </c>
      <c r="K444" s="25" t="s">
        <v>1388</v>
      </c>
      <c r="L444" s="26" t="s">
        <v>1389</v>
      </c>
    </row>
    <row r="445" spans="1:12" x14ac:dyDescent="0.25">
      <c r="A445" s="182"/>
      <c r="B445" s="182" t="s">
        <v>486</v>
      </c>
      <c r="C445" s="182"/>
      <c r="D445" s="183"/>
      <c r="E445" s="182"/>
      <c r="F445" s="182"/>
      <c r="G445" s="182"/>
      <c r="H445" s="182"/>
      <c r="I445" s="184">
        <f>SUM(I431:I444)</f>
        <v>105290.58</v>
      </c>
      <c r="J445" s="184">
        <f>SUM(J431:J444)</f>
        <v>111270.74</v>
      </c>
      <c r="K445" s="25"/>
      <c r="L445" s="25"/>
    </row>
    <row r="446" spans="1:12" ht="33.75" x14ac:dyDescent="0.25">
      <c r="A446" s="185"/>
      <c r="B446" s="167" t="s">
        <v>588</v>
      </c>
      <c r="C446" s="185"/>
      <c r="D446" s="186"/>
      <c r="E446" s="185"/>
      <c r="F446" s="185"/>
      <c r="G446" s="185"/>
      <c r="H446" s="185"/>
      <c r="I446" s="185"/>
      <c r="J446" s="185"/>
      <c r="K446" s="90"/>
      <c r="L446" s="90"/>
    </row>
    <row r="447" spans="1:12" x14ac:dyDescent="0.25">
      <c r="A447" s="185"/>
      <c r="B447" s="167"/>
      <c r="C447" s="185"/>
      <c r="D447" s="186"/>
      <c r="E447" s="185"/>
      <c r="F447" s="185"/>
      <c r="G447" s="185"/>
      <c r="H447" s="185"/>
      <c r="I447" s="185"/>
      <c r="J447" s="185"/>
      <c r="K447" s="90"/>
      <c r="L447" s="90"/>
    </row>
    <row r="448" spans="1:12" x14ac:dyDescent="0.25">
      <c r="A448" s="185"/>
      <c r="B448" s="167"/>
      <c r="C448" s="185"/>
      <c r="D448" s="186"/>
      <c r="E448" s="185"/>
      <c r="F448" s="185"/>
      <c r="G448" s="185"/>
      <c r="H448" s="185"/>
      <c r="I448" s="185"/>
      <c r="J448" s="185"/>
      <c r="K448" s="90"/>
      <c r="L448" s="90"/>
    </row>
    <row r="449" spans="1:12" x14ac:dyDescent="0.25">
      <c r="A449" s="185"/>
      <c r="B449" s="167"/>
      <c r="C449" s="185"/>
      <c r="D449" s="186"/>
      <c r="E449" s="185"/>
      <c r="F449" s="185"/>
      <c r="G449" s="185"/>
      <c r="H449" s="185"/>
      <c r="I449" s="185"/>
      <c r="J449" s="185"/>
      <c r="K449" s="90"/>
      <c r="L449" s="90"/>
    </row>
    <row r="450" spans="1:12" x14ac:dyDescent="0.25">
      <c r="A450" s="12"/>
      <c r="B450" s="12"/>
      <c r="C450" s="12"/>
      <c r="D450" s="90"/>
      <c r="E450" s="12"/>
      <c r="F450" s="12"/>
      <c r="G450" s="12"/>
      <c r="H450" s="12"/>
      <c r="I450" s="12"/>
      <c r="J450" s="12"/>
      <c r="K450" s="90"/>
      <c r="L450" s="90"/>
    </row>
    <row r="451" spans="1:12" x14ac:dyDescent="0.25">
      <c r="A451" s="107"/>
      <c r="B451" s="8" t="s">
        <v>589</v>
      </c>
      <c r="C451" s="8"/>
      <c r="D451" s="97"/>
      <c r="E451" s="8"/>
      <c r="F451" s="8"/>
      <c r="G451" s="8"/>
      <c r="H451" s="8"/>
      <c r="I451" s="8"/>
      <c r="J451" s="8"/>
      <c r="K451" s="97"/>
      <c r="L451" s="98"/>
    </row>
    <row r="452" spans="1:12" ht="36" x14ac:dyDescent="0.25">
      <c r="A452" s="14" t="s">
        <v>3</v>
      </c>
      <c r="B452" s="14" t="s">
        <v>4</v>
      </c>
      <c r="C452" s="14" t="s">
        <v>5</v>
      </c>
      <c r="D452" s="14" t="s">
        <v>6</v>
      </c>
      <c r="E452" s="14" t="s">
        <v>7</v>
      </c>
      <c r="F452" s="14" t="s">
        <v>8</v>
      </c>
      <c r="G452" s="14" t="s">
        <v>9</v>
      </c>
      <c r="H452" s="14" t="s">
        <v>10</v>
      </c>
      <c r="I452" s="16" t="s">
        <v>11</v>
      </c>
      <c r="J452" s="14" t="s">
        <v>12</v>
      </c>
      <c r="K452" s="14" t="s">
        <v>13</v>
      </c>
      <c r="L452" s="14" t="s">
        <v>14</v>
      </c>
    </row>
    <row r="453" spans="1:12" ht="24.75" x14ac:dyDescent="0.25">
      <c r="A453" s="101">
        <v>1</v>
      </c>
      <c r="B453" s="187" t="s">
        <v>590</v>
      </c>
      <c r="C453" s="187" t="s">
        <v>56</v>
      </c>
      <c r="D453" s="188" t="s">
        <v>591</v>
      </c>
      <c r="E453" s="189">
        <v>5</v>
      </c>
      <c r="F453" s="20">
        <v>300</v>
      </c>
      <c r="G453" s="21">
        <v>46.5</v>
      </c>
      <c r="H453" s="22">
        <v>0.08</v>
      </c>
      <c r="I453" s="23">
        <f t="shared" ref="I453:I454" si="32">ROUND(G453*F453,2)</f>
        <v>13950</v>
      </c>
      <c r="J453" s="24">
        <f t="shared" ref="J453:J454" si="33">ROUND(I453*H453+I453,2)</f>
        <v>15066</v>
      </c>
      <c r="K453" s="25" t="s">
        <v>1390</v>
      </c>
      <c r="L453" s="26" t="s">
        <v>1391</v>
      </c>
    </row>
    <row r="454" spans="1:12" ht="24.75" x14ac:dyDescent="0.25">
      <c r="A454" s="190">
        <v>2</v>
      </c>
      <c r="B454" s="191" t="s">
        <v>590</v>
      </c>
      <c r="C454" s="191" t="s">
        <v>56</v>
      </c>
      <c r="D454" s="192" t="s">
        <v>592</v>
      </c>
      <c r="E454" s="193">
        <v>5</v>
      </c>
      <c r="F454" s="20">
        <v>60</v>
      </c>
      <c r="G454" s="21">
        <v>39.799999999999997</v>
      </c>
      <c r="H454" s="22">
        <v>0.08</v>
      </c>
      <c r="I454" s="23">
        <f t="shared" si="32"/>
        <v>2388</v>
      </c>
      <c r="J454" s="24">
        <f t="shared" si="33"/>
        <v>2579.04</v>
      </c>
      <c r="K454" s="25" t="s">
        <v>1392</v>
      </c>
      <c r="L454" s="26" t="s">
        <v>1393</v>
      </c>
    </row>
    <row r="455" spans="1:12" x14ac:dyDescent="0.25">
      <c r="A455" s="194"/>
      <c r="B455" s="195" t="s">
        <v>486</v>
      </c>
      <c r="C455" s="196"/>
      <c r="D455" s="197"/>
      <c r="E455" s="196"/>
      <c r="F455" s="196"/>
      <c r="G455" s="196"/>
      <c r="H455" s="198"/>
      <c r="I455" s="199">
        <f>SUM(I453:I454)</f>
        <v>16338</v>
      </c>
      <c r="J455" s="155">
        <f>SUM(J453:J454)</f>
        <v>17645.04</v>
      </c>
      <c r="K455" s="25"/>
      <c r="L455" s="25"/>
    </row>
    <row r="456" spans="1:12" x14ac:dyDescent="0.25">
      <c r="A456" s="200"/>
      <c r="B456" s="200"/>
      <c r="C456" s="200"/>
      <c r="D456" s="201"/>
      <c r="E456" s="200"/>
      <c r="F456" s="200"/>
      <c r="G456" s="200"/>
      <c r="H456" s="200"/>
      <c r="I456" s="185"/>
      <c r="J456" s="12"/>
      <c r="K456" s="90"/>
      <c r="L456" s="90"/>
    </row>
    <row r="457" spans="1:12" x14ac:dyDescent="0.25">
      <c r="A457" s="200"/>
      <c r="B457" s="200"/>
      <c r="C457" s="200"/>
      <c r="D457" s="201"/>
      <c r="E457" s="200"/>
      <c r="F457" s="200"/>
      <c r="G457" s="200"/>
      <c r="H457" s="200"/>
      <c r="I457" s="185"/>
      <c r="J457" s="12"/>
      <c r="K457" s="90"/>
      <c r="L457" s="90"/>
    </row>
    <row r="458" spans="1:12" x14ac:dyDescent="0.25">
      <c r="A458" s="107"/>
      <c r="B458" s="8" t="s">
        <v>593</v>
      </c>
      <c r="C458" s="8"/>
      <c r="D458" s="97"/>
      <c r="E458" s="8"/>
      <c r="F458" s="8"/>
      <c r="G458" s="8"/>
      <c r="H458" s="8"/>
      <c r="I458" s="8"/>
      <c r="J458" s="8"/>
      <c r="K458" s="97"/>
      <c r="L458" s="98"/>
    </row>
    <row r="459" spans="1:12" ht="36" x14ac:dyDescent="0.25">
      <c r="A459" s="14" t="s">
        <v>3</v>
      </c>
      <c r="B459" s="14" t="s">
        <v>4</v>
      </c>
      <c r="C459" s="14" t="s">
        <v>5</v>
      </c>
      <c r="D459" s="14" t="s">
        <v>6</v>
      </c>
      <c r="E459" s="14" t="s">
        <v>7</v>
      </c>
      <c r="F459" s="14" t="s">
        <v>8</v>
      </c>
      <c r="G459" s="14" t="s">
        <v>9</v>
      </c>
      <c r="H459" s="14" t="s">
        <v>10</v>
      </c>
      <c r="I459" s="14" t="s">
        <v>11</v>
      </c>
      <c r="J459" s="14" t="s">
        <v>12</v>
      </c>
      <c r="K459" s="14" t="s">
        <v>13</v>
      </c>
      <c r="L459" s="14" t="s">
        <v>14</v>
      </c>
    </row>
    <row r="460" spans="1:12" ht="24.75" x14ac:dyDescent="0.25">
      <c r="A460" s="194">
        <v>1</v>
      </c>
      <c r="B460" s="187" t="s">
        <v>594</v>
      </c>
      <c r="C460" s="187" t="s">
        <v>56</v>
      </c>
      <c r="D460" s="202" t="s">
        <v>595</v>
      </c>
      <c r="E460" s="112">
        <v>10</v>
      </c>
      <c r="F460" s="20">
        <v>18</v>
      </c>
      <c r="G460" s="21">
        <v>66.16</v>
      </c>
      <c r="H460" s="22">
        <v>0.08</v>
      </c>
      <c r="I460" s="23">
        <f t="shared" ref="I460:I463" si="34">ROUND(G460*F460,2)</f>
        <v>1190.8800000000001</v>
      </c>
      <c r="J460" s="24">
        <f t="shared" ref="J460:J463" si="35">ROUND(I460*H460+I460,2)</f>
        <v>1286.1500000000001</v>
      </c>
      <c r="K460" s="25" t="s">
        <v>1250</v>
      </c>
      <c r="L460" s="26" t="s">
        <v>1251</v>
      </c>
    </row>
    <row r="461" spans="1:12" ht="24.75" x14ac:dyDescent="0.25">
      <c r="A461" s="194">
        <v>2</v>
      </c>
      <c r="B461" s="187" t="s">
        <v>594</v>
      </c>
      <c r="C461" s="187" t="s">
        <v>56</v>
      </c>
      <c r="D461" s="202" t="s">
        <v>596</v>
      </c>
      <c r="E461" s="112">
        <v>10</v>
      </c>
      <c r="F461" s="20">
        <v>1400</v>
      </c>
      <c r="G461" s="21">
        <v>84.2</v>
      </c>
      <c r="H461" s="22">
        <v>0.08</v>
      </c>
      <c r="I461" s="23">
        <f t="shared" si="34"/>
        <v>117880</v>
      </c>
      <c r="J461" s="24">
        <f t="shared" si="35"/>
        <v>127310.39999999999</v>
      </c>
      <c r="K461" s="25" t="s">
        <v>1252</v>
      </c>
      <c r="L461" s="26" t="s">
        <v>1253</v>
      </c>
    </row>
    <row r="462" spans="1:12" ht="24.75" x14ac:dyDescent="0.25">
      <c r="A462" s="203">
        <v>3</v>
      </c>
      <c r="B462" s="187" t="s">
        <v>594</v>
      </c>
      <c r="C462" s="191" t="s">
        <v>56</v>
      </c>
      <c r="D462" s="204" t="s">
        <v>597</v>
      </c>
      <c r="E462" s="205">
        <v>10</v>
      </c>
      <c r="F462" s="20">
        <v>450</v>
      </c>
      <c r="G462" s="21">
        <v>126.3</v>
      </c>
      <c r="H462" s="22">
        <v>0.08</v>
      </c>
      <c r="I462" s="23">
        <f t="shared" si="34"/>
        <v>56835</v>
      </c>
      <c r="J462" s="24">
        <f t="shared" si="35"/>
        <v>61381.8</v>
      </c>
      <c r="K462" s="25" t="s">
        <v>1254</v>
      </c>
      <c r="L462" s="26" t="s">
        <v>1255</v>
      </c>
    </row>
    <row r="463" spans="1:12" ht="24.75" x14ac:dyDescent="0.25">
      <c r="A463" s="190">
        <v>4</v>
      </c>
      <c r="B463" s="191" t="s">
        <v>594</v>
      </c>
      <c r="C463" s="191" t="s">
        <v>56</v>
      </c>
      <c r="D463" s="204" t="s">
        <v>598</v>
      </c>
      <c r="E463" s="205">
        <v>10</v>
      </c>
      <c r="F463" s="20">
        <v>18</v>
      </c>
      <c r="G463" s="21">
        <v>160.38999999999999</v>
      </c>
      <c r="H463" s="22">
        <v>0.08</v>
      </c>
      <c r="I463" s="23">
        <f t="shared" si="34"/>
        <v>2887.02</v>
      </c>
      <c r="J463" s="24">
        <f t="shared" si="35"/>
        <v>3117.98</v>
      </c>
      <c r="K463" s="25" t="s">
        <v>1256</v>
      </c>
      <c r="L463" s="26" t="s">
        <v>1257</v>
      </c>
    </row>
    <row r="464" spans="1:12" x14ac:dyDescent="0.25">
      <c r="A464" s="206"/>
      <c r="B464" s="103" t="s">
        <v>486</v>
      </c>
      <c r="C464" s="207"/>
      <c r="D464" s="207"/>
      <c r="E464" s="207"/>
      <c r="F464" s="208"/>
      <c r="G464" s="207"/>
      <c r="H464" s="209"/>
      <c r="I464" s="210">
        <f>SUM(I460:I463)</f>
        <v>178792.9</v>
      </c>
      <c r="J464" s="211">
        <f>SUM(J460:J463)</f>
        <v>193096.33</v>
      </c>
      <c r="K464" s="212"/>
      <c r="L464" s="213"/>
    </row>
    <row r="465" spans="1:12" x14ac:dyDescent="0.25">
      <c r="A465" s="214"/>
      <c r="B465" s="215"/>
      <c r="C465" s="215"/>
      <c r="D465" s="215"/>
      <c r="E465" s="215"/>
      <c r="F465" s="216"/>
      <c r="G465" s="215"/>
      <c r="H465" s="215"/>
      <c r="I465" s="216"/>
      <c r="J465" s="217"/>
      <c r="K465" s="90"/>
      <c r="L465" s="90"/>
    </row>
    <row r="466" spans="1:12" x14ac:dyDescent="0.25">
      <c r="A466" s="214"/>
      <c r="B466" s="215"/>
      <c r="C466" s="215"/>
      <c r="D466" s="215"/>
      <c r="E466" s="215"/>
      <c r="F466" s="216"/>
      <c r="G466" s="215"/>
      <c r="H466" s="215"/>
      <c r="I466" s="216"/>
      <c r="J466" s="217"/>
      <c r="K466" s="90"/>
      <c r="L466" s="90"/>
    </row>
    <row r="467" spans="1:12" x14ac:dyDescent="0.25">
      <c r="A467" s="12"/>
      <c r="B467" s="12"/>
      <c r="C467" s="12"/>
      <c r="D467" s="90"/>
      <c r="E467" s="12"/>
      <c r="F467" s="12"/>
      <c r="G467" s="12"/>
      <c r="H467" s="12"/>
      <c r="I467" s="12"/>
      <c r="J467" s="12"/>
      <c r="K467" s="90"/>
      <c r="L467" s="90"/>
    </row>
    <row r="468" spans="1:12" x14ac:dyDescent="0.25">
      <c r="A468" s="107"/>
      <c r="B468" s="8" t="s">
        <v>599</v>
      </c>
      <c r="C468" s="8"/>
      <c r="D468" s="97"/>
      <c r="E468" s="8"/>
      <c r="F468" s="8"/>
      <c r="G468" s="8"/>
      <c r="H468" s="8"/>
      <c r="I468" s="8"/>
      <c r="J468" s="8"/>
      <c r="K468" s="97"/>
      <c r="L468" s="98"/>
    </row>
    <row r="469" spans="1:12" ht="36" x14ac:dyDescent="0.25">
      <c r="A469" s="14" t="s">
        <v>3</v>
      </c>
      <c r="B469" s="14" t="s">
        <v>4</v>
      </c>
      <c r="C469" s="14" t="s">
        <v>5</v>
      </c>
      <c r="D469" s="14" t="s">
        <v>6</v>
      </c>
      <c r="E469" s="14" t="s">
        <v>7</v>
      </c>
      <c r="F469" s="14" t="s">
        <v>8</v>
      </c>
      <c r="G469" s="14" t="s">
        <v>9</v>
      </c>
      <c r="H469" s="14" t="s">
        <v>10</v>
      </c>
      <c r="I469" s="16" t="s">
        <v>11</v>
      </c>
      <c r="J469" s="14" t="s">
        <v>12</v>
      </c>
      <c r="K469" s="14" t="s">
        <v>13</v>
      </c>
      <c r="L469" s="14" t="s">
        <v>14</v>
      </c>
    </row>
    <row r="470" spans="1:12" ht="48" x14ac:dyDescent="0.25">
      <c r="A470" s="174">
        <v>1</v>
      </c>
      <c r="B470" s="218" t="s">
        <v>600</v>
      </c>
      <c r="C470" s="219" t="s">
        <v>601</v>
      </c>
      <c r="D470" s="220" t="s">
        <v>602</v>
      </c>
      <c r="E470" s="219" t="s">
        <v>603</v>
      </c>
      <c r="F470" s="20">
        <v>33</v>
      </c>
      <c r="G470" s="21">
        <v>348</v>
      </c>
      <c r="H470" s="22">
        <v>0.08</v>
      </c>
      <c r="I470" s="23">
        <f t="shared" ref="I470:I471" si="36">ROUND(G470*F470,2)</f>
        <v>11484</v>
      </c>
      <c r="J470" s="24">
        <f t="shared" ref="J470:J471" si="37">ROUND(I470*H470+I470,2)</f>
        <v>12402.72</v>
      </c>
      <c r="K470" s="25" t="s">
        <v>1420</v>
      </c>
      <c r="L470" s="26" t="s">
        <v>1421</v>
      </c>
    </row>
    <row r="471" spans="1:12" ht="48" x14ac:dyDescent="0.25">
      <c r="A471" s="178">
        <v>2</v>
      </c>
      <c r="B471" s="221" t="s">
        <v>604</v>
      </c>
      <c r="C471" s="222" t="s">
        <v>605</v>
      </c>
      <c r="D471" s="223" t="s">
        <v>602</v>
      </c>
      <c r="E471" s="222" t="s">
        <v>606</v>
      </c>
      <c r="F471" s="20">
        <v>90</v>
      </c>
      <c r="G471" s="21">
        <v>61.8</v>
      </c>
      <c r="H471" s="22">
        <v>0.08</v>
      </c>
      <c r="I471" s="23">
        <f t="shared" si="36"/>
        <v>5562</v>
      </c>
      <c r="J471" s="24">
        <f t="shared" si="37"/>
        <v>6006.96</v>
      </c>
      <c r="K471" s="25" t="s">
        <v>1258</v>
      </c>
      <c r="L471" s="26" t="s">
        <v>1259</v>
      </c>
    </row>
    <row r="472" spans="1:12" x14ac:dyDescent="0.25">
      <c r="A472" s="152"/>
      <c r="B472" s="224" t="s">
        <v>486</v>
      </c>
      <c r="C472" s="153"/>
      <c r="D472" s="154"/>
      <c r="E472" s="153"/>
      <c r="F472" s="153"/>
      <c r="G472" s="153"/>
      <c r="H472" s="225"/>
      <c r="I472" s="199">
        <f>SUM(I470:I471)</f>
        <v>17046</v>
      </c>
      <c r="J472" s="155">
        <f>SUM(J470:J471)</f>
        <v>18409.68</v>
      </c>
      <c r="K472" s="25"/>
      <c r="L472" s="122"/>
    </row>
    <row r="473" spans="1:12" x14ac:dyDescent="0.25">
      <c r="A473" s="12"/>
      <c r="B473" s="12"/>
      <c r="C473" s="12"/>
      <c r="D473" s="90"/>
      <c r="E473" s="12"/>
      <c r="F473" s="12"/>
      <c r="G473" s="12"/>
      <c r="H473" s="12"/>
      <c r="I473" s="12"/>
      <c r="J473" s="12"/>
      <c r="K473" s="90"/>
      <c r="L473" s="90"/>
    </row>
    <row r="474" spans="1:12" x14ac:dyDescent="0.25">
      <c r="A474" s="12"/>
      <c r="B474" s="12"/>
      <c r="C474" s="12"/>
      <c r="D474" s="90"/>
      <c r="E474" s="12"/>
      <c r="F474" s="12"/>
      <c r="G474" s="12"/>
      <c r="H474" s="12"/>
      <c r="I474" s="12"/>
      <c r="J474" s="12"/>
      <c r="K474" s="90"/>
      <c r="L474" s="90"/>
    </row>
    <row r="475" spans="1:12" x14ac:dyDescent="0.25">
      <c r="A475" s="107"/>
      <c r="B475" s="8" t="s">
        <v>607</v>
      </c>
      <c r="C475" s="8"/>
      <c r="D475" s="97"/>
      <c r="E475" s="8"/>
      <c r="F475" s="8"/>
      <c r="G475" s="8"/>
      <c r="H475" s="8"/>
      <c r="I475" s="8"/>
      <c r="J475" s="8"/>
      <c r="K475" s="97"/>
      <c r="L475" s="98"/>
    </row>
    <row r="476" spans="1:12" ht="36" x14ac:dyDescent="0.25">
      <c r="A476" s="14" t="s">
        <v>3</v>
      </c>
      <c r="B476" s="14" t="s">
        <v>4</v>
      </c>
      <c r="C476" s="14" t="s">
        <v>5</v>
      </c>
      <c r="D476" s="14" t="s">
        <v>6</v>
      </c>
      <c r="E476" s="14" t="s">
        <v>7</v>
      </c>
      <c r="F476" s="14" t="s">
        <v>8</v>
      </c>
      <c r="G476" s="14" t="s">
        <v>9</v>
      </c>
      <c r="H476" s="14" t="s">
        <v>10</v>
      </c>
      <c r="I476" s="16" t="s">
        <v>11</v>
      </c>
      <c r="J476" s="14" t="s">
        <v>12</v>
      </c>
      <c r="K476" s="14" t="s">
        <v>13</v>
      </c>
      <c r="L476" s="14" t="s">
        <v>14</v>
      </c>
    </row>
    <row r="477" spans="1:12" ht="24.75" x14ac:dyDescent="0.25">
      <c r="A477" s="135">
        <v>1</v>
      </c>
      <c r="B477" s="226" t="s">
        <v>608</v>
      </c>
      <c r="C477" s="128" t="s">
        <v>45</v>
      </c>
      <c r="D477" s="128" t="s">
        <v>334</v>
      </c>
      <c r="E477" s="202">
        <v>30</v>
      </c>
      <c r="F477" s="20">
        <v>130</v>
      </c>
      <c r="G477" s="21">
        <v>2.08</v>
      </c>
      <c r="H477" s="22">
        <v>0.08</v>
      </c>
      <c r="I477" s="23">
        <f t="shared" ref="I477:I494" si="38">ROUND(G477*F477,2)</f>
        <v>270.39999999999998</v>
      </c>
      <c r="J477" s="24">
        <f t="shared" ref="J477:J494" si="39">ROUND(I477*H477+I477,2)</f>
        <v>292.02999999999997</v>
      </c>
      <c r="K477" s="25" t="s">
        <v>1394</v>
      </c>
      <c r="L477" s="26" t="s">
        <v>1395</v>
      </c>
    </row>
    <row r="478" spans="1:12" ht="24.75" x14ac:dyDescent="0.25">
      <c r="A478" s="135">
        <v>2</v>
      </c>
      <c r="B478" s="226" t="s">
        <v>608</v>
      </c>
      <c r="C478" s="128" t="s">
        <v>45</v>
      </c>
      <c r="D478" s="111" t="s">
        <v>69</v>
      </c>
      <c r="E478" s="202">
        <v>30</v>
      </c>
      <c r="F478" s="20">
        <v>150</v>
      </c>
      <c r="G478" s="21">
        <v>3.64</v>
      </c>
      <c r="H478" s="22">
        <v>0.08</v>
      </c>
      <c r="I478" s="23">
        <f t="shared" si="38"/>
        <v>546</v>
      </c>
      <c r="J478" s="24">
        <f t="shared" si="39"/>
        <v>589.67999999999995</v>
      </c>
      <c r="K478" s="25" t="s">
        <v>1396</v>
      </c>
      <c r="L478" s="26" t="s">
        <v>1397</v>
      </c>
    </row>
    <row r="479" spans="1:12" ht="24.75" x14ac:dyDescent="0.25">
      <c r="A479" s="135">
        <v>3</v>
      </c>
      <c r="B479" s="111" t="s">
        <v>445</v>
      </c>
      <c r="C479" s="128" t="s">
        <v>45</v>
      </c>
      <c r="D479" s="111" t="s">
        <v>609</v>
      </c>
      <c r="E479" s="202">
        <v>30</v>
      </c>
      <c r="F479" s="20">
        <v>21</v>
      </c>
      <c r="G479" s="21">
        <v>3.46</v>
      </c>
      <c r="H479" s="22">
        <v>0.08</v>
      </c>
      <c r="I479" s="23">
        <f t="shared" si="38"/>
        <v>72.66</v>
      </c>
      <c r="J479" s="24">
        <f t="shared" si="39"/>
        <v>78.47</v>
      </c>
      <c r="K479" s="25" t="s">
        <v>1398</v>
      </c>
      <c r="L479" s="26" t="s">
        <v>1399</v>
      </c>
    </row>
    <row r="480" spans="1:12" ht="24.75" x14ac:dyDescent="0.25">
      <c r="A480" s="135">
        <v>4</v>
      </c>
      <c r="B480" s="111" t="s">
        <v>445</v>
      </c>
      <c r="C480" s="128" t="s">
        <v>45</v>
      </c>
      <c r="D480" s="111" t="s">
        <v>207</v>
      </c>
      <c r="E480" s="112">
        <v>40</v>
      </c>
      <c r="F480" s="20">
        <v>10</v>
      </c>
      <c r="G480" s="21">
        <v>4.92</v>
      </c>
      <c r="H480" s="22">
        <v>0.08</v>
      </c>
      <c r="I480" s="23">
        <f t="shared" si="38"/>
        <v>49.2</v>
      </c>
      <c r="J480" s="24">
        <f t="shared" si="39"/>
        <v>53.14</v>
      </c>
      <c r="K480" s="25" t="s">
        <v>1400</v>
      </c>
      <c r="L480" s="26" t="s">
        <v>1401</v>
      </c>
    </row>
    <row r="481" spans="1:12" ht="24.75" x14ac:dyDescent="0.25">
      <c r="A481" s="135">
        <v>5</v>
      </c>
      <c r="B481" s="47" t="s">
        <v>610</v>
      </c>
      <c r="C481" s="47" t="s">
        <v>611</v>
      </c>
      <c r="D481" s="227" t="s">
        <v>612</v>
      </c>
      <c r="E481" s="47">
        <v>1</v>
      </c>
      <c r="F481" s="20">
        <v>10</v>
      </c>
      <c r="G481" s="21">
        <v>20.43</v>
      </c>
      <c r="H481" s="22">
        <v>0.08</v>
      </c>
      <c r="I481" s="23">
        <f t="shared" si="38"/>
        <v>204.3</v>
      </c>
      <c r="J481" s="24">
        <f t="shared" si="39"/>
        <v>220.64</v>
      </c>
      <c r="K481" s="25" t="s">
        <v>1260</v>
      </c>
      <c r="L481" s="26" t="s">
        <v>1261</v>
      </c>
    </row>
    <row r="482" spans="1:12" ht="24.75" x14ac:dyDescent="0.25">
      <c r="A482" s="135">
        <v>6</v>
      </c>
      <c r="B482" s="111" t="s">
        <v>613</v>
      </c>
      <c r="C482" s="128" t="s">
        <v>45</v>
      </c>
      <c r="D482" s="111" t="s">
        <v>25</v>
      </c>
      <c r="E482" s="112">
        <v>28</v>
      </c>
      <c r="F482" s="20">
        <v>100</v>
      </c>
      <c r="G482" s="21">
        <v>21.59</v>
      </c>
      <c r="H482" s="22">
        <v>0.08</v>
      </c>
      <c r="I482" s="23">
        <f t="shared" si="38"/>
        <v>2159</v>
      </c>
      <c r="J482" s="24">
        <f t="shared" si="39"/>
        <v>2331.7199999999998</v>
      </c>
      <c r="K482" s="25" t="s">
        <v>1262</v>
      </c>
      <c r="L482" s="26" t="s">
        <v>1263</v>
      </c>
    </row>
    <row r="483" spans="1:12" ht="24.75" x14ac:dyDescent="0.25">
      <c r="A483" s="135">
        <v>7</v>
      </c>
      <c r="B483" s="111" t="s">
        <v>613</v>
      </c>
      <c r="C483" s="128" t="s">
        <v>45</v>
      </c>
      <c r="D483" s="111" t="s">
        <v>319</v>
      </c>
      <c r="E483" s="112">
        <v>7</v>
      </c>
      <c r="F483" s="20">
        <v>15</v>
      </c>
      <c r="G483" s="21">
        <v>13.47</v>
      </c>
      <c r="H483" s="22">
        <v>0.08</v>
      </c>
      <c r="I483" s="23">
        <f t="shared" si="38"/>
        <v>202.05</v>
      </c>
      <c r="J483" s="24">
        <f t="shared" si="39"/>
        <v>218.21</v>
      </c>
      <c r="K483" s="25" t="s">
        <v>1264</v>
      </c>
      <c r="L483" s="26" t="s">
        <v>1265</v>
      </c>
    </row>
    <row r="484" spans="1:12" ht="24.75" x14ac:dyDescent="0.25">
      <c r="A484" s="135">
        <v>8</v>
      </c>
      <c r="B484" s="111" t="s">
        <v>614</v>
      </c>
      <c r="C484" s="128" t="s">
        <v>45</v>
      </c>
      <c r="D484" s="111" t="s">
        <v>40</v>
      </c>
      <c r="E484" s="112">
        <v>30</v>
      </c>
      <c r="F484" s="20">
        <v>280</v>
      </c>
      <c r="G484" s="21">
        <v>4.3</v>
      </c>
      <c r="H484" s="22">
        <v>0.08</v>
      </c>
      <c r="I484" s="23">
        <f t="shared" si="38"/>
        <v>1204</v>
      </c>
      <c r="J484" s="24">
        <f t="shared" si="39"/>
        <v>1300.32</v>
      </c>
      <c r="K484" s="25" t="s">
        <v>1266</v>
      </c>
      <c r="L484" s="26" t="s">
        <v>1267</v>
      </c>
    </row>
    <row r="485" spans="1:12" ht="24.75" x14ac:dyDescent="0.25">
      <c r="A485" s="135">
        <v>9</v>
      </c>
      <c r="B485" s="31" t="s">
        <v>146</v>
      </c>
      <c r="C485" s="31" t="s">
        <v>615</v>
      </c>
      <c r="D485" s="26" t="s">
        <v>616</v>
      </c>
      <c r="E485" s="31">
        <v>1</v>
      </c>
      <c r="F485" s="20">
        <v>6</v>
      </c>
      <c r="G485" s="21">
        <v>8.02</v>
      </c>
      <c r="H485" s="22">
        <v>0.08</v>
      </c>
      <c r="I485" s="23">
        <f t="shared" si="38"/>
        <v>48.12</v>
      </c>
      <c r="J485" s="24">
        <f t="shared" si="39"/>
        <v>51.97</v>
      </c>
      <c r="K485" s="25" t="s">
        <v>1418</v>
      </c>
      <c r="L485" s="26" t="s">
        <v>1419</v>
      </c>
    </row>
    <row r="486" spans="1:12" ht="24.75" x14ac:dyDescent="0.25">
      <c r="A486" s="135">
        <v>10</v>
      </c>
      <c r="B486" s="131" t="s">
        <v>617</v>
      </c>
      <c r="C486" s="130" t="s">
        <v>45</v>
      </c>
      <c r="D486" s="131" t="s">
        <v>25</v>
      </c>
      <c r="E486" s="27">
        <v>60</v>
      </c>
      <c r="F486" s="20">
        <v>2</v>
      </c>
      <c r="G486" s="21">
        <v>19.170000000000002</v>
      </c>
      <c r="H486" s="22">
        <v>0.08</v>
      </c>
      <c r="I486" s="23">
        <f t="shared" si="38"/>
        <v>38.340000000000003</v>
      </c>
      <c r="J486" s="24">
        <f t="shared" si="39"/>
        <v>41.41</v>
      </c>
      <c r="K486" s="25" t="s">
        <v>1268</v>
      </c>
      <c r="L486" s="26" t="s">
        <v>1269</v>
      </c>
    </row>
    <row r="487" spans="1:12" ht="24.75" x14ac:dyDescent="0.25">
      <c r="A487" s="135">
        <v>11</v>
      </c>
      <c r="B487" s="131" t="s">
        <v>618</v>
      </c>
      <c r="C487" s="130" t="s">
        <v>45</v>
      </c>
      <c r="D487" s="131" t="s">
        <v>125</v>
      </c>
      <c r="E487" s="27">
        <v>100</v>
      </c>
      <c r="F487" s="20">
        <v>3</v>
      </c>
      <c r="G487" s="21">
        <v>28.02</v>
      </c>
      <c r="H487" s="22">
        <v>0.08</v>
      </c>
      <c r="I487" s="23">
        <f t="shared" si="38"/>
        <v>84.06</v>
      </c>
      <c r="J487" s="24">
        <f t="shared" si="39"/>
        <v>90.78</v>
      </c>
      <c r="K487" s="25" t="s">
        <v>1270</v>
      </c>
      <c r="L487" s="26" t="s">
        <v>1271</v>
      </c>
    </row>
    <row r="488" spans="1:12" ht="60" x14ac:dyDescent="0.25">
      <c r="A488" s="174">
        <v>12</v>
      </c>
      <c r="B488" s="218" t="s">
        <v>223</v>
      </c>
      <c r="C488" s="218" t="s">
        <v>619</v>
      </c>
      <c r="D488" s="218" t="s">
        <v>620</v>
      </c>
      <c r="E488" s="228" t="s">
        <v>621</v>
      </c>
      <c r="F488" s="20">
        <v>105</v>
      </c>
      <c r="G488" s="21">
        <v>19.28</v>
      </c>
      <c r="H488" s="22">
        <v>0.08</v>
      </c>
      <c r="I488" s="23">
        <f t="shared" si="38"/>
        <v>2024.4</v>
      </c>
      <c r="J488" s="24">
        <f t="shared" si="39"/>
        <v>2186.35</v>
      </c>
      <c r="K488" s="25" t="s">
        <v>1272</v>
      </c>
      <c r="L488" s="26" t="s">
        <v>1273</v>
      </c>
    </row>
    <row r="489" spans="1:12" ht="24.75" x14ac:dyDescent="0.25">
      <c r="A489" s="135">
        <v>13</v>
      </c>
      <c r="B489" s="131" t="s">
        <v>622</v>
      </c>
      <c r="C489" s="131" t="s">
        <v>623</v>
      </c>
      <c r="D489" s="131"/>
      <c r="E489" s="27">
        <v>100</v>
      </c>
      <c r="F489" s="20">
        <v>39</v>
      </c>
      <c r="G489" s="21">
        <v>13.85</v>
      </c>
      <c r="H489" s="22">
        <v>0.08</v>
      </c>
      <c r="I489" s="23">
        <f t="shared" si="38"/>
        <v>540.15</v>
      </c>
      <c r="J489" s="24">
        <f t="shared" si="39"/>
        <v>583.36</v>
      </c>
      <c r="K489" s="25" t="s">
        <v>1274</v>
      </c>
      <c r="L489" s="26" t="s">
        <v>1275</v>
      </c>
    </row>
    <row r="490" spans="1:12" ht="24.75" x14ac:dyDescent="0.25">
      <c r="A490" s="135">
        <v>14</v>
      </c>
      <c r="B490" s="229" t="s">
        <v>624</v>
      </c>
      <c r="C490" s="131" t="s">
        <v>45</v>
      </c>
      <c r="D490" s="131" t="s">
        <v>487</v>
      </c>
      <c r="E490" s="27">
        <v>28</v>
      </c>
      <c r="F490" s="20">
        <v>120</v>
      </c>
      <c r="G490" s="21">
        <v>7.54</v>
      </c>
      <c r="H490" s="22">
        <v>0.08</v>
      </c>
      <c r="I490" s="23">
        <f t="shared" si="38"/>
        <v>904.8</v>
      </c>
      <c r="J490" s="24">
        <f t="shared" si="39"/>
        <v>977.18</v>
      </c>
      <c r="K490" s="25" t="s">
        <v>1276</v>
      </c>
      <c r="L490" s="26" t="s">
        <v>1277</v>
      </c>
    </row>
    <row r="491" spans="1:12" ht="24.75" x14ac:dyDescent="0.25">
      <c r="A491" s="135">
        <v>15</v>
      </c>
      <c r="B491" s="131" t="s">
        <v>624</v>
      </c>
      <c r="C491" s="131" t="s">
        <v>45</v>
      </c>
      <c r="D491" s="131" t="s">
        <v>625</v>
      </c>
      <c r="E491" s="27">
        <v>28</v>
      </c>
      <c r="F491" s="20">
        <v>30</v>
      </c>
      <c r="G491" s="21">
        <v>14.7</v>
      </c>
      <c r="H491" s="22">
        <v>0.08</v>
      </c>
      <c r="I491" s="23">
        <f t="shared" si="38"/>
        <v>441</v>
      </c>
      <c r="J491" s="24">
        <f t="shared" si="39"/>
        <v>476.28</v>
      </c>
      <c r="K491" s="25" t="s">
        <v>1278</v>
      </c>
      <c r="L491" s="26" t="s">
        <v>1279</v>
      </c>
    </row>
    <row r="492" spans="1:12" ht="24.75" x14ac:dyDescent="0.25">
      <c r="A492" s="135">
        <v>16</v>
      </c>
      <c r="B492" s="131" t="s">
        <v>626</v>
      </c>
      <c r="C492" s="131" t="s">
        <v>45</v>
      </c>
      <c r="D492" s="26" t="s">
        <v>69</v>
      </c>
      <c r="E492" s="31">
        <v>30</v>
      </c>
      <c r="F492" s="20">
        <v>5</v>
      </c>
      <c r="G492" s="21">
        <v>5.5</v>
      </c>
      <c r="H492" s="22">
        <v>0.08</v>
      </c>
      <c r="I492" s="23">
        <f t="shared" si="38"/>
        <v>27.5</v>
      </c>
      <c r="J492" s="24">
        <f t="shared" si="39"/>
        <v>29.7</v>
      </c>
      <c r="K492" s="25" t="s">
        <v>1280</v>
      </c>
      <c r="L492" s="26" t="s">
        <v>1281</v>
      </c>
    </row>
    <row r="493" spans="1:12" ht="24.75" x14ac:dyDescent="0.25">
      <c r="A493" s="135">
        <v>17</v>
      </c>
      <c r="B493" s="131" t="s">
        <v>627</v>
      </c>
      <c r="C493" s="131" t="s">
        <v>628</v>
      </c>
      <c r="D493" s="26" t="s">
        <v>629</v>
      </c>
      <c r="E493" s="31">
        <v>1</v>
      </c>
      <c r="F493" s="20">
        <v>36</v>
      </c>
      <c r="G493" s="21">
        <v>19.02</v>
      </c>
      <c r="H493" s="22">
        <v>0.08</v>
      </c>
      <c r="I493" s="23">
        <f t="shared" si="38"/>
        <v>684.72</v>
      </c>
      <c r="J493" s="24">
        <f t="shared" si="39"/>
        <v>739.5</v>
      </c>
      <c r="K493" s="25" t="s">
        <v>1282</v>
      </c>
      <c r="L493" s="26" t="s">
        <v>1283</v>
      </c>
    </row>
    <row r="494" spans="1:12" ht="24.75" x14ac:dyDescent="0.25">
      <c r="A494" s="190">
        <v>18</v>
      </c>
      <c r="B494" s="230" t="s">
        <v>630</v>
      </c>
      <c r="C494" s="230" t="s">
        <v>45</v>
      </c>
      <c r="D494" s="44" t="s">
        <v>113</v>
      </c>
      <c r="E494" s="45">
        <v>50</v>
      </c>
      <c r="F494" s="20">
        <v>75</v>
      </c>
      <c r="G494" s="21">
        <v>6.91</v>
      </c>
      <c r="H494" s="22">
        <v>0.08</v>
      </c>
      <c r="I494" s="23">
        <f t="shared" si="38"/>
        <v>518.25</v>
      </c>
      <c r="J494" s="24">
        <f t="shared" si="39"/>
        <v>559.71</v>
      </c>
      <c r="K494" s="25" t="s">
        <v>1402</v>
      </c>
      <c r="L494" s="26" t="s">
        <v>1403</v>
      </c>
    </row>
    <row r="495" spans="1:12" x14ac:dyDescent="0.25">
      <c r="A495" s="7"/>
      <c r="B495" s="103" t="s">
        <v>486</v>
      </c>
      <c r="C495" s="9"/>
      <c r="D495" s="10"/>
      <c r="E495" s="9"/>
      <c r="F495" s="9"/>
      <c r="G495" s="9"/>
      <c r="H495" s="104"/>
      <c r="I495" s="105">
        <f>SUM(I477:I494)</f>
        <v>10018.949999999999</v>
      </c>
      <c r="J495" s="106">
        <f>SUM(J477:J494)</f>
        <v>10820.45</v>
      </c>
      <c r="K495" s="25"/>
      <c r="L495" s="122"/>
    </row>
    <row r="496" spans="1:12" x14ac:dyDescent="0.25">
      <c r="A496" s="12"/>
      <c r="B496" s="186"/>
      <c r="C496" s="12"/>
      <c r="D496" s="90"/>
      <c r="E496" s="12"/>
      <c r="F496" s="12"/>
      <c r="G496" s="12"/>
      <c r="H496" s="12"/>
      <c r="I496" s="12"/>
      <c r="J496" s="12"/>
      <c r="K496" s="90"/>
      <c r="L496" s="90"/>
    </row>
    <row r="497" spans="1:12" x14ac:dyDescent="0.25">
      <c r="A497" s="12"/>
      <c r="B497" s="186"/>
      <c r="C497" s="12"/>
      <c r="D497" s="90"/>
      <c r="E497" s="12"/>
      <c r="F497" s="12"/>
      <c r="G497" s="12"/>
      <c r="H497" s="12"/>
      <c r="I497" s="12"/>
      <c r="J497" s="12"/>
      <c r="K497" s="90"/>
      <c r="L497" s="90"/>
    </row>
    <row r="498" spans="1:12" x14ac:dyDescent="0.25">
      <c r="A498" s="12"/>
      <c r="B498" s="12"/>
      <c r="C498" s="12"/>
      <c r="D498" s="90"/>
      <c r="E498" s="12"/>
      <c r="F498" s="12"/>
      <c r="G498" s="12"/>
      <c r="H498" s="12"/>
      <c r="I498" s="12"/>
      <c r="J498" s="12"/>
      <c r="K498" s="90"/>
      <c r="L498" s="90"/>
    </row>
    <row r="499" spans="1:12" x14ac:dyDescent="0.25">
      <c r="A499" s="7"/>
      <c r="B499" s="103" t="s">
        <v>631</v>
      </c>
      <c r="C499" s="9"/>
      <c r="D499" s="10"/>
      <c r="E499" s="9"/>
      <c r="F499" s="9"/>
      <c r="G499" s="9"/>
      <c r="H499" s="9"/>
      <c r="I499" s="9"/>
      <c r="J499" s="9"/>
      <c r="K499" s="10"/>
      <c r="L499" s="11"/>
    </row>
    <row r="500" spans="1:12" ht="36" x14ac:dyDescent="0.25">
      <c r="A500" s="13" t="s">
        <v>3</v>
      </c>
      <c r="B500" s="13" t="s">
        <v>4</v>
      </c>
      <c r="C500" s="13" t="s">
        <v>5</v>
      </c>
      <c r="D500" s="13" t="s">
        <v>6</v>
      </c>
      <c r="E500" s="13" t="s">
        <v>7</v>
      </c>
      <c r="F500" s="13" t="s">
        <v>8</v>
      </c>
      <c r="G500" s="13" t="s">
        <v>9</v>
      </c>
      <c r="H500" s="13" t="s">
        <v>10</v>
      </c>
      <c r="I500" s="129" t="s">
        <v>11</v>
      </c>
      <c r="J500" s="13" t="s">
        <v>12</v>
      </c>
      <c r="K500" s="13" t="s">
        <v>13</v>
      </c>
      <c r="L500" s="13" t="s">
        <v>409</v>
      </c>
    </row>
    <row r="501" spans="1:12" ht="24.75" x14ac:dyDescent="0.25">
      <c r="A501" s="101">
        <v>1</v>
      </c>
      <c r="B501" s="31" t="s">
        <v>632</v>
      </c>
      <c r="C501" s="231" t="s">
        <v>45</v>
      </c>
      <c r="D501" s="232" t="s">
        <v>633</v>
      </c>
      <c r="E501" s="233">
        <v>42</v>
      </c>
      <c r="F501" s="20">
        <v>3</v>
      </c>
      <c r="G501" s="21">
        <v>141.6</v>
      </c>
      <c r="H501" s="22">
        <v>0.08</v>
      </c>
      <c r="I501" s="23">
        <f t="shared" ref="I501:I529" si="40">ROUND(G501*F501,2)</f>
        <v>424.8</v>
      </c>
      <c r="J501" s="24">
        <f t="shared" ref="J501:J529" si="41">ROUND(I501*H501+I501,2)</f>
        <v>458.78</v>
      </c>
      <c r="K501" s="25" t="s">
        <v>1284</v>
      </c>
      <c r="L501" s="26" t="s">
        <v>1285</v>
      </c>
    </row>
    <row r="502" spans="1:12" ht="24.75" x14ac:dyDescent="0.25">
      <c r="A502" s="101">
        <v>2</v>
      </c>
      <c r="B502" s="31" t="s">
        <v>634</v>
      </c>
      <c r="C502" s="26" t="s">
        <v>48</v>
      </c>
      <c r="D502" s="26" t="s">
        <v>284</v>
      </c>
      <c r="E502" s="31">
        <v>90</v>
      </c>
      <c r="F502" s="20">
        <v>50</v>
      </c>
      <c r="G502" s="21">
        <v>23.22</v>
      </c>
      <c r="H502" s="22">
        <v>0.08</v>
      </c>
      <c r="I502" s="23">
        <f t="shared" si="40"/>
        <v>1161</v>
      </c>
      <c r="J502" s="24">
        <f t="shared" si="41"/>
        <v>1253.8800000000001</v>
      </c>
      <c r="K502" s="25" t="s">
        <v>1286</v>
      </c>
      <c r="L502" s="26" t="s">
        <v>1287</v>
      </c>
    </row>
    <row r="503" spans="1:12" ht="24.75" x14ac:dyDescent="0.25">
      <c r="A503" s="101">
        <v>3</v>
      </c>
      <c r="B503" s="31" t="s">
        <v>635</v>
      </c>
      <c r="C503" s="26" t="s">
        <v>636</v>
      </c>
      <c r="D503" s="26" t="s">
        <v>113</v>
      </c>
      <c r="E503" s="31">
        <v>1</v>
      </c>
      <c r="F503" s="20">
        <v>2</v>
      </c>
      <c r="G503" s="21">
        <v>18217.259999999998</v>
      </c>
      <c r="H503" s="22">
        <v>0.08</v>
      </c>
      <c r="I503" s="23">
        <f t="shared" si="40"/>
        <v>36434.519999999997</v>
      </c>
      <c r="J503" s="24">
        <f t="shared" si="41"/>
        <v>39349.279999999999</v>
      </c>
      <c r="K503" s="25" t="s">
        <v>1288</v>
      </c>
      <c r="L503" s="26" t="s">
        <v>1289</v>
      </c>
    </row>
    <row r="504" spans="1:12" ht="24.75" x14ac:dyDescent="0.25">
      <c r="A504" s="101">
        <v>4</v>
      </c>
      <c r="B504" s="31" t="s">
        <v>635</v>
      </c>
      <c r="C504" s="26" t="s">
        <v>636</v>
      </c>
      <c r="D504" s="26" t="s">
        <v>481</v>
      </c>
      <c r="E504" s="31">
        <v>1</v>
      </c>
      <c r="F504" s="20">
        <v>1</v>
      </c>
      <c r="G504" s="21">
        <v>7286.91</v>
      </c>
      <c r="H504" s="22">
        <v>0.08</v>
      </c>
      <c r="I504" s="23">
        <f t="shared" si="40"/>
        <v>7286.91</v>
      </c>
      <c r="J504" s="24">
        <f t="shared" si="41"/>
        <v>7869.86</v>
      </c>
      <c r="K504" s="25" t="s">
        <v>1290</v>
      </c>
      <c r="L504" s="26" t="s">
        <v>1291</v>
      </c>
    </row>
    <row r="505" spans="1:12" ht="24.75" x14ac:dyDescent="0.25">
      <c r="A505" s="101">
        <v>5</v>
      </c>
      <c r="B505" s="31" t="s">
        <v>635</v>
      </c>
      <c r="C505" s="26" t="s">
        <v>636</v>
      </c>
      <c r="D505" s="26" t="s">
        <v>637</v>
      </c>
      <c r="E505" s="43">
        <v>1</v>
      </c>
      <c r="F505" s="20">
        <v>4</v>
      </c>
      <c r="G505" s="21">
        <v>3643.45</v>
      </c>
      <c r="H505" s="22">
        <v>0.08</v>
      </c>
      <c r="I505" s="23">
        <f t="shared" si="40"/>
        <v>14573.8</v>
      </c>
      <c r="J505" s="24">
        <f t="shared" si="41"/>
        <v>15739.7</v>
      </c>
      <c r="K505" s="25" t="s">
        <v>1292</v>
      </c>
      <c r="L505" s="26" t="s">
        <v>1293</v>
      </c>
    </row>
    <row r="506" spans="1:12" ht="24.75" x14ac:dyDescent="0.25">
      <c r="A506" s="101">
        <v>6</v>
      </c>
      <c r="B506" s="234" t="s">
        <v>638</v>
      </c>
      <c r="C506" s="131" t="s">
        <v>48</v>
      </c>
      <c r="D506" s="235" t="s">
        <v>639</v>
      </c>
      <c r="E506" s="43">
        <v>30</v>
      </c>
      <c r="F506" s="20">
        <v>45</v>
      </c>
      <c r="G506" s="21">
        <v>20.9</v>
      </c>
      <c r="H506" s="22">
        <v>0.08</v>
      </c>
      <c r="I506" s="23">
        <f t="shared" si="40"/>
        <v>940.5</v>
      </c>
      <c r="J506" s="24">
        <f t="shared" si="41"/>
        <v>1015.74</v>
      </c>
      <c r="K506" s="25" t="s">
        <v>1422</v>
      </c>
      <c r="L506" s="26" t="s">
        <v>1423</v>
      </c>
    </row>
    <row r="507" spans="1:12" ht="24.75" x14ac:dyDescent="0.25">
      <c r="A507" s="101">
        <v>7</v>
      </c>
      <c r="B507" s="114" t="s">
        <v>640</v>
      </c>
      <c r="C507" s="131" t="s">
        <v>56</v>
      </c>
      <c r="D507" s="131" t="s">
        <v>641</v>
      </c>
      <c r="E507" s="27">
        <v>5</v>
      </c>
      <c r="F507" s="20">
        <v>1</v>
      </c>
      <c r="G507" s="21">
        <v>3077.4</v>
      </c>
      <c r="H507" s="22">
        <v>0.08</v>
      </c>
      <c r="I507" s="23">
        <f t="shared" si="40"/>
        <v>3077.4</v>
      </c>
      <c r="J507" s="24">
        <f t="shared" si="41"/>
        <v>3323.59</v>
      </c>
      <c r="K507" s="25" t="s">
        <v>1294</v>
      </c>
      <c r="L507" s="26" t="s">
        <v>1295</v>
      </c>
    </row>
    <row r="508" spans="1:12" ht="24.75" x14ac:dyDescent="0.25">
      <c r="A508" s="101">
        <v>8</v>
      </c>
      <c r="B508" s="31" t="s">
        <v>642</v>
      </c>
      <c r="C508" s="26" t="s">
        <v>411</v>
      </c>
      <c r="D508" s="26" t="s">
        <v>269</v>
      </c>
      <c r="E508" s="31">
        <v>6</v>
      </c>
      <c r="F508" s="20">
        <v>36</v>
      </c>
      <c r="G508" s="21">
        <v>37.799999999999997</v>
      </c>
      <c r="H508" s="22">
        <v>0.08</v>
      </c>
      <c r="I508" s="23">
        <f t="shared" si="40"/>
        <v>1360.8</v>
      </c>
      <c r="J508" s="24">
        <f t="shared" si="41"/>
        <v>1469.66</v>
      </c>
      <c r="K508" s="25" t="s">
        <v>1296</v>
      </c>
      <c r="L508" s="26" t="s">
        <v>1297</v>
      </c>
    </row>
    <row r="509" spans="1:12" ht="24.75" x14ac:dyDescent="0.25">
      <c r="A509" s="101">
        <v>9</v>
      </c>
      <c r="B509" s="31" t="s">
        <v>643</v>
      </c>
      <c r="C509" s="26" t="s">
        <v>411</v>
      </c>
      <c r="D509" s="26" t="s">
        <v>480</v>
      </c>
      <c r="E509" s="31">
        <v>1</v>
      </c>
      <c r="F509" s="20">
        <v>36</v>
      </c>
      <c r="G509" s="21">
        <v>32.799999999999997</v>
      </c>
      <c r="H509" s="22">
        <v>0.08</v>
      </c>
      <c r="I509" s="23">
        <f t="shared" si="40"/>
        <v>1180.8</v>
      </c>
      <c r="J509" s="24">
        <f t="shared" si="41"/>
        <v>1275.26</v>
      </c>
      <c r="K509" s="25" t="s">
        <v>1300</v>
      </c>
      <c r="L509" s="26" t="s">
        <v>1301</v>
      </c>
    </row>
    <row r="510" spans="1:12" ht="24.75" x14ac:dyDescent="0.25">
      <c r="A510" s="101">
        <v>10</v>
      </c>
      <c r="B510" s="31" t="s">
        <v>644</v>
      </c>
      <c r="C510" s="26" t="s">
        <v>411</v>
      </c>
      <c r="D510" s="26" t="s">
        <v>645</v>
      </c>
      <c r="E510" s="31">
        <v>10</v>
      </c>
      <c r="F510" s="20">
        <v>36</v>
      </c>
      <c r="G510" s="21">
        <v>18.600000000000001</v>
      </c>
      <c r="H510" s="22">
        <v>0.08</v>
      </c>
      <c r="I510" s="23">
        <f t="shared" si="40"/>
        <v>669.6</v>
      </c>
      <c r="J510" s="24">
        <f t="shared" si="41"/>
        <v>723.17</v>
      </c>
      <c r="K510" s="25" t="s">
        <v>1302</v>
      </c>
      <c r="L510" s="26" t="s">
        <v>1303</v>
      </c>
    </row>
    <row r="511" spans="1:12" ht="24.75" x14ac:dyDescent="0.25">
      <c r="A511" s="101">
        <v>11</v>
      </c>
      <c r="B511" s="31" t="s">
        <v>646</v>
      </c>
      <c r="C511" s="26" t="s">
        <v>647</v>
      </c>
      <c r="D511" s="26" t="s">
        <v>434</v>
      </c>
      <c r="E511" s="31">
        <v>3</v>
      </c>
      <c r="F511" s="20">
        <v>36</v>
      </c>
      <c r="G511" s="21">
        <v>36.4</v>
      </c>
      <c r="H511" s="22">
        <v>0.08</v>
      </c>
      <c r="I511" s="23">
        <f t="shared" si="40"/>
        <v>1310.4000000000001</v>
      </c>
      <c r="J511" s="24">
        <f t="shared" si="41"/>
        <v>1415.23</v>
      </c>
      <c r="K511" s="25" t="s">
        <v>1304</v>
      </c>
      <c r="L511" s="26" t="s">
        <v>1305</v>
      </c>
    </row>
    <row r="512" spans="1:12" ht="24.75" x14ac:dyDescent="0.25">
      <c r="A512" s="101">
        <v>12</v>
      </c>
      <c r="B512" s="31" t="s">
        <v>648</v>
      </c>
      <c r="C512" s="26" t="s">
        <v>56</v>
      </c>
      <c r="D512" s="26" t="s">
        <v>484</v>
      </c>
      <c r="E512" s="31">
        <v>1</v>
      </c>
      <c r="F512" s="20">
        <v>40</v>
      </c>
      <c r="G512" s="21">
        <v>23.41</v>
      </c>
      <c r="H512" s="22">
        <v>0.08</v>
      </c>
      <c r="I512" s="23">
        <f t="shared" si="40"/>
        <v>936.4</v>
      </c>
      <c r="J512" s="24">
        <f t="shared" si="41"/>
        <v>1011.31</v>
      </c>
      <c r="K512" s="25" t="s">
        <v>1306</v>
      </c>
      <c r="L512" s="26" t="s">
        <v>1307</v>
      </c>
    </row>
    <row r="513" spans="1:12" ht="24.75" x14ac:dyDescent="0.25">
      <c r="A513" s="101">
        <v>13</v>
      </c>
      <c r="B513" s="31" t="s">
        <v>649</v>
      </c>
      <c r="C513" s="26" t="s">
        <v>650</v>
      </c>
      <c r="D513" s="26" t="s">
        <v>651</v>
      </c>
      <c r="E513" s="31">
        <v>5</v>
      </c>
      <c r="F513" s="20">
        <v>145</v>
      </c>
      <c r="G513" s="21">
        <v>7.52</v>
      </c>
      <c r="H513" s="22">
        <v>0.08</v>
      </c>
      <c r="I513" s="23">
        <f t="shared" si="40"/>
        <v>1090.4000000000001</v>
      </c>
      <c r="J513" s="24">
        <f t="shared" si="41"/>
        <v>1177.6300000000001</v>
      </c>
      <c r="K513" s="25" t="s">
        <v>1308</v>
      </c>
      <c r="L513" s="26" t="s">
        <v>1309</v>
      </c>
    </row>
    <row r="514" spans="1:12" ht="24.75" x14ac:dyDescent="0.25">
      <c r="A514" s="101">
        <v>14</v>
      </c>
      <c r="B514" s="31" t="s">
        <v>652</v>
      </c>
      <c r="C514" s="26" t="s">
        <v>45</v>
      </c>
      <c r="D514" s="26" t="s">
        <v>172</v>
      </c>
      <c r="E514" s="31">
        <v>2</v>
      </c>
      <c r="F514" s="20">
        <v>5</v>
      </c>
      <c r="G514" s="21">
        <v>235.72</v>
      </c>
      <c r="H514" s="22">
        <v>0.08</v>
      </c>
      <c r="I514" s="23">
        <f t="shared" si="40"/>
        <v>1178.5999999999999</v>
      </c>
      <c r="J514" s="24">
        <f t="shared" si="41"/>
        <v>1272.8900000000001</v>
      </c>
      <c r="K514" s="25" t="s">
        <v>1310</v>
      </c>
      <c r="L514" s="26" t="s">
        <v>1311</v>
      </c>
    </row>
    <row r="515" spans="1:12" ht="48.75" x14ac:dyDescent="0.25">
      <c r="A515" s="101">
        <v>15</v>
      </c>
      <c r="B515" s="26" t="s">
        <v>653</v>
      </c>
      <c r="C515" s="26" t="s">
        <v>654</v>
      </c>
      <c r="D515" s="26" t="s">
        <v>637</v>
      </c>
      <c r="E515" s="31">
        <v>1</v>
      </c>
      <c r="F515" s="20">
        <v>2</v>
      </c>
      <c r="G515" s="21">
        <v>50.83</v>
      </c>
      <c r="H515" s="22">
        <v>0.08</v>
      </c>
      <c r="I515" s="23">
        <f t="shared" si="40"/>
        <v>101.66</v>
      </c>
      <c r="J515" s="24">
        <f t="shared" si="41"/>
        <v>109.79</v>
      </c>
      <c r="K515" s="25" t="s">
        <v>1312</v>
      </c>
      <c r="L515" s="26" t="s">
        <v>1313</v>
      </c>
    </row>
    <row r="516" spans="1:12" ht="24.75" x14ac:dyDescent="0.25">
      <c r="A516" s="101">
        <v>16</v>
      </c>
      <c r="B516" s="31" t="s">
        <v>655</v>
      </c>
      <c r="C516" s="131" t="s">
        <v>48</v>
      </c>
      <c r="D516" s="26" t="s">
        <v>425</v>
      </c>
      <c r="E516" s="31">
        <v>28</v>
      </c>
      <c r="F516" s="20">
        <v>15</v>
      </c>
      <c r="G516" s="21">
        <v>7.3</v>
      </c>
      <c r="H516" s="22">
        <v>0.08</v>
      </c>
      <c r="I516" s="23">
        <f t="shared" si="40"/>
        <v>109.5</v>
      </c>
      <c r="J516" s="24">
        <f t="shared" si="41"/>
        <v>118.26</v>
      </c>
      <c r="K516" s="25" t="s">
        <v>1314</v>
      </c>
      <c r="L516" s="26" t="s">
        <v>1315</v>
      </c>
    </row>
    <row r="517" spans="1:12" ht="24.75" x14ac:dyDescent="0.25">
      <c r="A517" s="101">
        <v>17</v>
      </c>
      <c r="B517" s="31" t="s">
        <v>655</v>
      </c>
      <c r="C517" s="131" t="s">
        <v>48</v>
      </c>
      <c r="D517" s="26" t="s">
        <v>284</v>
      </c>
      <c r="E517" s="31">
        <v>28</v>
      </c>
      <c r="F517" s="20">
        <v>15</v>
      </c>
      <c r="G517" s="21">
        <v>14.42</v>
      </c>
      <c r="H517" s="22">
        <v>0.08</v>
      </c>
      <c r="I517" s="23">
        <f t="shared" si="40"/>
        <v>216.3</v>
      </c>
      <c r="J517" s="24">
        <f t="shared" si="41"/>
        <v>233.6</v>
      </c>
      <c r="K517" s="25" t="s">
        <v>1316</v>
      </c>
      <c r="L517" s="26" t="s">
        <v>1317</v>
      </c>
    </row>
    <row r="518" spans="1:12" ht="24.75" x14ac:dyDescent="0.25">
      <c r="A518" s="101">
        <v>18</v>
      </c>
      <c r="B518" s="31" t="s">
        <v>655</v>
      </c>
      <c r="C518" s="131" t="s">
        <v>48</v>
      </c>
      <c r="D518" s="235" t="s">
        <v>434</v>
      </c>
      <c r="E518" s="43">
        <v>28</v>
      </c>
      <c r="F518" s="20">
        <v>15</v>
      </c>
      <c r="G518" s="21">
        <v>29.2</v>
      </c>
      <c r="H518" s="22">
        <v>0.08</v>
      </c>
      <c r="I518" s="23">
        <f t="shared" si="40"/>
        <v>438</v>
      </c>
      <c r="J518" s="24">
        <f t="shared" si="41"/>
        <v>473.04</v>
      </c>
      <c r="K518" s="25" t="s">
        <v>1318</v>
      </c>
      <c r="L518" s="26" t="s">
        <v>1319</v>
      </c>
    </row>
    <row r="519" spans="1:12" ht="24.75" x14ac:dyDescent="0.25">
      <c r="A519" s="101">
        <v>19</v>
      </c>
      <c r="B519" s="31" t="s">
        <v>656</v>
      </c>
      <c r="C519" s="26" t="s">
        <v>657</v>
      </c>
      <c r="D519" s="26" t="s">
        <v>658</v>
      </c>
      <c r="E519" s="31">
        <v>1</v>
      </c>
      <c r="F519" s="20">
        <v>10</v>
      </c>
      <c r="G519" s="21">
        <v>8.64</v>
      </c>
      <c r="H519" s="22">
        <v>0.08</v>
      </c>
      <c r="I519" s="23">
        <f t="shared" si="40"/>
        <v>86.4</v>
      </c>
      <c r="J519" s="24">
        <f t="shared" si="41"/>
        <v>93.31</v>
      </c>
      <c r="K519" s="25" t="s">
        <v>1320</v>
      </c>
      <c r="L519" s="26" t="s">
        <v>1321</v>
      </c>
    </row>
    <row r="520" spans="1:12" ht="24.75" x14ac:dyDescent="0.25">
      <c r="A520" s="101">
        <v>20</v>
      </c>
      <c r="B520" s="31" t="s">
        <v>659</v>
      </c>
      <c r="C520" s="26" t="s">
        <v>24</v>
      </c>
      <c r="D520" s="26" t="s">
        <v>70</v>
      </c>
      <c r="E520" s="31">
        <v>50</v>
      </c>
      <c r="F520" s="20">
        <v>10</v>
      </c>
      <c r="G520" s="21">
        <v>7.3</v>
      </c>
      <c r="H520" s="22">
        <v>0.08</v>
      </c>
      <c r="I520" s="23">
        <f t="shared" si="40"/>
        <v>73</v>
      </c>
      <c r="J520" s="24">
        <f t="shared" si="41"/>
        <v>78.84</v>
      </c>
      <c r="K520" s="25" t="s">
        <v>1322</v>
      </c>
      <c r="L520" s="26" t="s">
        <v>1323</v>
      </c>
    </row>
    <row r="521" spans="1:12" ht="24.75" x14ac:dyDescent="0.25">
      <c r="A521" s="101">
        <v>21</v>
      </c>
      <c r="B521" s="31" t="s">
        <v>660</v>
      </c>
      <c r="C521" s="26" t="s">
        <v>661</v>
      </c>
      <c r="D521" s="26" t="s">
        <v>662</v>
      </c>
      <c r="E521" s="35">
        <v>1</v>
      </c>
      <c r="F521" s="20">
        <v>18</v>
      </c>
      <c r="G521" s="21">
        <v>23.69</v>
      </c>
      <c r="H521" s="22">
        <v>0.08</v>
      </c>
      <c r="I521" s="23">
        <f t="shared" si="40"/>
        <v>426.42</v>
      </c>
      <c r="J521" s="24">
        <f t="shared" si="41"/>
        <v>460.53</v>
      </c>
      <c r="K521" s="25" t="s">
        <v>1416</v>
      </c>
      <c r="L521" s="26" t="s">
        <v>1417</v>
      </c>
    </row>
    <row r="522" spans="1:12" ht="24.75" x14ac:dyDescent="0.25">
      <c r="A522" s="101">
        <v>22</v>
      </c>
      <c r="B522" s="31" t="s">
        <v>663</v>
      </c>
      <c r="C522" s="26" t="s">
        <v>664</v>
      </c>
      <c r="D522" s="26" t="s">
        <v>665</v>
      </c>
      <c r="E522" s="31">
        <v>1</v>
      </c>
      <c r="F522" s="20">
        <v>6</v>
      </c>
      <c r="G522" s="21">
        <v>9.25</v>
      </c>
      <c r="H522" s="22">
        <v>0.08</v>
      </c>
      <c r="I522" s="23">
        <f t="shared" si="40"/>
        <v>55.5</v>
      </c>
      <c r="J522" s="24">
        <f t="shared" si="41"/>
        <v>59.94</v>
      </c>
      <c r="K522" s="25" t="s">
        <v>1324</v>
      </c>
      <c r="L522" s="26" t="s">
        <v>1325</v>
      </c>
    </row>
    <row r="523" spans="1:12" ht="24.75" x14ac:dyDescent="0.25">
      <c r="A523" s="101">
        <v>23</v>
      </c>
      <c r="B523" s="31" t="s">
        <v>666</v>
      </c>
      <c r="C523" s="26" t="s">
        <v>667</v>
      </c>
      <c r="D523" s="26" t="s">
        <v>668</v>
      </c>
      <c r="E523" s="31">
        <v>1</v>
      </c>
      <c r="F523" s="20">
        <v>18</v>
      </c>
      <c r="G523" s="21">
        <v>18.2</v>
      </c>
      <c r="H523" s="22">
        <v>0.08</v>
      </c>
      <c r="I523" s="23">
        <f t="shared" si="40"/>
        <v>327.60000000000002</v>
      </c>
      <c r="J523" s="24">
        <f t="shared" si="41"/>
        <v>353.81</v>
      </c>
      <c r="K523" s="25" t="s">
        <v>1326</v>
      </c>
      <c r="L523" s="26" t="s">
        <v>1327</v>
      </c>
    </row>
    <row r="524" spans="1:12" ht="36.75" x14ac:dyDescent="0.25">
      <c r="A524" s="101">
        <v>24</v>
      </c>
      <c r="B524" s="31" t="s">
        <v>669</v>
      </c>
      <c r="C524" s="26" t="s">
        <v>667</v>
      </c>
      <c r="D524" s="131" t="s">
        <v>482</v>
      </c>
      <c r="E524" s="27">
        <v>1</v>
      </c>
      <c r="F524" s="20">
        <v>30</v>
      </c>
      <c r="G524" s="21">
        <v>47.54</v>
      </c>
      <c r="H524" s="22">
        <v>0.08</v>
      </c>
      <c r="I524" s="23">
        <f t="shared" si="40"/>
        <v>1426.2</v>
      </c>
      <c r="J524" s="24">
        <f t="shared" si="41"/>
        <v>1540.3</v>
      </c>
      <c r="K524" s="25" t="s">
        <v>1328</v>
      </c>
      <c r="L524" s="26" t="s">
        <v>1329</v>
      </c>
    </row>
    <row r="525" spans="1:12" ht="24.75" x14ac:dyDescent="0.25">
      <c r="A525" s="101">
        <v>25</v>
      </c>
      <c r="B525" s="31" t="s">
        <v>670</v>
      </c>
      <c r="C525" s="26" t="s">
        <v>56</v>
      </c>
      <c r="D525" s="26" t="s">
        <v>230</v>
      </c>
      <c r="E525" s="31">
        <v>10</v>
      </c>
      <c r="F525" s="20">
        <v>1</v>
      </c>
      <c r="G525" s="21">
        <v>312</v>
      </c>
      <c r="H525" s="22">
        <v>0.08</v>
      </c>
      <c r="I525" s="23">
        <f t="shared" si="40"/>
        <v>312</v>
      </c>
      <c r="J525" s="24">
        <f t="shared" si="41"/>
        <v>336.96</v>
      </c>
      <c r="K525" s="25" t="s">
        <v>1330</v>
      </c>
      <c r="L525" s="26" t="s">
        <v>1331</v>
      </c>
    </row>
    <row r="526" spans="1:12" ht="36.75" x14ac:dyDescent="0.25">
      <c r="A526" s="101">
        <v>26</v>
      </c>
      <c r="B526" s="31" t="s">
        <v>671</v>
      </c>
      <c r="C526" s="26" t="s">
        <v>56</v>
      </c>
      <c r="D526" s="26" t="s">
        <v>672</v>
      </c>
      <c r="E526" s="31">
        <v>1</v>
      </c>
      <c r="F526" s="20">
        <v>1</v>
      </c>
      <c r="G526" s="21">
        <v>10750</v>
      </c>
      <c r="H526" s="22">
        <v>0.08</v>
      </c>
      <c r="I526" s="23">
        <f t="shared" si="40"/>
        <v>10750</v>
      </c>
      <c r="J526" s="24">
        <f t="shared" si="41"/>
        <v>11610</v>
      </c>
      <c r="K526" s="25" t="s">
        <v>1332</v>
      </c>
      <c r="L526" s="26" t="s">
        <v>1333</v>
      </c>
    </row>
    <row r="527" spans="1:12" ht="24.75" x14ac:dyDescent="0.25">
      <c r="A527" s="101">
        <v>27</v>
      </c>
      <c r="B527" s="31" t="s">
        <v>673</v>
      </c>
      <c r="C527" s="26" t="s">
        <v>674</v>
      </c>
      <c r="D527" s="26" t="s">
        <v>675</v>
      </c>
      <c r="E527" s="31">
        <v>2</v>
      </c>
      <c r="F527" s="20">
        <v>10</v>
      </c>
      <c r="G527" s="21">
        <v>130</v>
      </c>
      <c r="H527" s="22">
        <v>0.08</v>
      </c>
      <c r="I527" s="23">
        <f t="shared" si="40"/>
        <v>1300</v>
      </c>
      <c r="J527" s="24">
        <f t="shared" si="41"/>
        <v>1404</v>
      </c>
      <c r="K527" s="25" t="s">
        <v>1334</v>
      </c>
      <c r="L527" s="26" t="s">
        <v>1335</v>
      </c>
    </row>
    <row r="528" spans="1:12" ht="36.75" x14ac:dyDescent="0.25">
      <c r="A528" s="101">
        <v>28</v>
      </c>
      <c r="B528" s="31" t="s">
        <v>676</v>
      </c>
      <c r="C528" s="26" t="s">
        <v>256</v>
      </c>
      <c r="D528" s="26" t="s">
        <v>677</v>
      </c>
      <c r="E528" s="31">
        <v>10</v>
      </c>
      <c r="F528" s="20">
        <v>10</v>
      </c>
      <c r="G528" s="21">
        <v>719.99</v>
      </c>
      <c r="H528" s="22">
        <v>0.08</v>
      </c>
      <c r="I528" s="23">
        <f t="shared" si="40"/>
        <v>7199.9</v>
      </c>
      <c r="J528" s="24">
        <f t="shared" si="41"/>
        <v>7775.89</v>
      </c>
      <c r="K528" s="25" t="s">
        <v>1336</v>
      </c>
      <c r="L528" s="26" t="s">
        <v>1337</v>
      </c>
    </row>
    <row r="529" spans="1:12" ht="24.75" x14ac:dyDescent="0.25">
      <c r="A529" s="102">
        <v>29</v>
      </c>
      <c r="B529" s="45" t="s">
        <v>678</v>
      </c>
      <c r="C529" s="44" t="s">
        <v>679</v>
      </c>
      <c r="D529" s="44" t="s">
        <v>680</v>
      </c>
      <c r="E529" s="45">
        <v>1</v>
      </c>
      <c r="F529" s="20">
        <v>31</v>
      </c>
      <c r="G529" s="21">
        <v>22.68</v>
      </c>
      <c r="H529" s="22">
        <v>0.23</v>
      </c>
      <c r="I529" s="23">
        <f t="shared" si="40"/>
        <v>703.08</v>
      </c>
      <c r="J529" s="24">
        <f t="shared" si="41"/>
        <v>864.79</v>
      </c>
      <c r="K529" s="25" t="s">
        <v>1298</v>
      </c>
      <c r="L529" s="26" t="s">
        <v>1299</v>
      </c>
    </row>
    <row r="530" spans="1:12" x14ac:dyDescent="0.25">
      <c r="A530" s="7"/>
      <c r="B530" s="103" t="s">
        <v>486</v>
      </c>
      <c r="C530" s="9"/>
      <c r="D530" s="10"/>
      <c r="E530" s="9"/>
      <c r="F530" s="9"/>
      <c r="G530" s="9"/>
      <c r="H530" s="236"/>
      <c r="I530" s="105">
        <f>SUM(I501:I529)</f>
        <v>95151.489999999991</v>
      </c>
      <c r="J530" s="237">
        <f>SUM(J501:J529)</f>
        <v>102869.03999999998</v>
      </c>
      <c r="K530" s="122"/>
      <c r="L530" s="25"/>
    </row>
    <row r="531" spans="1:12" x14ac:dyDescent="0.25">
      <c r="A531" s="12"/>
      <c r="B531" s="238" t="s">
        <v>350</v>
      </c>
      <c r="C531" s="12"/>
      <c r="D531" s="90"/>
      <c r="E531" s="12"/>
      <c r="F531" s="12"/>
      <c r="G531" s="12"/>
      <c r="H531" s="12"/>
      <c r="I531" s="12"/>
      <c r="J531" s="12"/>
      <c r="K531" s="90"/>
      <c r="L531" s="90"/>
    </row>
    <row r="532" spans="1:12" x14ac:dyDescent="0.25">
      <c r="A532" s="12"/>
      <c r="B532" s="12"/>
      <c r="C532" s="12"/>
      <c r="D532" s="90"/>
      <c r="E532" s="12"/>
      <c r="F532" s="12"/>
      <c r="G532" s="12"/>
      <c r="H532" s="12"/>
      <c r="I532" s="12"/>
      <c r="J532" s="12"/>
      <c r="K532" s="90"/>
      <c r="L532" s="90"/>
    </row>
    <row r="533" spans="1:12" x14ac:dyDescent="0.25">
      <c r="C533"/>
    </row>
    <row r="534" spans="1:12" x14ac:dyDescent="0.25">
      <c r="C534"/>
    </row>
    <row r="535" spans="1:12" x14ac:dyDescent="0.25">
      <c r="C535"/>
    </row>
    <row r="536" spans="1:12" x14ac:dyDescent="0.25">
      <c r="C536"/>
    </row>
    <row r="537" spans="1:12" x14ac:dyDescent="0.25">
      <c r="C537"/>
    </row>
    <row r="538" spans="1:12" x14ac:dyDescent="0.25">
      <c r="C538"/>
    </row>
    <row r="539" spans="1:12" x14ac:dyDescent="0.25">
      <c r="C539"/>
    </row>
    <row r="540" spans="1:12" x14ac:dyDescent="0.25">
      <c r="C540"/>
    </row>
    <row r="541" spans="1:12" x14ac:dyDescent="0.25">
      <c r="C541"/>
    </row>
    <row r="542" spans="1:12" x14ac:dyDescent="0.25">
      <c r="C542"/>
    </row>
    <row r="543" spans="1:12" x14ac:dyDescent="0.25">
      <c r="C543"/>
    </row>
    <row r="544" spans="1:12" x14ac:dyDescent="0.25">
      <c r="C544"/>
    </row>
    <row r="545" spans="3:3" x14ac:dyDescent="0.25">
      <c r="C545"/>
    </row>
    <row r="546" spans="3:3" x14ac:dyDescent="0.25">
      <c r="C546"/>
    </row>
    <row r="547" spans="3:3" x14ac:dyDescent="0.25">
      <c r="C547"/>
    </row>
    <row r="548" spans="3:3" x14ac:dyDescent="0.25">
      <c r="C548"/>
    </row>
    <row r="549" spans="3:3" x14ac:dyDescent="0.25">
      <c r="C549"/>
    </row>
    <row r="550" spans="3:3" x14ac:dyDescent="0.25">
      <c r="C550"/>
    </row>
  </sheetData>
  <autoFilter ref="A2:L550" xr:uid="{188C1361-6A6B-4269-AE30-AC4DA41D5477}"/>
  <pageMargins left="0.7" right="0.7" top="0.75" bottom="0.75" header="0.3" footer="0.3"/>
  <pageSetup paperSize="9" scale="80" orientation="landscape" verticalDpi="0" r:id="rId1"/>
  <rowBreaks count="12" manualBreakCount="12">
    <brk id="177" max="11" man="1"/>
    <brk id="203" max="11" man="1"/>
    <brk id="248" max="11" man="1"/>
    <brk id="272" max="11" man="1"/>
    <brk id="321" max="11" man="1"/>
    <brk id="362" max="11" man="1"/>
    <brk id="381" max="11" man="1"/>
    <brk id="406" max="11" man="1"/>
    <brk id="418" max="11" man="1"/>
    <brk id="466" max="11" man="1"/>
    <brk id="474" max="11" man="1"/>
    <brk id="498" max="11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212AEA-9357-493F-8033-51CB3314D3FA}">
  <dimension ref="A2:C27"/>
  <sheetViews>
    <sheetView workbookViewId="0">
      <selection activeCell="A28" sqref="A28"/>
    </sheetView>
  </sheetViews>
  <sheetFormatPr defaultRowHeight="15" x14ac:dyDescent="0.25"/>
  <cols>
    <col min="1" max="1" width="8.85546875" style="1"/>
    <col min="2" max="3" width="11.140625" style="2" bestFit="1" customWidth="1"/>
  </cols>
  <sheetData>
    <row r="2" spans="1:3" x14ac:dyDescent="0.25">
      <c r="A2" s="239" t="s">
        <v>1432</v>
      </c>
      <c r="B2" s="240" t="s">
        <v>1450</v>
      </c>
      <c r="C2" s="240" t="s">
        <v>1451</v>
      </c>
    </row>
    <row r="3" spans="1:3" x14ac:dyDescent="0.25">
      <c r="A3" s="239">
        <v>1</v>
      </c>
      <c r="B3" s="240">
        <f>Oferta!I168</f>
        <v>414115.21999999986</v>
      </c>
      <c r="C3" s="240">
        <f>Oferta!J168</f>
        <v>447220.63999999978</v>
      </c>
    </row>
    <row r="4" spans="1:3" x14ac:dyDescent="0.25">
      <c r="A4" s="239">
        <v>2</v>
      </c>
      <c r="B4" s="240">
        <f>Oferta!I200</f>
        <v>37342.31</v>
      </c>
      <c r="C4" s="240">
        <f>Oferta!J200</f>
        <v>40329.68</v>
      </c>
    </row>
    <row r="5" spans="1:3" x14ac:dyDescent="0.25">
      <c r="A5" s="239">
        <v>7</v>
      </c>
      <c r="B5" s="240">
        <f>Oferta!I230</f>
        <v>129119.72</v>
      </c>
      <c r="C5" s="240">
        <f>Oferta!J230</f>
        <v>139449.31000000003</v>
      </c>
    </row>
    <row r="6" spans="1:3" x14ac:dyDescent="0.25">
      <c r="A6" s="239">
        <v>8</v>
      </c>
      <c r="B6" s="240">
        <f>Oferta!I246</f>
        <v>2976.91</v>
      </c>
      <c r="C6" s="240">
        <f>Oferta!J246</f>
        <v>3125.75</v>
      </c>
    </row>
    <row r="7" spans="1:3" x14ac:dyDescent="0.25">
      <c r="A7" s="239">
        <v>9</v>
      </c>
      <c r="B7" s="240">
        <f>Oferta!I265</f>
        <v>92470.88</v>
      </c>
      <c r="C7" s="240">
        <f>Oferta!J265</f>
        <v>99868.55</v>
      </c>
    </row>
    <row r="8" spans="1:3" x14ac:dyDescent="0.25">
      <c r="A8" s="239">
        <v>10</v>
      </c>
      <c r="B8" s="240">
        <f>Oferta!I303</f>
        <v>186403.31</v>
      </c>
      <c r="C8" s="240">
        <f>Oferta!J303</f>
        <v>201315.59999999998</v>
      </c>
    </row>
    <row r="9" spans="1:3" x14ac:dyDescent="0.25">
      <c r="A9" s="239">
        <v>12</v>
      </c>
      <c r="B9" s="240">
        <f>Oferta!I310</f>
        <v>24750</v>
      </c>
      <c r="C9" s="240">
        <f>Oferta!J310</f>
        <v>26730</v>
      </c>
    </row>
    <row r="10" spans="1:3" x14ac:dyDescent="0.25">
      <c r="A10" s="239">
        <v>17</v>
      </c>
      <c r="B10" s="240">
        <f>Oferta!I320</f>
        <v>1581.34</v>
      </c>
      <c r="C10" s="240">
        <f>Oferta!J320</f>
        <v>1707.8400000000001</v>
      </c>
    </row>
    <row r="11" spans="1:3" x14ac:dyDescent="0.25">
      <c r="A11" s="239">
        <v>18</v>
      </c>
      <c r="B11" s="240">
        <f>Oferta!I352</f>
        <v>54076.2</v>
      </c>
      <c r="C11" s="240">
        <f>Oferta!J352</f>
        <v>58402.280000000013</v>
      </c>
    </row>
    <row r="12" spans="1:3" x14ac:dyDescent="0.25">
      <c r="A12" s="239">
        <v>20</v>
      </c>
      <c r="B12" s="240">
        <f>Oferta!I360</f>
        <v>6278.4</v>
      </c>
      <c r="C12" s="240">
        <f>Oferta!J360</f>
        <v>6780.67</v>
      </c>
    </row>
    <row r="13" spans="1:3" x14ac:dyDescent="0.25">
      <c r="A13" s="239">
        <v>21</v>
      </c>
      <c r="B13" s="240">
        <f>Oferta!I369</f>
        <v>131355</v>
      </c>
      <c r="C13" s="240">
        <f>Oferta!J369</f>
        <v>141863.4</v>
      </c>
    </row>
    <row r="14" spans="1:3" x14ac:dyDescent="0.25">
      <c r="A14" s="239">
        <v>26</v>
      </c>
      <c r="B14" s="240">
        <f>Oferta!I379</f>
        <v>7342.7</v>
      </c>
      <c r="C14" s="240">
        <f>Oferta!J379</f>
        <v>7930.1200000000008</v>
      </c>
    </row>
    <row r="15" spans="1:3" x14ac:dyDescent="0.25">
      <c r="A15" s="239">
        <v>27</v>
      </c>
      <c r="B15" s="240">
        <f>Oferta!I390</f>
        <v>460.35</v>
      </c>
      <c r="C15" s="240">
        <f>Oferta!J390</f>
        <v>497.19000000000005</v>
      </c>
    </row>
    <row r="16" spans="1:3" x14ac:dyDescent="0.25">
      <c r="A16" s="239">
        <v>29</v>
      </c>
      <c r="B16" s="240">
        <f>Oferta!I398</f>
        <v>659493.6</v>
      </c>
      <c r="C16" s="240">
        <f>Oferta!J398</f>
        <v>712253.09000000008</v>
      </c>
    </row>
    <row r="17" spans="1:3" x14ac:dyDescent="0.25">
      <c r="A17" s="239">
        <v>31</v>
      </c>
      <c r="B17" s="240">
        <f>Oferta!I404</f>
        <v>19080</v>
      </c>
      <c r="C17" s="240">
        <f>Oferta!J404</f>
        <v>20606.400000000001</v>
      </c>
    </row>
    <row r="18" spans="1:3" x14ac:dyDescent="0.25">
      <c r="A18" s="239">
        <v>32</v>
      </c>
      <c r="B18" s="240">
        <f>Oferta!I415</f>
        <v>10648.2</v>
      </c>
      <c r="C18" s="240">
        <f>Oferta!J415</f>
        <v>11268.67</v>
      </c>
    </row>
    <row r="19" spans="1:3" x14ac:dyDescent="0.25">
      <c r="A19" s="241">
        <v>34</v>
      </c>
      <c r="B19" s="240">
        <f>Oferta!I426</f>
        <v>7517.36</v>
      </c>
      <c r="C19" s="240">
        <f>Oferta!J426</f>
        <v>7893.23</v>
      </c>
    </row>
    <row r="20" spans="1:3" x14ac:dyDescent="0.25">
      <c r="A20" s="239">
        <v>35</v>
      </c>
      <c r="B20" s="240">
        <f>Oferta!I445</f>
        <v>105290.58</v>
      </c>
      <c r="C20" s="240">
        <f>Oferta!J445</f>
        <v>111270.74</v>
      </c>
    </row>
    <row r="21" spans="1:3" x14ac:dyDescent="0.25">
      <c r="A21" s="239">
        <v>36</v>
      </c>
      <c r="B21" s="240">
        <f>Oferta!I455</f>
        <v>16338</v>
      </c>
      <c r="C21" s="240">
        <f>Oferta!J455</f>
        <v>17645.04</v>
      </c>
    </row>
    <row r="22" spans="1:3" x14ac:dyDescent="0.25">
      <c r="A22" s="239">
        <v>37</v>
      </c>
      <c r="B22" s="240">
        <f>Oferta!I464</f>
        <v>178792.9</v>
      </c>
      <c r="C22" s="240">
        <f>Oferta!J464</f>
        <v>193096.33</v>
      </c>
    </row>
    <row r="23" spans="1:3" x14ac:dyDescent="0.25">
      <c r="A23" s="239">
        <v>39</v>
      </c>
      <c r="B23" s="240">
        <f>Oferta!I472</f>
        <v>17046</v>
      </c>
      <c r="C23" s="240">
        <f>Oferta!J472</f>
        <v>18409.68</v>
      </c>
    </row>
    <row r="24" spans="1:3" x14ac:dyDescent="0.25">
      <c r="A24" s="239">
        <v>40</v>
      </c>
      <c r="B24" s="240">
        <f>Oferta!I495</f>
        <v>10018.949999999999</v>
      </c>
      <c r="C24" s="240">
        <f>Oferta!J495</f>
        <v>10820.45</v>
      </c>
    </row>
    <row r="25" spans="1:3" x14ac:dyDescent="0.25">
      <c r="A25" s="239">
        <v>45</v>
      </c>
      <c r="B25" s="240">
        <f>Oferta!I530</f>
        <v>95151.489999999991</v>
      </c>
      <c r="C25" s="240">
        <f>Oferta!J530</f>
        <v>102869.03999999998</v>
      </c>
    </row>
    <row r="26" spans="1:3" x14ac:dyDescent="0.25">
      <c r="A26" s="239"/>
      <c r="B26" s="240"/>
      <c r="C26" s="240"/>
    </row>
    <row r="27" spans="1:3" x14ac:dyDescent="0.25">
      <c r="A27" s="239" t="s">
        <v>1452</v>
      </c>
      <c r="B27" s="240">
        <f>SUM(B3:B25)</f>
        <v>2207649.42</v>
      </c>
      <c r="C27" s="240">
        <f>SUM(C3:C25)</f>
        <v>2381353.7000000002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1</vt:i4>
      </vt:variant>
    </vt:vector>
  </HeadingPairs>
  <TitlesOfParts>
    <vt:vector size="3" baseType="lpstr">
      <vt:lpstr>Oferta</vt:lpstr>
      <vt:lpstr>Podsuma</vt:lpstr>
      <vt:lpstr>Oferta!Obszar_wydruku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Kubecka, Katarzyna (Urtica)</dc:creator>
  <cp:lastModifiedBy>Najder, Barbara (Urtica)</cp:lastModifiedBy>
  <dcterms:created xsi:type="dcterms:W3CDTF">2024-08-30T06:53:52Z</dcterms:created>
  <dcterms:modified xsi:type="dcterms:W3CDTF">2024-09-24T14:58:30Z</dcterms:modified>
</cp:coreProperties>
</file>