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damczyk\OneDrive - Stryker\Desktop\Zielona Góra 08.09.23 spine\4. przygotowanie\"/>
    </mc:Choice>
  </mc:AlternateContent>
  <xr:revisionPtr revIDLastSave="0" documentId="8_{FFA5B47B-5339-4886-A0AD-300398E70522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ZADANIE 4" sheetId="1" r:id="rId1"/>
    <sheet name="Arkusz1" sheetId="2" r:id="rId2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2" i="1" l="1"/>
  <c r="F32" i="1"/>
  <c r="H32" i="1" s="1"/>
  <c r="I12" i="1" l="1"/>
  <c r="I13" i="1"/>
  <c r="I14" i="1"/>
  <c r="I15" i="1"/>
  <c r="I16" i="1"/>
  <c r="I17" i="1"/>
  <c r="I18" i="1"/>
  <c r="I19" i="1"/>
  <c r="I20" i="1"/>
  <c r="I21" i="1"/>
  <c r="I22" i="1"/>
  <c r="I23" i="1"/>
  <c r="I26" i="1"/>
  <c r="I27" i="1"/>
  <c r="I30" i="1"/>
  <c r="I31" i="1"/>
  <c r="I33" i="1"/>
  <c r="I37" i="1"/>
  <c r="I38" i="1"/>
  <c r="I42" i="1"/>
  <c r="I43" i="1"/>
  <c r="I9" i="1"/>
  <c r="F43" i="1"/>
  <c r="H43" i="1" s="1"/>
  <c r="F42" i="1"/>
  <c r="H42" i="1" s="1"/>
  <c r="F38" i="1"/>
  <c r="H38" i="1" s="1"/>
  <c r="F37" i="1"/>
  <c r="H37" i="1" s="1"/>
  <c r="F33" i="1"/>
  <c r="H33" i="1" s="1"/>
  <c r="F31" i="1"/>
  <c r="H31" i="1" s="1"/>
  <c r="F30" i="1"/>
  <c r="H30" i="1" s="1"/>
  <c r="F27" i="1"/>
  <c r="H27" i="1" s="1"/>
  <c r="F26" i="1"/>
  <c r="H26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23" i="1"/>
  <c r="H23" i="1" s="1"/>
  <c r="F12" i="1"/>
  <c r="H12" i="1" s="1"/>
  <c r="F9" i="1"/>
  <c r="H9" i="1" s="1"/>
  <c r="H44" i="1" l="1"/>
  <c r="F44" i="1"/>
</calcChain>
</file>

<file path=xl/sharedStrings.xml><?xml version="1.0" encoding="utf-8"?>
<sst xmlns="http://schemas.openxmlformats.org/spreadsheetml/2006/main" count="102" uniqueCount="74">
  <si>
    <t>Lp.</t>
  </si>
  <si>
    <t>Przedmiot  zamówienia</t>
  </si>
  <si>
    <t>Jednostka miary</t>
  </si>
  <si>
    <t>Ilość</t>
  </si>
  <si>
    <t>Wartość netto 6=4x5</t>
  </si>
  <si>
    <t>Stawka     VAT (%)</t>
  </si>
  <si>
    <t>Wartość brutto (zł) 8=6+7</t>
  </si>
  <si>
    <t>Cena jednostkowa brutto               9=8/4</t>
  </si>
  <si>
    <t>PRODUCENT,
Nazwa własna lub inne określenie identyfikujące 
wyrób w sposób jednoznaczny, np. numer katalogowy</t>
  </si>
  <si>
    <t>szt.</t>
  </si>
  <si>
    <t>2.</t>
  </si>
  <si>
    <t>Elementy zestawu:</t>
  </si>
  <si>
    <t>- śruba przezskórna 2 szt.</t>
  </si>
  <si>
    <t>- śruba na otwarto 2 szt.</t>
  </si>
  <si>
    <t>- śruba augmentacyjna monolityczna oraz poliaksjalna 2 szt.</t>
  </si>
  <si>
    <t>- element blokujący 6 szt.</t>
  </si>
  <si>
    <t>- poprzeczka/ łącznik offsetowy</t>
  </si>
  <si>
    <t>- pręt przezskórny 2 szt.</t>
  </si>
  <si>
    <t>- pręt na otwarto 2 szt.</t>
  </si>
  <si>
    <t>- kaniula do cementu 2 szt.</t>
  </si>
  <si>
    <t>- drut typu Kirschnera 6 szt.</t>
  </si>
  <si>
    <t>- igła przeznasadowa 2 szt.</t>
  </si>
  <si>
    <t>3.</t>
  </si>
  <si>
    <t>4.</t>
  </si>
  <si>
    <t>Substytut kości w postaci granulek lub paska, składający się w większości z trójfosforanu wapnia;</t>
  </si>
  <si>
    <t>5.</t>
  </si>
  <si>
    <t>- implant</t>
  </si>
  <si>
    <t>- kręty kostne/śruby</t>
  </si>
  <si>
    <t>6.</t>
  </si>
  <si>
    <t>- proteza</t>
  </si>
  <si>
    <t>- zakończenie kątowe</t>
  </si>
  <si>
    <t>8.</t>
  </si>
  <si>
    <t>9.</t>
  </si>
  <si>
    <t>- wypełnienie</t>
  </si>
  <si>
    <t>10.</t>
  </si>
  <si>
    <t>- płyta</t>
  </si>
  <si>
    <t>- śruby</t>
  </si>
  <si>
    <t>Razem
Netto:</t>
  </si>
  <si>
    <t>Razem
Brutto:</t>
  </si>
  <si>
    <t xml:space="preserve">   Cena 
jednostkowa netto 
</t>
  </si>
  <si>
    <r>
      <t>Implanty do międzykręgowej stabilizacji odcinka szyjnego wraz ze śrubami</t>
    </r>
    <r>
      <rPr>
        <sz val="11"/>
        <rFont val="Calibri"/>
        <family val="2"/>
        <charset val="238"/>
        <scheme val="minor"/>
      </rPr>
      <t>;
- Implanty wykonane z materiału typu PEEK i tytanu;
- Implant umożliwiający sztywne połączenie do trzonów za pomocą śrub;
- Anatomiczny kształt implantu pozwalający na odtworzenie naturalnej lordozy szyjnej kręgosłupa o trzech stopniach skosu 0°, 4° oraz 8°;
- Jeden tantalowy marker na tylnej ścianie implantu do oceny położenia klatki;
- Co najmniej dwie wielkości podstawy implantu 12x14mm i 14x16mm;
- Co najmniej 7 wysokość klatki 6mm-12mm;
- Otwór wewnętrzny implantu umożliwiający umieszczenie wiórów kostnych, materiału syntetycznego lub przerost kostny;
- Śruby do mocowania implantu w co najmniej dwóch średnicach (3,5mm ; 4,0mm) w wariancie sztywnym i ruchomym umożliwiającym mocowanie śruby pod dowolnym kątem;
- Śruby w dł .od 8-14 mm samowiercących  i samogwintujących;
- System blokujący śruby w implancie nie wymaga dodatkowych elementów komplikujących zabieg;
- Implant nie może wystawać poza obręb trzonu;
- Podajnik implantu oraz celownik do wiercenia i wprowadzania śrub jako jedno narzędzie;
- Wyłącznie przednie mocowanie implantu na podajniku;
- W zestawie wymagane rozwieracz trzonów typu CASPAR łamane osiowo ( dostępne min.2 długości pinów);
- Implanty przeznaczone do wielokrotnej sterylizacji muszą być umieszczone w dedykowanych pojemnikach z dodatkowym oznaczeniem rodzaju implantu (miejsca ułożenia);</t>
    </r>
  </si>
  <si>
    <r>
      <t>Proteza trzonu piersiowego i lędźwiowego umożliwiająca dystrakcję in situ</t>
    </r>
    <r>
      <rPr>
        <sz val="11"/>
        <rFont val="Calibri"/>
        <family val="2"/>
        <charset val="238"/>
        <scheme val="minor"/>
      </rPr>
      <t>:
- Tytanowa proteza trzonu umożliwiająca płynną, niskoskokową dystrakcję operowanego segmentu kręgosłupa po jej zaimplantowaniu przy użyciu pojedynczego narzędzia przytrzymującego wszczep;
- Konstrukcja implantu umożliwia odtworzenie krzywizny kręgosłupa;
- Implant zapewnia regulację wysokości na odcinku 20,5 mm – 90,5 mm w celu zaopatrzeniu do 3 segmentów kręgosłupa;
- Implanty w dwóch średnicach 18 i 22 mm;
- W zestawie szeroka gama ząbkowanych zakończeń kątowych pozwalająca operatorowi na dobranie jednej z dziesięciu możliwych krzywizn (0, 3, 6, 8, 11, 15, 16, 18, 23, 30);
- Na zakończeniach kątowych znajdują się pionowe kreski - celowniki, w celu precyzyjnego ustawieniu ich krzywizn względem siebie;
- Możliwość wypełnienia implantu przeszczepami kostnymi lub substytutem kostnym;
- Odwracalna blokada mechanizmu dystrakcyjnego implantu;
- W zestawie dostępne implanty umożliwiające dodatkowe powiększenie wysokości protezy o 15;</t>
    </r>
  </si>
  <si>
    <r>
      <t xml:space="preserve">Rozszerzalna proteza trzonu odcinka szyjnego kręgosłupa:
</t>
    </r>
    <r>
      <rPr>
        <sz val="11"/>
        <rFont val="Calibri"/>
        <family val="2"/>
        <charset val="238"/>
        <scheme val="minor"/>
      </rPr>
      <t>- Implant wykonany z tytanu;
- Posiada porowatą strukturę wraz z szorstkimi powierzchniami o chropowatości 3-5μm aby umożliwić łatwy przyczep komórek i wrastanie kości w płytki graniczne;
- Dwie podstawy implantu 13x16 i 14x18mm posiadający płynny zakres regulacji wysokości w zakresie 18-74mm oraz płynną regulację lordozy od 0 do 20 stopni.</t>
    </r>
  </si>
  <si>
    <r>
      <t xml:space="preserve">Implanty międzytrzonowe typu ACIF z syntetycznym wypełnieniem do odcinka szyjnego kręgosłupa:
</t>
    </r>
    <r>
      <rPr>
        <sz val="11"/>
        <rFont val="Calibri"/>
        <family val="2"/>
        <charset val="238"/>
        <scheme val="minor"/>
      </rPr>
      <t>- Anatomiczny kształt implantu pozwalający na odtworzenie naturalnej lordozy szyjnej;
- Co najmniej sześć różnych wysokości klatek (od 4mm – 9 mm) i dwie głębokości (12mm i 14 mm);
- Tytanowe markery umożliwiające ocenę położenia wszczepów po implantacji;
- Obecność dodatkowego systemu kotwiczącego klatkę w przestrzeni międzytrzonowej (poza ząbkowaną lub porowatą powierzchnią) w postaci 2-tytanowych szpilek na górnej i dolnej części implantu. Materiał wykonania implantów – PEEK+ tytan;
- Całkowicie syntetyczny i pakowany sterylnie substytut kości mający postać monolitycznej bryły ściśle dopasowanej do danego rozmiaru przestrzeni klatki do wypełnienia, której jest przeznaczony;
- Substytut powinien składać się z 20% hydroksyapatytu oraz 80% z trójfosforanu wapnia;
- Opakowanie zewnętrzne oznaczone parametrem wielkości klatki;
- Wielkość powierzchni wypełnienia od 54% do 59% powierzchni klatki;
- Zestaw instrumentarium musi być dostarczony w specjalnej kasecie umożliwiającej jej sterylizację i przechowywanie;
- Narzędzia muszą znajdować się w dedykowanych i oznakowanych pojemnikach;
- Implanty przeznaczone do wielokrotnej sterylizacji muszą być umieszczone w dedykowanych pojemnikach z dodatkowym oznaczeniem rodzaju implantu (miejsca ułożenia);
- W zestawie: dostępne narzędzia umożliwiające pobranie
przeszczepu z talerza kości biodrowej;</t>
    </r>
  </si>
  <si>
    <t>1.</t>
  </si>
  <si>
    <r>
      <t xml:space="preserve">Tytanowe klatki do stabilizacji przestrzeni międzytrzonowej o randomizowanej strukturze porów:
</t>
    </r>
    <r>
      <rPr>
        <sz val="11"/>
        <rFont val="Calibri"/>
        <family val="2"/>
        <charset val="238"/>
        <scheme val="minor"/>
      </rPr>
      <t>- Implanty umożliwiające poszerzenie i utrzymanie poszerzonej przestrzeni międzytrzonowej i otworów międzykręgowych do momentu uzyskania zrostu kostnego;
- Budowa implantu umożliwia wrastanie kości w ściany implantu;
- Implanty o ostro ząbkowanych powierzchniach wykonane ze stopu tytanu o porowatości 60%;
*</t>
    </r>
    <r>
      <rPr>
        <b/>
        <u/>
        <sz val="11"/>
        <rFont val="Calibri"/>
        <family val="2"/>
        <charset val="238"/>
        <scheme val="minor"/>
      </rPr>
      <t xml:space="preserve">LUB </t>
    </r>
    <r>
      <rPr>
        <sz val="11"/>
        <rFont val="Calibri"/>
        <family val="2"/>
        <charset val="238"/>
        <scheme val="minor"/>
      </rPr>
      <t>55-75%
- Całkowity zakres wielkości porów 100-700μm;
- Co najmniej 5 wysokości implantu;
- Duża przestrzeń na przeszczep kostny bądź substytut kostny;</t>
    </r>
  </si>
  <si>
    <t>Implant typu OLIF tytanowy 
Tytanowa konstrukcja implantu o porowatości 70%. Posiada szorstkie powierzchnie o chropowatości 3-5μm, aby umożliwić łatwy przyczep komórek i wrastanie kości w implant. Powierzchnia implantu ząbkowana, wierzchołek implantu zwężony dla ułatwienia wprowadzania w zapadnięte przestrzenie dyskowe. Dostępne 4 długości podstawy implantu 45, 50, 55, 60 mm, w zależności od długości implantu występuje do pięciu wysokości od 8–16 mm i lordozie 8, 12 i 15 stopni.</t>
  </si>
  <si>
    <r>
      <t xml:space="preserve">Implant typu XLIF tytanowy. </t>
    </r>
    <r>
      <rPr>
        <sz val="11"/>
        <rFont val="Calibri"/>
        <family val="2"/>
        <charset val="238"/>
        <scheme val="minor"/>
      </rPr>
      <t xml:space="preserve">Tytanowe konstrukcja implantu o porowatości 70%. Posiada szorstkie powierzchnie o chropowatości 3-5μm, aby umożliwić łatwy przyczep komórek i wrastanie kości w implant. Powierzchnia implantu ząbkowana, wierzchołek implantu zwężony dla ułatwienia wprowadzania w zapadnięte przestrzenie dyskowe. Dostępne 4 długści podstawy implantu 45, 50, 55, 60 mm, w zależnoości od długości implantu występuje do pięciu wysokości od 8–16 mm i lordozie 8, 12 i 15 stopni. </t>
    </r>
  </si>
  <si>
    <t>Stabilizacja międzykręgowa szyjna z dostępu przedniego – płyta:</t>
  </si>
  <si>
    <t>Płyta do stabilizacja międzykręgowej z dostępu przedniego. Płyta niskoprofilowa o grubości 2,5 mm i szerokości 17,5 mm. Długość płyt w zakresie 16-110 mm ze skokiem co 2, 3 mm w zależności od długości płyty. Płytki wstępnie dogięte, o półprzeziernym wzorze, umożliwiającym kontrolę RTG miejsca zrostu. Jednostopniowa blokada śruby na zasadzie przesłony uniemożliwiającej wykręcenie się śruby. W zestawie implantów znajdują się wkręty samogwintujące o cylindrycznym rdzeniu i łagodnym zakończeniu oraz odmienne wkręty samonawiercające o ostrym zakończeniu nie wymagające nawiercania kości korowej. Śruby o długościach w przedziale między 12 a 18 mm ze skokiem co 2 mm oraz dwóch średnicach: 4 mm i 4,5 mm. Śruby do osadzania pod stałym kątem z maksymalnym odchyleniem 2° oraz oddzielne do wkręcania pod kątem 15° względem płyty. W zestawie dostępny uniwersalny śrubokręt służący zarówno do wkręcania śrub jak i ich finalnego zablokowania przed przemieszczaniem się. Mocowanie implantów do śrubokręta sześciokątne. W zestawie instrumentarium znajduje się giętarka umożliwiająca doginanie płytek na poszczególnych poziomach.</t>
  </si>
  <si>
    <r>
      <t xml:space="preserve">Tytanowy system stabilizacji kręgosłupa opartej na pręcie
5.5 lub 6mm metodą przezskórną jak i na otwarto z możliwością wprowadzenia implantu międzytrzonowego oraz podania cementu do śrub augmentacyjnych:
</t>
    </r>
    <r>
      <rPr>
        <sz val="9"/>
        <rFont val="Calibri"/>
        <family val="2"/>
        <charset val="238"/>
        <scheme val="minor"/>
      </rPr>
      <t xml:space="preserve">- Stabilizacja oparta na przezskórnych wieloosiowych śrubach pedicularnych, wprowadzanych po drucie Kirschnera lub metodą na otwarto;
- Śruby z samonawiercającym i cylindrycznym profilem gwintu i stożkowym rdzeniu o podwójnym rodzaju gwintu - korówkowy szerszy i samotnący-ostry na stożku;
- Śruby przezskórne z wbudowanymi łopatkami o długościach 70 i 110mm, posiadające gwint redukcyjny o długości 15mm;
- Śruby kodowane kolorami  o średnicach od 4,5 mm do 8,5mm co 1 mm oraz długościach w  zależności od średnicy i długości łopatek 25mm do 90mm - stopniowane co 5mm, w większych rozmiarach co 10mm;
- Śruby augmentacyjna poliaksjalne i monolityczne;
- Śruby na otwarto z podwójnym gwintem;
- Bloker jednoelementowy z gwintem trapezowym, blokowany kluczem dynamometrycznym
- Pręty tytanowe z heksagonalnym zakończeniem celem precyzyjnego wprowadzenia pręta do śruby o średnicy 5,5 i 6mm o dł. od 30 mm do 80 mm-stopniowane co 5 mm oraz od 90 mm do 190 mm-stopniowane co 10 mm, możliwość zastosowania pręta prostego 480 mm i 600 mm;
- Dostępne pręty CoCr 6mm oraz pręty wygięte fabrycznie o śred. 5,5 i 6 mm i długościach od 30 do 130mm;
- W zestawie igły naprowadzające, przeznasadowe z trokarem min. 3 różne średnice, 2 długości oraz 2 kształty ostrzy – stożkowe i jednostronnie ścięte oraz druty Kirschnera nitinolowe i stalowe z końcówką zaostrzona bądź tępą;
</t>
    </r>
    <r>
      <rPr>
        <u/>
        <sz val="9"/>
        <rFont val="Calibri"/>
        <family val="2"/>
        <charset val="238"/>
        <scheme val="minor"/>
      </rPr>
      <t xml:space="preserve">
Instrumentarium:
</t>
    </r>
    <r>
      <rPr>
        <sz val="9"/>
        <rFont val="Calibri"/>
        <family val="2"/>
        <charset val="238"/>
        <scheme val="minor"/>
      </rPr>
      <t>- W zestawie zintegrowany ze śrubami retraktor umożliwiający za pomocą jednego nacięcia miedzy śrubami przeprowadzenie
dekompresji, przygotowania dysku i blaszek granicznych do wprowadzenia cage;
- Łopatka retraktora w długościach 60-120mm;
- W zestawie narzędzia do wielopoziomowej dystrakcji i kompresji;
- Konieczność zapewnienia pełnej wizualizacji przebiegu pręta przez głowy śrub z punktu widzenia operatora;</t>
    </r>
  </si>
  <si>
    <t>Stryker Corp. 4898XXXX, 4895XXXX,  4893XXXX, 6101-21XXXXXTL7-G2, 6101-21XXXXXCL7-G2</t>
  </si>
  <si>
    <t>Stryker Corp. 482804XXX, 482802XXX</t>
  </si>
  <si>
    <t>Stryker Corp. 48230XXXX, 48231XXXX, 48261XXXX, 482616XXXX, 4823170XX</t>
  </si>
  <si>
    <t>Stryker Corp. 48490XXXXS, 48491XXXXS</t>
  </si>
  <si>
    <t>Stryker Corp. 48289999, 48230000, 03756230</t>
  </si>
  <si>
    <t>Stryker Corp. 038201XX, 48230XXX; 48235XXX</t>
  </si>
  <si>
    <t>Stryker Corp. 48487XXX, 48486XXX; 482806XXX, 482807XXX</t>
  </si>
  <si>
    <t>Stryker Corp. 4823XXXX</t>
  </si>
  <si>
    <t>Stryker Corp. 48491305S, 48491300S</t>
  </si>
  <si>
    <t>Stryker Corp. 4828023X</t>
  </si>
  <si>
    <t>Stryker Corp. 03061XX000-1, 030611X000-1, 030613X000-1, 482371XX-1 (podana cena za sztukę, opakowanie zbiorcze 6 sztuk)</t>
  </si>
  <si>
    <t>Stryker Corp. 6101-218XXXXLP-G2; 6101-218XXXXLL8-G2; 6101-222XXXXLP-G2; 6101-222XXXXLL8-G2; 6101-222XXXXLL1X-G2</t>
  </si>
  <si>
    <t>Stryker Corp. 2102-1100</t>
  </si>
  <si>
    <t>Stryker Corp. 67410XX, 67411XX, 67431XX, 67431XX</t>
  </si>
  <si>
    <t>Stryker Corp. 67416XX, 67417XX,</t>
  </si>
  <si>
    <t xml:space="preserve">Stryker Corp. 482918XX, 482922XX, </t>
  </si>
  <si>
    <t>Stryker Corp. 482911XX, 482912XX, 48292215, 48291800, 48292200</t>
  </si>
  <si>
    <t>Stryker Corp. 7512-21XXXXX-G3, 7512-21XXXXXX-G3,  7501-10001-G1, 7501-10002-G1</t>
  </si>
  <si>
    <t>Stryker Corp. 674120X, 674140X,</t>
  </si>
  <si>
    <t xml:space="preserve">Stryker Corp. T80674120X, T80674140X    </t>
  </si>
  <si>
    <r>
      <t>Stryker Corp. AA01-41F</t>
    </r>
    <r>
      <rPr>
        <sz val="8"/>
        <color rgb="FFFF0000"/>
        <rFont val="Verdana"/>
        <family val="2"/>
        <charset val="238"/>
      </rPr>
      <t>XX</t>
    </r>
    <r>
      <rPr>
        <sz val="8"/>
        <rFont val="Verdana"/>
        <family val="2"/>
        <charset val="238"/>
      </rPr>
      <t>V; AA01-42FXXV; AA01-43FXXV, AA01-44FXXV, AA01-45FXXXV</t>
    </r>
  </si>
  <si>
    <r>
      <t>Stryker Corp. 8801-</t>
    </r>
    <r>
      <rPr>
        <sz val="8"/>
        <color rgb="FFFF0000"/>
        <rFont val="Verdana"/>
        <family val="2"/>
        <charset val="238"/>
      </rPr>
      <t>X</t>
    </r>
    <r>
      <rPr>
        <sz val="8"/>
        <rFont val="Verdana"/>
        <family val="2"/>
        <charset val="238"/>
      </rPr>
      <t>4</t>
    </r>
    <r>
      <rPr>
        <sz val="8"/>
        <color rgb="FFFF0000"/>
        <rFont val="Verdana"/>
        <family val="2"/>
        <charset val="238"/>
      </rPr>
      <t>XXXX</t>
    </r>
    <r>
      <rPr>
        <sz val="8"/>
        <rFont val="Verdana"/>
        <family val="2"/>
        <charset val="238"/>
      </rPr>
      <t xml:space="preserve">A; </t>
    </r>
  </si>
  <si>
    <r>
      <t xml:space="preserve">        </t>
    </r>
    <r>
      <rPr>
        <b/>
        <sz val="1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                            Załącznik nr 3 do SWZ NZ.261.39.2023
                                                                                                                                                                                                                            Załącznik nr 1 do umowy nr NZ.261.39.2.2023
                                                                                                Formularz cenowo-techniczny dla zadania nr 2</t>
    </r>
    <r>
      <rPr>
        <sz val="11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>1. Przedmiotem  zamówienia są sukcesywne dostawy implantów do stabilizacji kręgosłupa, zwanych dalej wyrobami.
2. Wykonawca gwarantuje, że wyroby objęte przedmiotem zamówienia dotyczącym zadania nr 2 spełniać będą wszystkie – wskazane w niniejszym załączniku – wymagania eksploatacyjno – techniczne i jakościowe.
3. Wykonawca oferuje w ramach przedmiotu umowy i jego cenie:
- dla poz. 1-2, 4 tabeli:
1) utworzyć w sali operacyjnej Klinicznego Oddziału Neurochirurgii Zamawiającego bank depozytowy wyrobów w pełnym asortymencie i zakresie wymaganych rozmiarów;
2) udostępnić zamawiającemu na okres obowiązywania niniejszej umowy komplet specjalistycznych narzędzi, zwanych dalej instrumentarium, umożliwiających implantację wyrobów (nie dotyczy poz. 4);
3) uzupełnić bank depozytowy niezwłocznie, nie później niż w terminie do 1 * dzien roboczych od dnia przekazania Wykonawcy raportu implantacji za pośrednictwem poczty elektronicznej na adres e-mail: zamowienia@stryker.com* .
- dla poz. 3, 5-10 tabeli:
4) dostarczać zamawiającemu wyroby w postaci kompletnego zestawu (pełny asortyment i zakres wymaganych rozmiarów) umożliwiającego przeprowadzenie zabiegu; 
5) udostępniać zamawiającemu na czas przeprowadzenia zabiegu instrumentarium, umożliwiających implantację każdego rodzaju wyrobów wskazanych w poniższej tabeli;
6) dostarczyć wyrobu oraz instrumentarium nie później niż na 1 dzień roboczy przed datą planowanego zabiegu na podstawie zamówienia przesłanego za pośrednictwem poczty elektronicznej na adres e-mail: zamowienia@stryker.com* lub zgłoszenia telefonicznego na nr 735 910 555* .
4. Dostarczane zamawiającemu wyroby powinny być umieszczone w trwałych - odpornych na uszkodzenia mechaniczne oraz zabezpieczonych   przed działaniem szkodliwych czynników zewnętrznych - opakowaniach, na których należy zamieścić co najmniej następujące informacje:
    -  nazwa wyrobu, nazwa producenta,
    -  kod partii lub serii wyrobu, 
  -  oznaczenie daty, przed upływem której wyrób może być używany bezpiecznie, wyrażonej w latach i miesiącach,
    -  oznakowanie CE,
    -  inne oznaczenia i informacje wymagane na podstawie odrębnych przepisów.
 Uwaga: Okres ważności wyrobów powinien wynosić minimum 24 miesiące od dnia dostawy do siedziby zamawiającego.
5. Wykonawca oświadcza, że dostarczane zamawiającemu wyroby spełniać będą właściwe, ustalone w obowiązujących przepisach prawa wymagania odnośnie dopuszczenia do użytkowania przedmiotowych wyrobów w polskich zakładach opieki zdrowotnej.
6. Wykonawca zapewnia, że na potwierdzenie stanu faktycznego, o którym mowa w pkt. 2 i 5 posiada stosowne dokumenty, które zostaną niezwłocznie przekazane zamawiającemu, na jego pisemny wniosek na etapie realizacji zamówienia.
7. Wykonawca oferuje realizację niniejszego zadania zgodnie z następującą kalkulacją:
*Wypełnia Wykonawca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</si>
</sst>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name val="Calibri"/>
      <family val="2"/>
      <charset val="1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0"/>
      <color rgb="FF000000"/>
      <name val="Tahoma"/>
      <family val="2"/>
      <charset val="1"/>
    </font>
    <font>
      <sz val="10"/>
      <color rgb="FF000000"/>
      <name val="Times New Roman"/>
      <family val="1"/>
      <charset val="238"/>
    </font>
    <font>
      <sz val="10"/>
      <color rgb="FF000000"/>
      <name val="Calibri"/>
      <family val="2"/>
      <charset val="238"/>
    </font>
    <font>
      <sz val="10"/>
      <name val="Calibri"/>
      <family val="2"/>
      <charset val="238"/>
    </font>
    <font>
      <b/>
      <sz val="10"/>
      <name val="Tahoma"/>
      <family val="2"/>
    </font>
    <font>
      <b/>
      <sz val="10"/>
      <color rgb="FF000000"/>
      <name val="Tahoma"/>
      <family val="2"/>
    </font>
    <font>
      <sz val="8"/>
      <name val="Verdana"/>
      <family val="2"/>
      <charset val="238"/>
    </font>
    <font>
      <sz val="8"/>
      <color rgb="FFFF0000"/>
      <name val="Verdana"/>
      <family val="2"/>
      <charset val="238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u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26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9" fontId="5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4" fontId="5" fillId="0" borderId="6" xfId="0" applyNumberFormat="1" applyFont="1" applyBorder="1" applyAlignment="1">
      <alignment horizontal="center" vertical="center" wrapText="1"/>
    </xf>
    <xf numFmtId="9" fontId="5" fillId="0" borderId="6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4" fontId="5" fillId="0" borderId="0" xfId="0" applyNumberFormat="1" applyFont="1" applyBorder="1" applyAlignment="1">
      <alignment vertical="center" wrapText="1"/>
    </xf>
    <xf numFmtId="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top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4" fontId="5" fillId="0" borderId="9" xfId="0" applyNumberFormat="1" applyFont="1" applyBorder="1" applyAlignment="1">
      <alignment horizontal="center" vertical="center" wrapText="1"/>
    </xf>
    <xf numFmtId="9" fontId="5" fillId="0" borderId="9" xfId="0" applyNumberFormat="1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49" fontId="8" fillId="0" borderId="13" xfId="0" applyNumberFormat="1" applyFont="1" applyBorder="1" applyAlignment="1">
      <alignment horizontal="left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3" fontId="11" fillId="0" borderId="8" xfId="0" applyNumberFormat="1" applyFont="1" applyBorder="1" applyAlignment="1">
      <alignment horizontal="center" vertical="center" wrapText="1"/>
    </xf>
    <xf numFmtId="3" fontId="12" fillId="0" borderId="8" xfId="0" applyNumberFormat="1" applyFont="1" applyBorder="1" applyAlignment="1">
      <alignment horizontal="center" vertical="center" wrapText="1"/>
    </xf>
    <xf numFmtId="3" fontId="11" fillId="0" borderId="8" xfId="0" applyNumberFormat="1" applyFont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>
      <alignment horizontal="left" vertical="top" wrapText="1"/>
    </xf>
    <xf numFmtId="0" fontId="13" fillId="0" borderId="8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>
      <alignment horizontal="left" vertical="top" wrapText="1"/>
    </xf>
    <xf numFmtId="0" fontId="13" fillId="0" borderId="8" xfId="0" applyFont="1" applyBorder="1" applyAlignment="1" applyProtection="1">
      <alignment vertical="center" wrapText="1"/>
      <protection locked="0"/>
    </xf>
    <xf numFmtId="3" fontId="11" fillId="0" borderId="5" xfId="0" applyNumberFormat="1" applyFont="1" applyBorder="1" applyAlignment="1">
      <alignment horizontal="center" vertical="center" wrapText="1"/>
    </xf>
    <xf numFmtId="4" fontId="7" fillId="0" borderId="8" xfId="0" applyNumberFormat="1" applyFont="1" applyBorder="1" applyAlignment="1">
      <alignment horizontal="center" vertical="center" wrapText="1"/>
    </xf>
    <xf numFmtId="4" fontId="5" fillId="0" borderId="8" xfId="0" applyNumberFormat="1" applyFont="1" applyBorder="1" applyAlignment="1">
      <alignment horizontal="center" vertical="center" wrapText="1"/>
    </xf>
    <xf numFmtId="9" fontId="5" fillId="0" borderId="8" xfId="0" applyNumberFormat="1" applyFont="1" applyBorder="1" applyAlignment="1">
      <alignment horizontal="center" vertical="center" wrapText="1"/>
    </xf>
    <xf numFmtId="2" fontId="9" fillId="2" borderId="8" xfId="0" applyNumberFormat="1" applyFont="1" applyFill="1" applyBorder="1" applyAlignment="1">
      <alignment horizontal="center" vertical="center" wrapText="1"/>
    </xf>
    <xf numFmtId="49" fontId="10" fillId="3" borderId="8" xfId="0" applyNumberFormat="1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4" fontId="2" fillId="0" borderId="8" xfId="0" applyNumberFormat="1" applyFont="1" applyBorder="1" applyAlignment="1">
      <alignment horizontal="center" vertical="center" wrapText="1"/>
    </xf>
    <xf numFmtId="9" fontId="2" fillId="0" borderId="8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S48"/>
  <sheetViews>
    <sheetView tabSelected="1" topLeftCell="B10" zoomScaleNormal="100" workbookViewId="0">
      <selection activeCell="B34" sqref="B34:B35"/>
    </sheetView>
  </sheetViews>
  <sheetFormatPr defaultColWidth="6.140625" defaultRowHeight="15" x14ac:dyDescent="0.25"/>
  <cols>
    <col min="1" max="1" width="3.5703125" style="25" customWidth="1"/>
    <col min="2" max="2" width="71" style="19" customWidth="1"/>
    <col min="3" max="3" width="8.7109375" style="20" customWidth="1"/>
    <col min="4" max="4" width="8.5703125" style="20" customWidth="1"/>
    <col min="5" max="5" width="11.28515625" style="22" customWidth="1"/>
    <col min="6" max="6" width="12.85546875" style="21" customWidth="1"/>
    <col min="7" max="7" width="7.42578125" style="23" customWidth="1"/>
    <col min="8" max="8" width="12.140625" style="24" customWidth="1"/>
    <col min="9" max="9" width="12.140625" style="21" customWidth="1"/>
    <col min="10" max="10" width="32.7109375" style="5" customWidth="1"/>
    <col min="11" max="237" width="6.140625" style="5"/>
    <col min="238" max="996" width="6.140625" style="1"/>
    <col min="997" max="1008" width="6.140625" style="2"/>
    <col min="1009" max="1021" width="7.7109375" style="2" customWidth="1"/>
    <col min="1022" max="1022" width="6.140625" style="2"/>
    <col min="1023" max="1023" width="11.5703125" style="2" customWidth="1"/>
    <col min="1024" max="16384" width="6.140625" style="2"/>
  </cols>
  <sheetData>
    <row r="1" spans="1:1007" s="1" customFormat="1" ht="230.85" customHeight="1" x14ac:dyDescent="0.25">
      <c r="A1" s="90"/>
      <c r="B1" s="80" t="s">
        <v>73</v>
      </c>
      <c r="C1" s="80"/>
      <c r="D1" s="80"/>
      <c r="E1" s="80"/>
      <c r="F1" s="80"/>
      <c r="G1" s="80"/>
      <c r="H1" s="80"/>
      <c r="I1" s="80"/>
      <c r="J1" s="80"/>
    </row>
    <row r="2" spans="1:1007" s="1" customFormat="1" ht="12.75" customHeight="1" x14ac:dyDescent="0.25">
      <c r="A2" s="90"/>
      <c r="B2" s="80"/>
      <c r="C2" s="80"/>
      <c r="D2" s="80"/>
      <c r="E2" s="80"/>
      <c r="F2" s="80"/>
      <c r="G2" s="80"/>
      <c r="H2" s="80"/>
      <c r="I2" s="80"/>
      <c r="J2" s="80"/>
    </row>
    <row r="3" spans="1:1007" s="1" customFormat="1" ht="12.75" customHeight="1" x14ac:dyDescent="0.25">
      <c r="A3" s="90"/>
      <c r="B3" s="80"/>
      <c r="C3" s="80"/>
      <c r="D3" s="80"/>
      <c r="E3" s="80"/>
      <c r="F3" s="80"/>
      <c r="G3" s="80"/>
      <c r="H3" s="80"/>
      <c r="I3" s="80"/>
      <c r="J3" s="80"/>
    </row>
    <row r="4" spans="1:1007" s="1" customFormat="1" ht="75.75" customHeight="1" x14ac:dyDescent="0.25">
      <c r="A4" s="90"/>
      <c r="B4" s="80"/>
      <c r="C4" s="80"/>
      <c r="D4" s="80"/>
      <c r="E4" s="80"/>
      <c r="F4" s="80"/>
      <c r="G4" s="80"/>
      <c r="H4" s="80"/>
      <c r="I4" s="80"/>
      <c r="J4" s="80"/>
    </row>
    <row r="5" spans="1:1007" s="1" customFormat="1" ht="159.75" customHeight="1" x14ac:dyDescent="0.25">
      <c r="A5" s="90"/>
      <c r="B5" s="80"/>
      <c r="C5" s="80"/>
      <c r="D5" s="80"/>
      <c r="E5" s="80"/>
      <c r="F5" s="80"/>
      <c r="G5" s="80"/>
      <c r="H5" s="80"/>
      <c r="I5" s="80"/>
      <c r="J5" s="80"/>
    </row>
    <row r="6" spans="1:1007" s="1" customFormat="1" ht="16.5" hidden="1" customHeight="1" x14ac:dyDescent="0.25">
      <c r="A6" s="25"/>
      <c r="B6" s="81"/>
      <c r="C6" s="81"/>
      <c r="D6" s="81"/>
      <c r="E6" s="81"/>
      <c r="F6" s="81"/>
      <c r="G6" s="81"/>
      <c r="H6" s="81"/>
      <c r="I6" s="81"/>
      <c r="J6" s="81"/>
    </row>
    <row r="7" spans="1:1007" s="3" customFormat="1" ht="73.5" customHeight="1" x14ac:dyDescent="0.25">
      <c r="A7" s="32" t="s">
        <v>0</v>
      </c>
      <c r="B7" s="32" t="s">
        <v>1</v>
      </c>
      <c r="C7" s="33" t="s">
        <v>2</v>
      </c>
      <c r="D7" s="33" t="s">
        <v>3</v>
      </c>
      <c r="E7" s="33" t="s">
        <v>39</v>
      </c>
      <c r="F7" s="33" t="s">
        <v>4</v>
      </c>
      <c r="G7" s="33" t="s">
        <v>5</v>
      </c>
      <c r="H7" s="33" t="s">
        <v>6</v>
      </c>
      <c r="I7" s="33" t="s">
        <v>7</v>
      </c>
      <c r="J7" s="33" t="s">
        <v>8</v>
      </c>
      <c r="ALI7" s="4"/>
      <c r="ALJ7" s="4"/>
      <c r="ALK7" s="4"/>
      <c r="ALL7" s="4"/>
      <c r="ALM7" s="4"/>
      <c r="ALN7" s="4"/>
      <c r="ALO7" s="4"/>
      <c r="ALP7" s="4"/>
      <c r="ALQ7" s="4"/>
      <c r="ALR7" s="4"/>
      <c r="ALS7" s="4"/>
    </row>
    <row r="8" spans="1:1007" x14ac:dyDescent="0.25">
      <c r="A8" s="34">
        <v>1</v>
      </c>
      <c r="B8" s="35">
        <v>2</v>
      </c>
      <c r="C8" s="36">
        <v>3</v>
      </c>
      <c r="D8" s="36">
        <v>4</v>
      </c>
      <c r="E8" s="37">
        <v>5</v>
      </c>
      <c r="F8" s="35">
        <v>6</v>
      </c>
      <c r="G8" s="37">
        <v>7</v>
      </c>
      <c r="H8" s="35">
        <v>8</v>
      </c>
      <c r="I8" s="35">
        <v>9</v>
      </c>
      <c r="J8" s="35">
        <v>10</v>
      </c>
      <c r="ALI8" s="4"/>
      <c r="ALJ8" s="4"/>
      <c r="ALK8" s="4"/>
      <c r="ALL8" s="4"/>
      <c r="ALM8" s="4"/>
      <c r="ALN8" s="4"/>
      <c r="ALO8" s="4"/>
      <c r="ALP8" s="4"/>
      <c r="ALQ8" s="4"/>
      <c r="ALR8" s="4"/>
      <c r="ALS8" s="4"/>
    </row>
    <row r="9" spans="1:1007" ht="190.5" customHeight="1" x14ac:dyDescent="0.25">
      <c r="A9" s="38" t="s">
        <v>44</v>
      </c>
      <c r="B9" s="39" t="s">
        <v>45</v>
      </c>
      <c r="C9" s="40" t="s">
        <v>9</v>
      </c>
      <c r="D9" s="41">
        <v>21</v>
      </c>
      <c r="E9" s="42">
        <v>2200</v>
      </c>
      <c r="F9" s="42">
        <f>PRODUCT(D9,E9)</f>
        <v>46200</v>
      </c>
      <c r="G9" s="43">
        <v>0.08</v>
      </c>
      <c r="H9" s="49">
        <f>PRODUCT(F9,1.08)</f>
        <v>49896</v>
      </c>
      <c r="I9" s="42">
        <f>PRODUCT(E9,1.08)</f>
        <v>2376</v>
      </c>
      <c r="J9" s="53" t="s">
        <v>51</v>
      </c>
      <c r="ALI9" s="4"/>
      <c r="ALJ9" s="4"/>
      <c r="ALK9" s="4"/>
      <c r="ALL9" s="4"/>
      <c r="ALM9" s="4"/>
      <c r="ALN9" s="4"/>
      <c r="ALO9" s="4"/>
      <c r="ALP9" s="4"/>
      <c r="ALQ9" s="4"/>
      <c r="ALR9" s="4"/>
      <c r="ALS9" s="4"/>
    </row>
    <row r="10" spans="1:1007" ht="409.5" customHeight="1" x14ac:dyDescent="0.25">
      <c r="A10" s="89" t="s">
        <v>10</v>
      </c>
      <c r="B10" s="73" t="s">
        <v>50</v>
      </c>
      <c r="C10" s="40"/>
      <c r="D10" s="41"/>
      <c r="E10" s="42"/>
      <c r="F10" s="45"/>
      <c r="G10" s="43"/>
      <c r="H10" s="45"/>
      <c r="I10" s="42"/>
      <c r="J10" s="46"/>
      <c r="ALI10" s="4"/>
      <c r="ALJ10" s="4"/>
      <c r="ALK10" s="4"/>
      <c r="ALL10" s="4"/>
      <c r="ALM10" s="4"/>
      <c r="ALN10" s="4"/>
      <c r="ALO10" s="4"/>
      <c r="ALP10" s="4"/>
      <c r="ALQ10" s="4"/>
      <c r="ALR10" s="4"/>
      <c r="ALS10" s="4"/>
    </row>
    <row r="11" spans="1:1007" ht="14.25" customHeight="1" x14ac:dyDescent="0.25">
      <c r="A11" s="87"/>
      <c r="B11" s="6" t="s">
        <v>11</v>
      </c>
      <c r="C11" s="7"/>
      <c r="D11" s="8"/>
      <c r="E11" s="47"/>
      <c r="F11" s="44"/>
      <c r="G11" s="48"/>
      <c r="H11" s="44"/>
      <c r="I11" s="42"/>
      <c r="J11" s="11"/>
      <c r="ALI11" s="4"/>
      <c r="ALJ11" s="4"/>
      <c r="ALK11" s="4"/>
      <c r="ALL11" s="4"/>
      <c r="ALM11" s="4"/>
      <c r="ALN11" s="4"/>
      <c r="ALO11" s="4"/>
      <c r="ALP11" s="4"/>
      <c r="ALQ11" s="4"/>
      <c r="ALR11" s="4"/>
      <c r="ALS11" s="4"/>
    </row>
    <row r="12" spans="1:1007" ht="36" customHeight="1" x14ac:dyDescent="0.25">
      <c r="A12" s="87"/>
      <c r="B12" s="6" t="s">
        <v>12</v>
      </c>
      <c r="C12" s="51" t="s">
        <v>9</v>
      </c>
      <c r="D12" s="60">
        <v>26</v>
      </c>
      <c r="E12" s="68">
        <v>1300</v>
      </c>
      <c r="F12" s="69">
        <f>PRODUCT(D12,E12)</f>
        <v>33800</v>
      </c>
      <c r="G12" s="70">
        <v>0.08</v>
      </c>
      <c r="H12" s="69">
        <f>PRODUCT(F12,1.08)</f>
        <v>36504</v>
      </c>
      <c r="I12" s="69">
        <f t="shared" ref="I12:I43" si="0">PRODUCT(E12,1.08)</f>
        <v>1404</v>
      </c>
      <c r="J12" s="71" t="s">
        <v>52</v>
      </c>
      <c r="ALI12" s="4"/>
      <c r="ALJ12" s="4"/>
      <c r="ALK12" s="4"/>
      <c r="ALL12" s="4"/>
      <c r="ALM12" s="4"/>
      <c r="ALN12" s="4"/>
      <c r="ALO12" s="4"/>
      <c r="ALP12" s="4"/>
      <c r="ALQ12" s="4"/>
      <c r="ALR12" s="4"/>
      <c r="ALS12" s="4"/>
    </row>
    <row r="13" spans="1:1007" ht="40.5" customHeight="1" x14ac:dyDescent="0.25">
      <c r="A13" s="87"/>
      <c r="B13" s="6" t="s">
        <v>13</v>
      </c>
      <c r="C13" s="51" t="s">
        <v>9</v>
      </c>
      <c r="D13" s="60">
        <v>26</v>
      </c>
      <c r="E13" s="68">
        <v>700</v>
      </c>
      <c r="F13" s="69">
        <f t="shared" ref="F13:F23" si="1">PRODUCT(D13,E13)</f>
        <v>18200</v>
      </c>
      <c r="G13" s="70">
        <v>0.08</v>
      </c>
      <c r="H13" s="69">
        <f t="shared" ref="H13:H21" si="2">PRODUCT(F13,1.08)</f>
        <v>19656</v>
      </c>
      <c r="I13" s="69">
        <f t="shared" si="0"/>
        <v>756</v>
      </c>
      <c r="J13" s="71" t="s">
        <v>53</v>
      </c>
      <c r="ALI13" s="4"/>
      <c r="ALJ13" s="4"/>
      <c r="ALK13" s="4"/>
      <c r="ALL13" s="4"/>
      <c r="ALM13" s="4"/>
      <c r="ALN13" s="4"/>
      <c r="ALO13" s="4"/>
      <c r="ALP13" s="4"/>
      <c r="ALQ13" s="4"/>
      <c r="ALR13" s="4"/>
      <c r="ALS13" s="4"/>
    </row>
    <row r="14" spans="1:1007" ht="37.5" customHeight="1" x14ac:dyDescent="0.25">
      <c r="A14" s="87"/>
      <c r="B14" s="6" t="s">
        <v>14</v>
      </c>
      <c r="C14" s="51" t="s">
        <v>9</v>
      </c>
      <c r="D14" s="61">
        <v>26</v>
      </c>
      <c r="E14" s="68">
        <v>1400</v>
      </c>
      <c r="F14" s="69">
        <f t="shared" si="1"/>
        <v>36400</v>
      </c>
      <c r="G14" s="70">
        <v>0.08</v>
      </c>
      <c r="H14" s="69">
        <f t="shared" si="2"/>
        <v>39312</v>
      </c>
      <c r="I14" s="69">
        <f t="shared" si="0"/>
        <v>1512</v>
      </c>
      <c r="J14" s="71" t="s">
        <v>54</v>
      </c>
      <c r="ALI14" s="4"/>
      <c r="ALJ14" s="4"/>
      <c r="ALK14" s="4"/>
      <c r="ALL14" s="4"/>
      <c r="ALM14" s="4"/>
      <c r="ALN14" s="4"/>
      <c r="ALO14" s="4"/>
      <c r="ALP14" s="4"/>
      <c r="ALQ14" s="4"/>
      <c r="ALR14" s="4"/>
      <c r="ALS14" s="4"/>
    </row>
    <row r="15" spans="1:1007" ht="33" customHeight="1" x14ac:dyDescent="0.25">
      <c r="A15" s="87"/>
      <c r="B15" s="6" t="s">
        <v>15</v>
      </c>
      <c r="C15" s="51" t="s">
        <v>9</v>
      </c>
      <c r="D15" s="60">
        <v>78</v>
      </c>
      <c r="E15" s="68">
        <v>100</v>
      </c>
      <c r="F15" s="69">
        <f t="shared" si="1"/>
        <v>7800</v>
      </c>
      <c r="G15" s="70">
        <v>0.08</v>
      </c>
      <c r="H15" s="69">
        <f t="shared" si="2"/>
        <v>8424</v>
      </c>
      <c r="I15" s="69">
        <f t="shared" si="0"/>
        <v>108</v>
      </c>
      <c r="J15" s="72" t="s">
        <v>55</v>
      </c>
      <c r="ALI15" s="4"/>
      <c r="ALJ15" s="4"/>
      <c r="ALK15" s="4"/>
      <c r="ALL15" s="4"/>
      <c r="ALM15" s="4"/>
      <c r="ALN15" s="4"/>
      <c r="ALO15" s="4"/>
      <c r="ALP15" s="4"/>
      <c r="ALQ15" s="4"/>
      <c r="ALR15" s="4"/>
      <c r="ALS15" s="4"/>
    </row>
    <row r="16" spans="1:1007" ht="36" customHeight="1" x14ac:dyDescent="0.25">
      <c r="A16" s="87"/>
      <c r="B16" s="6" t="s">
        <v>16</v>
      </c>
      <c r="C16" s="51" t="s">
        <v>9</v>
      </c>
      <c r="D16" s="60">
        <v>13</v>
      </c>
      <c r="E16" s="68">
        <v>700</v>
      </c>
      <c r="F16" s="69">
        <f t="shared" si="1"/>
        <v>9100</v>
      </c>
      <c r="G16" s="70">
        <v>0.08</v>
      </c>
      <c r="H16" s="69">
        <f t="shared" si="2"/>
        <v>9828</v>
      </c>
      <c r="I16" s="69">
        <f t="shared" si="0"/>
        <v>756</v>
      </c>
      <c r="J16" s="71" t="s">
        <v>56</v>
      </c>
      <c r="ALI16" s="4"/>
      <c r="ALJ16" s="4"/>
      <c r="ALK16" s="4"/>
      <c r="ALL16" s="4"/>
      <c r="ALM16" s="4"/>
      <c r="ALN16" s="4"/>
      <c r="ALO16" s="4"/>
      <c r="ALP16" s="4"/>
      <c r="ALQ16" s="4"/>
      <c r="ALR16" s="4"/>
      <c r="ALS16" s="4"/>
    </row>
    <row r="17" spans="1:1007" ht="53.25" customHeight="1" x14ac:dyDescent="0.25">
      <c r="A17" s="87"/>
      <c r="B17" s="6" t="s">
        <v>17</v>
      </c>
      <c r="C17" s="51" t="s">
        <v>9</v>
      </c>
      <c r="D17" s="60">
        <v>26</v>
      </c>
      <c r="E17" s="68">
        <v>350</v>
      </c>
      <c r="F17" s="69">
        <f t="shared" si="1"/>
        <v>9100</v>
      </c>
      <c r="G17" s="70">
        <v>0.08</v>
      </c>
      <c r="H17" s="69">
        <f t="shared" si="2"/>
        <v>9828</v>
      </c>
      <c r="I17" s="69">
        <f t="shared" si="0"/>
        <v>378</v>
      </c>
      <c r="J17" s="71" t="s">
        <v>57</v>
      </c>
      <c r="ALI17" s="4"/>
      <c r="ALJ17" s="4"/>
      <c r="ALK17" s="4"/>
      <c r="ALL17" s="4"/>
      <c r="ALM17" s="4"/>
      <c r="ALN17" s="4"/>
      <c r="ALO17" s="4"/>
      <c r="ALP17" s="4"/>
      <c r="ALQ17" s="4"/>
      <c r="ALR17" s="4"/>
      <c r="ALS17" s="4"/>
    </row>
    <row r="18" spans="1:1007" ht="30.75" customHeight="1" x14ac:dyDescent="0.25">
      <c r="A18" s="87"/>
      <c r="B18" s="6" t="s">
        <v>18</v>
      </c>
      <c r="C18" s="51" t="s">
        <v>9</v>
      </c>
      <c r="D18" s="60">
        <v>26</v>
      </c>
      <c r="E18" s="68">
        <v>300</v>
      </c>
      <c r="F18" s="69">
        <f t="shared" si="1"/>
        <v>7800</v>
      </c>
      <c r="G18" s="70">
        <v>0.08</v>
      </c>
      <c r="H18" s="69">
        <f t="shared" si="2"/>
        <v>8424</v>
      </c>
      <c r="I18" s="69">
        <f t="shared" si="0"/>
        <v>324</v>
      </c>
      <c r="J18" s="71" t="s">
        <v>58</v>
      </c>
      <c r="ALI18" s="4"/>
      <c r="ALJ18" s="4"/>
      <c r="ALK18" s="4"/>
      <c r="ALL18" s="4"/>
      <c r="ALM18" s="4"/>
      <c r="ALN18" s="4"/>
      <c r="ALO18" s="4"/>
      <c r="ALP18" s="4"/>
      <c r="ALQ18" s="4"/>
      <c r="ALR18" s="4"/>
      <c r="ALS18" s="4"/>
    </row>
    <row r="19" spans="1:1007" ht="37.5" customHeight="1" x14ac:dyDescent="0.25">
      <c r="A19" s="87"/>
      <c r="B19" s="6" t="s">
        <v>19</v>
      </c>
      <c r="C19" s="51" t="s">
        <v>9</v>
      </c>
      <c r="D19" s="60">
        <v>100</v>
      </c>
      <c r="E19" s="68">
        <v>200</v>
      </c>
      <c r="F19" s="69">
        <f t="shared" si="1"/>
        <v>20000</v>
      </c>
      <c r="G19" s="70">
        <v>0.08</v>
      </c>
      <c r="H19" s="69">
        <f t="shared" si="2"/>
        <v>21600</v>
      </c>
      <c r="I19" s="69">
        <f t="shared" si="0"/>
        <v>216</v>
      </c>
      <c r="J19" s="71" t="s">
        <v>59</v>
      </c>
      <c r="ALI19" s="4"/>
      <c r="ALJ19" s="4"/>
      <c r="ALK19" s="4"/>
      <c r="ALL19" s="4"/>
      <c r="ALM19" s="4"/>
      <c r="ALN19" s="4"/>
      <c r="ALO19" s="4"/>
      <c r="ALP19" s="4"/>
      <c r="ALQ19" s="4"/>
      <c r="ALR19" s="4"/>
      <c r="ALS19" s="4"/>
    </row>
    <row r="20" spans="1:1007" ht="48.75" customHeight="1" x14ac:dyDescent="0.25">
      <c r="A20" s="87"/>
      <c r="B20" s="6" t="s">
        <v>20</v>
      </c>
      <c r="C20" s="51" t="s">
        <v>9</v>
      </c>
      <c r="D20" s="60">
        <v>78</v>
      </c>
      <c r="E20" s="68">
        <v>150</v>
      </c>
      <c r="F20" s="69">
        <f t="shared" si="1"/>
        <v>11700</v>
      </c>
      <c r="G20" s="70">
        <v>0.08</v>
      </c>
      <c r="H20" s="69">
        <f t="shared" si="2"/>
        <v>12636</v>
      </c>
      <c r="I20" s="69">
        <f t="shared" si="0"/>
        <v>162</v>
      </c>
      <c r="J20" s="71" t="s">
        <v>60</v>
      </c>
      <c r="ALI20" s="4"/>
      <c r="ALJ20" s="4"/>
      <c r="ALK20" s="4"/>
      <c r="ALL20" s="4"/>
      <c r="ALM20" s="4"/>
      <c r="ALN20" s="4"/>
      <c r="ALO20" s="4"/>
      <c r="ALP20" s="4"/>
      <c r="ALQ20" s="4"/>
      <c r="ALR20" s="4"/>
      <c r="ALS20" s="4"/>
    </row>
    <row r="21" spans="1:1007" ht="62.25" customHeight="1" x14ac:dyDescent="0.25">
      <c r="A21" s="88"/>
      <c r="B21" s="12" t="s">
        <v>21</v>
      </c>
      <c r="C21" s="52" t="s">
        <v>9</v>
      </c>
      <c r="D21" s="60">
        <v>28</v>
      </c>
      <c r="E21" s="68">
        <v>150</v>
      </c>
      <c r="F21" s="69">
        <f t="shared" si="1"/>
        <v>4200</v>
      </c>
      <c r="G21" s="70">
        <v>0.08</v>
      </c>
      <c r="H21" s="69">
        <f t="shared" si="2"/>
        <v>4536</v>
      </c>
      <c r="I21" s="69">
        <f t="shared" si="0"/>
        <v>162</v>
      </c>
      <c r="J21" s="71" t="s">
        <v>61</v>
      </c>
      <c r="ALI21" s="4"/>
      <c r="ALJ21" s="4"/>
      <c r="ALK21" s="4"/>
      <c r="ALL21" s="4"/>
      <c r="ALM21" s="4"/>
      <c r="ALN21" s="4"/>
      <c r="ALO21" s="4"/>
      <c r="ALP21" s="4"/>
      <c r="ALQ21" s="4"/>
      <c r="ALR21" s="4"/>
      <c r="ALS21" s="4"/>
    </row>
    <row r="22" spans="1:1007" ht="132" customHeight="1" x14ac:dyDescent="0.25">
      <c r="A22" s="27" t="s">
        <v>22</v>
      </c>
      <c r="B22" s="17" t="s">
        <v>46</v>
      </c>
      <c r="C22" s="13" t="s">
        <v>9</v>
      </c>
      <c r="D22" s="67">
        <v>4</v>
      </c>
      <c r="E22" s="15">
        <v>6000</v>
      </c>
      <c r="F22" s="44">
        <f t="shared" si="1"/>
        <v>24000</v>
      </c>
      <c r="G22" s="16">
        <v>0.08</v>
      </c>
      <c r="H22" s="15">
        <f>PRODUCT(F22,1.08)</f>
        <v>25920</v>
      </c>
      <c r="I22" s="47">
        <f t="shared" si="0"/>
        <v>6480</v>
      </c>
      <c r="J22" s="57" t="s">
        <v>62</v>
      </c>
      <c r="ALI22" s="4"/>
      <c r="ALJ22" s="4"/>
      <c r="ALK22" s="4"/>
      <c r="ALL22" s="4"/>
      <c r="ALM22" s="4"/>
      <c r="ALN22" s="4"/>
      <c r="ALO22" s="4"/>
      <c r="ALP22" s="4"/>
      <c r="ALQ22" s="4"/>
      <c r="ALR22" s="4"/>
      <c r="ALS22" s="4"/>
    </row>
    <row r="23" spans="1:1007" ht="53.25" customHeight="1" x14ac:dyDescent="0.25">
      <c r="A23" s="27" t="s">
        <v>23</v>
      </c>
      <c r="B23" s="17" t="s">
        <v>24</v>
      </c>
      <c r="C23" s="13" t="s">
        <v>9</v>
      </c>
      <c r="D23" s="60">
        <v>12</v>
      </c>
      <c r="E23" s="15">
        <v>1900</v>
      </c>
      <c r="F23" s="44">
        <f t="shared" si="1"/>
        <v>22800</v>
      </c>
      <c r="G23" s="16">
        <v>0.08</v>
      </c>
      <c r="H23" s="15">
        <f>PRODUCT(F23,1.08)</f>
        <v>24624</v>
      </c>
      <c r="I23" s="42">
        <f t="shared" si="0"/>
        <v>2052</v>
      </c>
      <c r="J23" s="64" t="s">
        <v>63</v>
      </c>
      <c r="ALI23" s="4"/>
      <c r="ALJ23" s="4"/>
      <c r="ALK23" s="4"/>
      <c r="ALL23" s="4"/>
      <c r="ALM23" s="4"/>
      <c r="ALN23" s="4"/>
      <c r="ALO23" s="4"/>
      <c r="ALP23" s="4"/>
      <c r="ALQ23" s="4"/>
      <c r="ALR23" s="4"/>
      <c r="ALS23" s="4"/>
    </row>
    <row r="24" spans="1:1007" ht="390" x14ac:dyDescent="0.25">
      <c r="A24" s="26" t="s">
        <v>25</v>
      </c>
      <c r="B24" s="18" t="s">
        <v>40</v>
      </c>
      <c r="C24" s="7"/>
      <c r="D24" s="8"/>
      <c r="E24" s="9"/>
      <c r="F24" s="9"/>
      <c r="G24" s="10"/>
      <c r="H24" s="9"/>
      <c r="I24" s="42"/>
      <c r="J24" s="11"/>
      <c r="ALI24" s="4"/>
      <c r="ALJ24" s="4"/>
      <c r="ALK24" s="4"/>
      <c r="ALL24" s="4"/>
      <c r="ALM24" s="4"/>
      <c r="ALN24" s="4"/>
      <c r="ALO24" s="4"/>
      <c r="ALP24" s="4"/>
      <c r="ALQ24" s="4"/>
      <c r="ALR24" s="4"/>
      <c r="ALS24" s="4"/>
    </row>
    <row r="25" spans="1:1007" ht="15" customHeight="1" x14ac:dyDescent="0.25">
      <c r="A25" s="26"/>
      <c r="B25" s="6" t="s">
        <v>11</v>
      </c>
      <c r="C25" s="7"/>
      <c r="D25" s="8"/>
      <c r="E25" s="9"/>
      <c r="F25" s="9"/>
      <c r="G25" s="10"/>
      <c r="H25" s="9"/>
      <c r="I25" s="42"/>
      <c r="J25" s="11"/>
      <c r="ALI25" s="4"/>
      <c r="ALJ25" s="4"/>
      <c r="ALK25" s="4"/>
      <c r="ALL25" s="4"/>
      <c r="ALM25" s="4"/>
      <c r="ALN25" s="4"/>
      <c r="ALO25" s="4"/>
      <c r="ALP25" s="4"/>
      <c r="ALQ25" s="4"/>
      <c r="ALR25" s="4"/>
      <c r="ALS25" s="4"/>
    </row>
    <row r="26" spans="1:1007" ht="29.25" customHeight="1" x14ac:dyDescent="0.25">
      <c r="A26" s="26"/>
      <c r="B26" s="6" t="s">
        <v>26</v>
      </c>
      <c r="C26" s="7" t="s">
        <v>9</v>
      </c>
      <c r="D26" s="60">
        <v>12</v>
      </c>
      <c r="E26" s="54">
        <v>2200</v>
      </c>
      <c r="F26" s="9">
        <f>PRODUCT(D26,E26)</f>
        <v>26400</v>
      </c>
      <c r="G26" s="10">
        <v>0.08</v>
      </c>
      <c r="H26" s="9">
        <f>PRODUCT(F26,1.08)</f>
        <v>28512.000000000004</v>
      </c>
      <c r="I26" s="42">
        <f t="shared" si="0"/>
        <v>2376</v>
      </c>
      <c r="J26" s="58" t="s">
        <v>64</v>
      </c>
      <c r="ALI26" s="4"/>
      <c r="ALJ26" s="4"/>
      <c r="ALK26" s="4"/>
      <c r="ALL26" s="4"/>
      <c r="ALM26" s="4"/>
      <c r="ALN26" s="4"/>
      <c r="ALO26" s="4"/>
      <c r="ALP26" s="4"/>
      <c r="ALQ26" s="4"/>
      <c r="ALR26" s="4"/>
      <c r="ALS26" s="4"/>
    </row>
    <row r="27" spans="1:1007" ht="28.5" customHeight="1" x14ac:dyDescent="0.25">
      <c r="A27" s="28"/>
      <c r="B27" s="12" t="s">
        <v>27</v>
      </c>
      <c r="C27" s="13" t="s">
        <v>9</v>
      </c>
      <c r="D27" s="60">
        <v>20</v>
      </c>
      <c r="E27" s="55">
        <v>400</v>
      </c>
      <c r="F27" s="9">
        <f>PRODUCT(D27,E27)</f>
        <v>8000</v>
      </c>
      <c r="G27" s="16">
        <v>0.08</v>
      </c>
      <c r="H27" s="9">
        <f>PRODUCT(F27,1.08)</f>
        <v>8640</v>
      </c>
      <c r="I27" s="42">
        <f t="shared" si="0"/>
        <v>432</v>
      </c>
      <c r="J27" s="59" t="s">
        <v>65</v>
      </c>
      <c r="ALI27" s="4"/>
      <c r="ALJ27" s="4"/>
      <c r="ALK27" s="4"/>
      <c r="ALL27" s="4"/>
      <c r="ALM27" s="4"/>
      <c r="ALN27" s="4"/>
      <c r="ALO27" s="4"/>
      <c r="ALP27" s="4"/>
      <c r="ALQ27" s="4"/>
      <c r="ALR27" s="4"/>
      <c r="ALS27" s="4"/>
    </row>
    <row r="28" spans="1:1007" ht="292.5" customHeight="1" x14ac:dyDescent="0.25">
      <c r="A28" s="84" t="s">
        <v>28</v>
      </c>
      <c r="B28" s="18" t="s">
        <v>41</v>
      </c>
      <c r="C28" s="7"/>
      <c r="D28" s="8"/>
      <c r="E28" s="9"/>
      <c r="F28" s="9"/>
      <c r="G28" s="10"/>
      <c r="H28" s="9"/>
      <c r="I28" s="42"/>
      <c r="J28" s="11"/>
      <c r="ALI28" s="4"/>
      <c r="ALJ28" s="4"/>
      <c r="ALK28" s="4"/>
      <c r="ALL28" s="4"/>
      <c r="ALM28" s="4"/>
      <c r="ALN28" s="4"/>
      <c r="ALO28" s="4"/>
      <c r="ALP28" s="4"/>
      <c r="ALQ28" s="4"/>
      <c r="ALR28" s="4"/>
      <c r="ALS28" s="4"/>
    </row>
    <row r="29" spans="1:1007" ht="18" customHeight="1" x14ac:dyDescent="0.25">
      <c r="A29" s="85"/>
      <c r="B29" s="6" t="s">
        <v>11</v>
      </c>
      <c r="C29" s="7"/>
      <c r="D29" s="8"/>
      <c r="E29" s="9"/>
      <c r="F29" s="9"/>
      <c r="G29" s="10"/>
      <c r="H29" s="9"/>
      <c r="I29" s="42"/>
      <c r="J29" s="11"/>
      <c r="ALI29" s="4"/>
      <c r="ALJ29" s="4"/>
      <c r="ALK29" s="4"/>
      <c r="ALL29" s="4"/>
      <c r="ALM29" s="4"/>
      <c r="ALN29" s="4"/>
      <c r="ALO29" s="4"/>
      <c r="ALP29" s="4"/>
      <c r="ALQ29" s="4"/>
      <c r="ALR29" s="4"/>
      <c r="ALS29" s="4"/>
    </row>
    <row r="30" spans="1:1007" ht="15" customHeight="1" x14ac:dyDescent="0.25">
      <c r="A30" s="85"/>
      <c r="B30" s="6" t="s">
        <v>29</v>
      </c>
      <c r="C30" s="74" t="s">
        <v>9</v>
      </c>
      <c r="D30" s="60">
        <v>3</v>
      </c>
      <c r="E30" s="68">
        <v>3000</v>
      </c>
      <c r="F30" s="69">
        <f>PRODUCT(D30,E30)</f>
        <v>9000</v>
      </c>
      <c r="G30" s="70">
        <v>0.08</v>
      </c>
      <c r="H30" s="69">
        <f>PRODUCT(F30,1.08)</f>
        <v>9720</v>
      </c>
      <c r="I30" s="69">
        <f t="shared" si="0"/>
        <v>3240</v>
      </c>
      <c r="J30" s="75" t="s">
        <v>66</v>
      </c>
      <c r="ALI30" s="4"/>
      <c r="ALJ30" s="4"/>
      <c r="ALK30" s="4"/>
      <c r="ALL30" s="4"/>
      <c r="ALM30" s="4"/>
      <c r="ALN30" s="4"/>
      <c r="ALO30" s="4"/>
      <c r="ALP30" s="4"/>
      <c r="ALQ30" s="4"/>
      <c r="ALR30" s="4"/>
      <c r="ALS30" s="4"/>
    </row>
    <row r="31" spans="1:1007" ht="33.6" customHeight="1" x14ac:dyDescent="0.25">
      <c r="A31" s="86"/>
      <c r="B31" s="50" t="s">
        <v>30</v>
      </c>
      <c r="C31" s="74" t="s">
        <v>9</v>
      </c>
      <c r="D31" s="60">
        <v>6</v>
      </c>
      <c r="E31" s="68">
        <v>1000</v>
      </c>
      <c r="F31" s="69">
        <f>PRODUCT(D31,E31)</f>
        <v>6000</v>
      </c>
      <c r="G31" s="70">
        <v>0.08</v>
      </c>
      <c r="H31" s="69">
        <f>PRODUCT(F31,1.08)</f>
        <v>6480</v>
      </c>
      <c r="I31" s="69">
        <f t="shared" si="0"/>
        <v>1080</v>
      </c>
      <c r="J31" s="75" t="s">
        <v>67</v>
      </c>
      <c r="ALI31" s="4"/>
      <c r="ALJ31" s="4"/>
      <c r="ALK31" s="4"/>
      <c r="ALL31" s="4"/>
      <c r="ALM31" s="4"/>
      <c r="ALN31" s="4"/>
      <c r="ALO31" s="4"/>
      <c r="ALP31" s="4"/>
      <c r="ALQ31" s="4"/>
      <c r="ALR31" s="4"/>
      <c r="ALS31" s="4"/>
    </row>
    <row r="32" spans="1:1007" ht="117.75" customHeight="1" x14ac:dyDescent="0.25">
      <c r="A32" s="38">
        <v>7</v>
      </c>
      <c r="B32" s="17" t="s">
        <v>47</v>
      </c>
      <c r="C32" s="34" t="s">
        <v>9</v>
      </c>
      <c r="D32" s="62">
        <v>2</v>
      </c>
      <c r="E32" s="76">
        <v>6000</v>
      </c>
      <c r="F32" s="76">
        <f>PRODUCT(D32,E32)</f>
        <v>12000</v>
      </c>
      <c r="G32" s="77">
        <v>0.08</v>
      </c>
      <c r="H32" s="76">
        <f>PRODUCT(F32,1.08)</f>
        <v>12960</v>
      </c>
      <c r="I32" s="76">
        <f>PRODUCT(E32,1.08)</f>
        <v>6480</v>
      </c>
      <c r="J32" s="78" t="s">
        <v>62</v>
      </c>
      <c r="ALI32" s="4"/>
      <c r="ALJ32" s="4"/>
      <c r="ALK32" s="4"/>
      <c r="ALL32" s="4"/>
      <c r="ALM32" s="4"/>
      <c r="ALN32" s="4"/>
      <c r="ALO32" s="4"/>
      <c r="ALP32" s="4"/>
      <c r="ALQ32" s="4"/>
      <c r="ALR32" s="4"/>
      <c r="ALS32" s="4"/>
    </row>
    <row r="33" spans="1:1007" ht="125.25" customHeight="1" x14ac:dyDescent="0.25">
      <c r="A33" s="28" t="s">
        <v>31</v>
      </c>
      <c r="B33" s="17" t="s">
        <v>42</v>
      </c>
      <c r="C33" s="34" t="s">
        <v>9</v>
      </c>
      <c r="D33" s="79">
        <v>2</v>
      </c>
      <c r="E33" s="68">
        <v>11000</v>
      </c>
      <c r="F33" s="69">
        <f>PRODUCT(D33,E33)</f>
        <v>22000</v>
      </c>
      <c r="G33" s="70">
        <v>0.08</v>
      </c>
      <c r="H33" s="69">
        <f>PRODUCT(F33,1.08)</f>
        <v>23760</v>
      </c>
      <c r="I33" s="69">
        <f t="shared" si="0"/>
        <v>11880</v>
      </c>
      <c r="J33" s="38" t="s">
        <v>68</v>
      </c>
      <c r="ALI33" s="4"/>
      <c r="ALJ33" s="4"/>
      <c r="ALK33" s="4"/>
      <c r="ALL33" s="4"/>
      <c r="ALM33" s="4"/>
      <c r="ALN33" s="4"/>
      <c r="ALO33" s="4"/>
      <c r="ALP33" s="4"/>
      <c r="ALQ33" s="4"/>
      <c r="ALR33" s="4"/>
      <c r="ALS33" s="4"/>
    </row>
    <row r="34" spans="1:1007" ht="196.5" customHeight="1" x14ac:dyDescent="0.25">
      <c r="A34" s="26"/>
      <c r="B34" s="82" t="s">
        <v>43</v>
      </c>
      <c r="C34" s="7"/>
      <c r="D34" s="8"/>
      <c r="E34" s="9"/>
      <c r="F34" s="9"/>
      <c r="G34" s="10"/>
      <c r="H34" s="9"/>
      <c r="I34" s="47"/>
      <c r="J34" s="11"/>
      <c r="ALI34" s="4"/>
      <c r="ALJ34" s="4"/>
      <c r="ALK34" s="4"/>
      <c r="ALL34" s="4"/>
      <c r="ALM34" s="4"/>
      <c r="ALN34" s="4"/>
      <c r="ALO34" s="4"/>
      <c r="ALP34" s="4"/>
      <c r="ALQ34" s="4"/>
      <c r="ALR34" s="4"/>
      <c r="ALS34" s="4"/>
    </row>
    <row r="35" spans="1:1007" ht="235.5" customHeight="1" x14ac:dyDescent="0.25">
      <c r="A35" s="87" t="s">
        <v>32</v>
      </c>
      <c r="B35" s="83"/>
      <c r="C35" s="7"/>
      <c r="D35" s="8"/>
      <c r="E35" s="9"/>
      <c r="F35" s="9"/>
      <c r="G35" s="10"/>
      <c r="H35" s="9"/>
      <c r="I35" s="42"/>
      <c r="J35" s="11"/>
      <c r="ALI35" s="4"/>
      <c r="ALJ35" s="4"/>
      <c r="ALK35" s="4"/>
      <c r="ALL35" s="4"/>
      <c r="ALM35" s="4"/>
      <c r="ALN35" s="4"/>
      <c r="ALO35" s="4"/>
      <c r="ALP35" s="4"/>
      <c r="ALQ35" s="4"/>
      <c r="ALR35" s="4"/>
      <c r="ALS35" s="4"/>
    </row>
    <row r="36" spans="1:1007" ht="14.25" customHeight="1" x14ac:dyDescent="0.25">
      <c r="A36" s="87"/>
      <c r="B36" s="6" t="s">
        <v>11</v>
      </c>
      <c r="C36" s="7"/>
      <c r="D36" s="8"/>
      <c r="E36" s="9"/>
      <c r="F36" s="9"/>
      <c r="G36" s="10"/>
      <c r="H36" s="9"/>
      <c r="I36" s="42"/>
      <c r="J36" s="11"/>
      <c r="ALI36" s="4"/>
      <c r="ALJ36" s="4"/>
      <c r="ALK36" s="4"/>
      <c r="ALL36" s="4"/>
      <c r="ALM36" s="4"/>
      <c r="ALN36" s="4"/>
      <c r="ALO36" s="4"/>
      <c r="ALP36" s="4"/>
      <c r="ALQ36" s="4"/>
      <c r="ALR36" s="4"/>
      <c r="ALS36" s="4"/>
    </row>
    <row r="37" spans="1:1007" ht="16.5" customHeight="1" x14ac:dyDescent="0.25">
      <c r="A37" s="87"/>
      <c r="B37" s="6" t="s">
        <v>26</v>
      </c>
      <c r="C37" s="34" t="s">
        <v>9</v>
      </c>
      <c r="D37" s="79">
        <v>3</v>
      </c>
      <c r="E37" s="68">
        <v>1000</v>
      </c>
      <c r="F37" s="69">
        <f>PRODUCT(D37,E37)</f>
        <v>3000</v>
      </c>
      <c r="G37" s="70">
        <v>0.08</v>
      </c>
      <c r="H37" s="69">
        <f>PRODUCT(F37,1.08)</f>
        <v>3240</v>
      </c>
      <c r="I37" s="69">
        <f t="shared" si="0"/>
        <v>1080</v>
      </c>
      <c r="J37" s="75" t="s">
        <v>69</v>
      </c>
      <c r="ALI37" s="4"/>
      <c r="ALJ37" s="4"/>
      <c r="ALK37" s="4"/>
      <c r="ALL37" s="4"/>
      <c r="ALM37" s="4"/>
      <c r="ALN37" s="4"/>
      <c r="ALO37" s="4"/>
      <c r="ALP37" s="4"/>
      <c r="ALQ37" s="4"/>
      <c r="ALR37" s="4"/>
      <c r="ALS37" s="4"/>
    </row>
    <row r="38" spans="1:1007" ht="17.25" customHeight="1" x14ac:dyDescent="0.25">
      <c r="A38" s="88"/>
      <c r="B38" s="12" t="s">
        <v>33</v>
      </c>
      <c r="C38" s="34" t="s">
        <v>9</v>
      </c>
      <c r="D38" s="79">
        <v>7</v>
      </c>
      <c r="E38" s="68">
        <v>300</v>
      </c>
      <c r="F38" s="69">
        <f>PRODUCT(D38,E38)</f>
        <v>2100</v>
      </c>
      <c r="G38" s="70">
        <v>0.08</v>
      </c>
      <c r="H38" s="69">
        <f t="shared" ref="H38:H42" si="3">PRODUCT(F38,1.08)</f>
        <v>2268</v>
      </c>
      <c r="I38" s="69">
        <f t="shared" si="0"/>
        <v>324</v>
      </c>
      <c r="J38" s="75" t="s">
        <v>70</v>
      </c>
      <c r="ALI38" s="4"/>
      <c r="ALJ38" s="4"/>
      <c r="ALK38" s="4"/>
      <c r="ALL38" s="4"/>
      <c r="ALM38" s="4"/>
      <c r="ALN38" s="4"/>
      <c r="ALO38" s="4"/>
      <c r="ALP38" s="4"/>
      <c r="ALQ38" s="4"/>
      <c r="ALR38" s="4"/>
      <c r="ALS38" s="4"/>
    </row>
    <row r="39" spans="1:1007" ht="27.95" customHeight="1" x14ac:dyDescent="0.25">
      <c r="A39" s="89" t="s">
        <v>34</v>
      </c>
      <c r="B39" s="63" t="s">
        <v>48</v>
      </c>
      <c r="C39" s="7"/>
      <c r="D39" s="8"/>
      <c r="E39" s="9"/>
      <c r="F39" s="9"/>
      <c r="G39" s="10"/>
      <c r="H39" s="9"/>
      <c r="I39" s="47"/>
      <c r="J39" s="11"/>
      <c r="ALI39" s="4"/>
      <c r="ALJ39" s="4"/>
      <c r="ALK39" s="4"/>
      <c r="ALL39" s="4"/>
      <c r="ALM39" s="4"/>
      <c r="ALN39" s="4"/>
      <c r="ALO39" s="4"/>
      <c r="ALP39" s="4"/>
      <c r="ALQ39" s="4"/>
      <c r="ALR39" s="4"/>
      <c r="ALS39" s="4"/>
    </row>
    <row r="40" spans="1:1007" ht="274.5" customHeight="1" x14ac:dyDescent="0.25">
      <c r="A40" s="87"/>
      <c r="B40" s="65" t="s">
        <v>49</v>
      </c>
      <c r="C40" s="7"/>
      <c r="D40" s="8"/>
      <c r="E40" s="9"/>
      <c r="F40" s="9"/>
      <c r="G40" s="10"/>
      <c r="H40" s="9"/>
      <c r="I40" s="42"/>
      <c r="J40" s="11"/>
      <c r="ALI40" s="4"/>
      <c r="ALJ40" s="4"/>
      <c r="ALK40" s="4"/>
      <c r="ALL40" s="4"/>
      <c r="ALM40" s="4"/>
      <c r="ALN40" s="4"/>
      <c r="ALO40" s="4"/>
      <c r="ALP40" s="4"/>
      <c r="ALQ40" s="4"/>
      <c r="ALR40" s="4"/>
      <c r="ALS40" s="4"/>
    </row>
    <row r="41" spans="1:1007" ht="22.5" customHeight="1" x14ac:dyDescent="0.25">
      <c r="A41" s="87"/>
      <c r="B41" s="6" t="s">
        <v>11</v>
      </c>
      <c r="C41" s="7"/>
      <c r="D41" s="8"/>
      <c r="E41" s="9"/>
      <c r="F41" s="9"/>
      <c r="G41" s="10"/>
      <c r="H41" s="9"/>
      <c r="I41" s="42"/>
      <c r="J41" s="11"/>
      <c r="ALI41" s="4"/>
      <c r="ALJ41" s="4"/>
      <c r="ALK41" s="4"/>
      <c r="ALL41" s="4"/>
      <c r="ALM41" s="4"/>
      <c r="ALN41" s="4"/>
      <c r="ALO41" s="4"/>
      <c r="ALP41" s="4"/>
      <c r="ALQ41" s="4"/>
      <c r="ALR41" s="4"/>
      <c r="ALS41" s="4"/>
    </row>
    <row r="42" spans="1:1007" ht="46.5" customHeight="1" x14ac:dyDescent="0.25">
      <c r="A42" s="87"/>
      <c r="B42" s="6" t="s">
        <v>35</v>
      </c>
      <c r="C42" s="7" t="s">
        <v>9</v>
      </c>
      <c r="D42" s="8">
        <v>6</v>
      </c>
      <c r="E42" s="56">
        <v>2000</v>
      </c>
      <c r="F42" s="9">
        <f>PRODUCT(D42,E42)</f>
        <v>12000</v>
      </c>
      <c r="G42" s="10">
        <v>0.08</v>
      </c>
      <c r="H42" s="9">
        <f t="shared" si="3"/>
        <v>12960</v>
      </c>
      <c r="I42" s="42">
        <f t="shared" si="0"/>
        <v>2160</v>
      </c>
      <c r="J42" s="66" t="s">
        <v>71</v>
      </c>
      <c r="ALI42" s="4"/>
      <c r="ALJ42" s="4"/>
      <c r="ALK42" s="4"/>
      <c r="ALL42" s="4"/>
      <c r="ALM42" s="4"/>
      <c r="ALN42" s="4"/>
      <c r="ALO42" s="4"/>
      <c r="ALP42" s="4"/>
      <c r="ALQ42" s="4"/>
      <c r="ALR42" s="4"/>
      <c r="ALS42" s="4"/>
    </row>
    <row r="43" spans="1:1007" ht="33" customHeight="1" x14ac:dyDescent="0.25">
      <c r="A43" s="88"/>
      <c r="B43" s="12" t="s">
        <v>36</v>
      </c>
      <c r="C43" s="13" t="s">
        <v>9</v>
      </c>
      <c r="D43" s="14">
        <v>12</v>
      </c>
      <c r="E43" s="56">
        <v>200</v>
      </c>
      <c r="F43" s="9">
        <f>PRODUCT(D43,E43)</f>
        <v>2400</v>
      </c>
      <c r="G43" s="10">
        <v>0.08</v>
      </c>
      <c r="H43" s="9">
        <f>PRODUCT(F43,1.08)</f>
        <v>2592</v>
      </c>
      <c r="I43" s="42">
        <f t="shared" si="0"/>
        <v>216</v>
      </c>
      <c r="J43" s="66" t="s">
        <v>72</v>
      </c>
      <c r="ALI43" s="4"/>
      <c r="ALJ43" s="4"/>
      <c r="ALK43" s="4"/>
      <c r="ALL43" s="4"/>
      <c r="ALM43" s="4"/>
      <c r="ALN43" s="4"/>
      <c r="ALO43" s="4"/>
      <c r="ALP43" s="4"/>
      <c r="ALQ43" s="4"/>
      <c r="ALR43" s="4"/>
      <c r="ALS43" s="4"/>
    </row>
    <row r="44" spans="1:1007" ht="30.75" customHeight="1" x14ac:dyDescent="0.25">
      <c r="E44" s="29" t="s">
        <v>37</v>
      </c>
      <c r="F44" s="30">
        <f>SUM(F9:F43)</f>
        <v>354000</v>
      </c>
      <c r="G44" s="29" t="s">
        <v>38</v>
      </c>
      <c r="H44" s="31">
        <f>SUM(H9:H43)</f>
        <v>382320</v>
      </c>
      <c r="IC44" s="1"/>
    </row>
    <row r="48" spans="1:1007" ht="16.7" customHeight="1" x14ac:dyDescent="0.25"/>
  </sheetData>
  <mergeCells count="7">
    <mergeCell ref="B1:J6"/>
    <mergeCell ref="B34:B35"/>
    <mergeCell ref="A28:A31"/>
    <mergeCell ref="A35:A38"/>
    <mergeCell ref="A39:A43"/>
    <mergeCell ref="A10:A21"/>
    <mergeCell ref="A1:A5"/>
  </mergeCells>
  <printOptions horizontalCentered="1"/>
  <pageMargins left="0.25" right="0.25" top="0.75" bottom="0.75" header="0.511811023622047" footer="0.511811023622047"/>
  <pageSetup paperSize="9"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="70" zoomScaleNormal="70" workbookViewId="0"/>
  </sheetViews>
  <sheetFormatPr defaultColWidth="8.5703125" defaultRowHeight="15" x14ac:dyDescent="0.25"/>
  <sheetData/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1050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ZADANIE 4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Rzezwicka, Joanna {DEEP~Warsaw Dia}</dc:creator>
  <dc:description/>
  <cp:lastModifiedBy>Adamczyk, Malgorzata</cp:lastModifiedBy>
  <cp:revision>119</cp:revision>
  <cp:lastPrinted>2022-08-23T10:18:30Z</cp:lastPrinted>
  <dcterms:created xsi:type="dcterms:W3CDTF">2019-02-04T11:59:38Z</dcterms:created>
  <dcterms:modified xsi:type="dcterms:W3CDTF">2023-09-05T09:09:54Z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