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multikocompl.sharepoint.com/Shared Documents/Przeatrgi/Szpital Uniwersytecki im. Karola Marcinkowskiego w Zielonej Górze/Techmed/"/>
    </mc:Choice>
  </mc:AlternateContent>
  <xr:revisionPtr revIDLastSave="38" documentId="13_ncr:1_{59E5F695-9FB1-4F2E-BD40-1D9BD6CF66F3}" xr6:coauthVersionLast="47" xr6:coauthVersionMax="47" xr10:uidLastSave="{3603B551-D8E8-4FEF-930E-2FE52903EC3C}"/>
  <bookViews>
    <workbookView xWindow="28680" yWindow="-120" windowWidth="29040" windowHeight="15720" xr2:uid="{00000000-000D-0000-FFFF-FFFF00000000}"/>
  </bookViews>
  <sheets>
    <sheet name="Wyposażenie medyczne " sheetId="1" r:id="rId1"/>
    <sheet name="Arkusz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F16" i="1"/>
  <c r="G16" i="1" s="1"/>
  <c r="I16" i="1" s="1"/>
  <c r="F17" i="1"/>
  <c r="G17" i="1" s="1"/>
  <c r="I17" i="1" s="1"/>
  <c r="F18" i="1"/>
  <c r="G18" i="1" s="1"/>
  <c r="I18" i="1" s="1"/>
  <c r="F19" i="1"/>
  <c r="F20" i="1"/>
  <c r="F21" i="1"/>
  <c r="F22" i="1"/>
  <c r="F23" i="1"/>
  <c r="G23" i="1" s="1"/>
  <c r="I23" i="1" s="1"/>
  <c r="F24" i="1"/>
  <c r="G24" i="1" s="1"/>
  <c r="I24" i="1" s="1"/>
  <c r="F25" i="1"/>
  <c r="G25" i="1" s="1"/>
  <c r="I25" i="1" s="1"/>
  <c r="F26" i="1"/>
  <c r="G26" i="1" s="1"/>
  <c r="I26" i="1" s="1"/>
  <c r="F15" i="1"/>
  <c r="G15" i="1" s="1"/>
  <c r="I15" i="1" s="1"/>
  <c r="G22" i="1"/>
  <c r="I22" i="1" s="1"/>
  <c r="G21" i="1"/>
  <c r="I21" i="1" s="1"/>
  <c r="G20" i="1"/>
  <c r="I20" i="1" s="1"/>
  <c r="G19" i="1"/>
  <c r="I19" i="1" s="1"/>
  <c r="G14" i="1"/>
  <c r="I14" i="1" s="1"/>
  <c r="G13" i="1"/>
  <c r="I13" i="1" s="1"/>
  <c r="G12" i="1"/>
  <c r="I12" i="1" s="1"/>
  <c r="G11" i="1"/>
  <c r="I11" i="1" s="1"/>
  <c r="I27" i="1" l="1"/>
  <c r="J11" i="1"/>
  <c r="J26" i="1"/>
  <c r="J25" i="1"/>
  <c r="J24" i="1"/>
  <c r="J23" i="1"/>
  <c r="J22" i="1"/>
  <c r="J21" i="1"/>
  <c r="J20" i="1"/>
  <c r="J19" i="1"/>
  <c r="J18" i="1"/>
  <c r="J17" i="1"/>
  <c r="J16" i="1"/>
  <c r="J15" i="1"/>
  <c r="J14" i="1"/>
  <c r="J13" i="1"/>
  <c r="J12" i="1"/>
  <c r="J27" i="1" l="1"/>
</calcChain>
</file>

<file path=xl/sharedStrings.xml><?xml version="1.0" encoding="utf-8"?>
<sst xmlns="http://schemas.openxmlformats.org/spreadsheetml/2006/main" count="79" uniqueCount="52">
  <si>
    <t>Lp.</t>
  </si>
  <si>
    <t>Przedmiot  zamówienia</t>
  </si>
  <si>
    <t>Symbol</t>
  </si>
  <si>
    <t>Jednostka miary</t>
  </si>
  <si>
    <t>Ilość</t>
  </si>
  <si>
    <t xml:space="preserve">   Cena 
jednostkowa netto
</t>
  </si>
  <si>
    <t>Wartość netto 6=4x5</t>
  </si>
  <si>
    <t>Stawka     VAT (%)</t>
  </si>
  <si>
    <t>Wartość brutto (zł) 8=6+7</t>
  </si>
  <si>
    <t>Cena jednostkowa brutto               9=8/4</t>
  </si>
  <si>
    <t>PRODUCENT,
Nazwa własna lub inne określenie identyfikujące 
wyrób w sposób jednoznaczny, np. numer katalogowy</t>
  </si>
  <si>
    <t>LA1</t>
  </si>
  <si>
    <t>szt.</t>
  </si>
  <si>
    <t>P30</t>
  </si>
  <si>
    <t xml:space="preserve">P9 </t>
  </si>
  <si>
    <t>P9a</t>
  </si>
  <si>
    <t>LB1</t>
  </si>
  <si>
    <t>T1a</t>
  </si>
  <si>
    <t>T7</t>
  </si>
  <si>
    <t>T2a</t>
  </si>
  <si>
    <t>W22</t>
  </si>
  <si>
    <t xml:space="preserve">PR9 </t>
  </si>
  <si>
    <t>PR8</t>
  </si>
  <si>
    <t>T2</t>
  </si>
  <si>
    <t>P4</t>
  </si>
  <si>
    <t>P6</t>
  </si>
  <si>
    <t>KM 02</t>
  </si>
  <si>
    <t>WM34</t>
  </si>
  <si>
    <t>Razem
Netto:</t>
  </si>
  <si>
    <t>Razem
Brutto:</t>
  </si>
  <si>
    <t>Wózek inwalidzki, rama wykonana z aluminium, oś tylnych kół w bloku aluminiowym, który umożliwia zmianę środka ciężkości, koła tylne w bloku aluminiowym na szybkozłączce z odblaskami, regulowane rączki do pchania, możliwość odchylenia podłokietników, możliwość zmiany wysokości siedziska od podłoża,podnóżki odchylane na zewnątrz i do wewnątrz, zdejmowane, obciążenie do 130 kg, możliwość wyboru szerokości siedziska od 38 do 52 cm, Certyfikat CE</t>
  </si>
  <si>
    <t xml:space="preserve">Szafka przyłóżkowa z rozkładanym blatem. Szafka przyłóżkowa posiadająca korpus z profili aluminiowych, blat szafki i blat boczny oraz czoła szuflad wykonane z płyty HPL o grubości min. 6mm ; szuflada górna oraz dolna wyposażona w tworzywowy wkład łatwy do demontażu oraz dezynfekcji; Wymiary zewnętrzne: wysokość  -  890 mm (± 20 mm), szerokość szafki -  450 mm  (± 20 mm), szerokość szafki z zamontowanym, złożonym blatem bocznym - 550 mm  (± 20mm), szerokość przy rozłożonym blacie - 1150 mm  (± 20mm), głębokość  -  470 mm (± 30mm), szafka posiadająca 4 podwójne koła w tym 2 z blokadą, blat wyposażony w aluminiowy reling z uchwytami na kubek oraz ręcznik (z możliwością przesuwania uchwytów wzdłuż relingu) blat boczny z regulacją bezstopniową wysokości, dwie krawędzie blatu zabezpieczone aluminiowymi listwami w kształcie litery C. Regulacja blatu bocznego w zakresie: 750 - 1100 mm (± 20mm). Blat boczny szafki wyposażony w dodatkowe 5 koło zapewniające większą stabilność podczas spożywania posiłków – piąte koło znajduje się centralnie pod obudową sprężyny gazowej.                  </t>
  </si>
  <si>
    <t xml:space="preserve">Szafka przyłóżkowa bez blatu. Szafka przyłóżkowa posiadająca korpus z profili aluminiowych, blat szafki oraz czoła szuflad wykonane z płyty HPL o grubości min. 6mm ; szuflada górna oraz dolna wyposażona w tworzywowy wkład łatwy do demontażu oraz dezynfekcji; Wymiary zewnętrzne: wysokość  -  890 mm (± 20 mm), szerokość szafki -  450 mm  (± 20 mm), głębokość  -  470 mm (± 30mm), Czoła szuflad zaopatrzone w uchwyty w kolorze stalowym. Szafka wyposażona w 4 podwójne koła jezdne w tym min. 2 z blokadą, o śr. min. 50 mm z elastycznym, niebrudzącym podłóg bieżnikiem,  blat wyposażony w aluminiowy reling z uchwytami na kubek oraz ręcznik (z możliwością przesuwania uchwytów wzdłuż relingu).                            </t>
  </si>
  <si>
    <t xml:space="preserve">Kozetka lekarska z reg. zagłówkiem i uchwytem na papier. Wysokość: 51 cm, Szerokość: 55 cm, długość 188 cm, Kąt nachylenia wezgłowia +/- 40°, Dopuszczalne obciążenia 180 kg Stelarz metalowy malowany proszkowo według wzornika  RAL. </t>
  </si>
  <si>
    <t xml:space="preserve">Wózek medyczny wykonany ze stali nierdzewnej w gatunku 1.4301 (304). Front szafy malowany proszkowo na jeden z 10 kolorów palety RAL. Farba z dodatkiem jonów srebra o właściwościach bakteriostatycznych. -  kolor do ustalenia z Zamawiającym po wyborze oferenta. Wózek wyposażony w cztery szuflady umieszczone w jednym pionowym rzędzie (jedna szuflada pod drugą). Wysokość użytkowa szuflad wynosi 110 mm. Szuflady na prowadnicach samodociągowych z pełnym wysuwem. Wyrób na kółkach fi 100 mm (dwa z blokadą) (+/- 10 mm). Oponki wykonane z materiału, który nie brudzi podłoża. Przy kołach odbojniki z tworzywa sztucznego. Wózek wyposażony w rączkę do prowadzenia umieszczoną z frontu wózka. Blat z wszystkich stron zagłębiony, z galeryjką (burtą z trzech stron). Wszystkie krawędzie zaokrąglone, bezpieczne. Wózek wyposażony w relingi boczne na akcesoria. Wymiary blatu (dłxszer) w mm: 650x600 mm ( +/- 10 mm). Wymiary zewnętrzne (dłxszerxwys) w mm: 690x700x985 (wysokość bez nadstawki) ( +/-10 mm). 
Wózek wyposażony jest w nadstawkę z 11 pojemnikami z tworzywa sztucznego (w jednym rzędzie 6 pojemników, w drugim rzędzie - 5 pojemników), stojak do infuzji ze stali kwasoodpormej w gatunku
1.4301 (304) montowany do wózka, tackę ze stali nierdzewnej w gatunku 1.4301 (304) (wymiary: 300x200x60 mm) oraz pojemnik na zużyte igły o pojemności 0,7l z tworzywa sztucznego i wiaderko ze stali nierdzewnej w gatunku 1.4301 (304) na odpadki o pojemności 7l - umieszczone z prawej strony wózka. Wóżek wyposażony również w blat boczny wysuwany. Z lewej strony wózka umieszczony uchwyt z dwoma pojemnikami na cewniki. 
</t>
  </si>
  <si>
    <t xml:space="preserve">Wózek medyczny wykonany ze stali nierdzewnej w gatunku 1.4301 (304). Front szafy malowany proszkowo na jeden z 10 kolorów palety RAL. Farba dodatkiem jonów srebra o właściwościach bakteriostatycznych. -  kolor do ustalenia z Zamawiającym po wyborze oferenta. Wózek wyposażony w cztery szuflady umieszczone w jednym pionowym rzędzie (jedna szuflada pod drugą). Wysokość użytkowa szuflad wynosi 110 mm. Szuflady na prowadnicach samodociągowych z pełnym wysuwem. Wyrób na kółkach fi 100 mm (dwa z blokadą) (+/- 10 mm). Oponki wykonane z materiału, który nie brudzi podłoża. Przy kołach odbojniki z tworzywa sztucznego. Wózek wyposażony w rączkę do prowadzenia umieszczoną z frontu wózka. Blat z wszystkich stron zagłębiony, z galeryjką (burtą z trzech stron). Wszystkie krawędzie zaokrąglone, bezpieczne. Wózek wyposażony w relingi boczne na akcesoria. Wymiary blatu (dłxszer) w mm: 650x600 mm ( +/- 10 mm). Wymiary zewnętrzne (dłxszerxwys) w mm: 690x700x985 (wysokość bez nadstawki) ( +/-10 mm). 
Wózek wyposażony jest  w blat boczny wysuwany oraz pojemnik na 3 pudełka rękawiczek, produkt wykonany ze stali nierdzewnej w gatunku 1.4301 (304). Z lewej strony wózka umieszczony kosz kolanowy. 
</t>
  </si>
  <si>
    <t xml:space="preserve">Stolik typu Mayo do instrumentów chirurgicznych. Podstawa oraz blat wykonana ze stali nierdzewnej w gatunku 1.4301 (304). Regulacja wysokości realizowana za pomocą siłownika hydraulicznego. Siłownik wykonany z wysokiej jakości stali chromowanej. Stolik przewidziany do gromadzenia instrumentów chirurgicznych podczas zabiegów. Blat wykonany z blachy o grubości 1,5 mm. Górny blat zagłębiony na 10 mm, podnoszony przy pomocy nożnej pompy hydraulicznej, za pomocą jednej dźwigni. Podstawa w kształcie litery T z trzema pojedynczymi kółkami fi 80 mm (+/- 10 mm) montowane na trzpieniu koła. Wszystkie kółka wyposażone w blokadę. Oponki wykonane z materiału niebrudzacego podłoża. Górny blat obracany w poziomie o 360°. Dopuszczalne obciążenie 15 kg. Wymiary blatu: 740x490 mm. Krawędzie zaokrąglone, bezpieczne. Wymiary zewnętrzne (dłxszerxwys) w mm: 740x490x960/1370 mm (+/- 10 mm). 
</t>
  </si>
  <si>
    <t>Stolik opatrunkowy ze stali nierdzewnej w gatunku 1.4301 (304). Konstrukcja wykonana z profili 25x25x1,5 mm (+/- 10 mm). Stolik z blatem prostym i półką montowaną na stałe, wykonane z blachy o grubości 1,2 mm. Odległość między blatem, a półką wynosi 445mm. Stolik wyposażony w zaokrąglony uchwyt do prowadzenia, wykonany z rurki fi 20x20 mm (+/- 10 mm) znajdujący się przy krótszym boku (umieszczony poziomo). Wyrób na kółkach fi 100 mm (dwa z blokadą) (+/- 10 mm) montowanych na trzpieniu koła. W kółkach obudowa i piasta wykonane z polipropylenu, łożysko ślizgowe. Oponki wykonane z termoplastycznej gumy niebrudzącej podłoża. Przy kołach odbojniki z tworzywa sztucznego. Wymiary blatu: 1000x650 mm (+/- 10 mm). Wymiary zewnętrzne (dłxszerxwys) w mm: 1115x720x880 (+/- 10 mm).</t>
  </si>
  <si>
    <t xml:space="preserve">Stojak do płynów infuzyjnych. Stojak wyposażony w cztery wywinięte haczyki dla pojemników z płynami infuzyjnymi. Wysokość stojaka regulowana ręcznie w zakresie 1200-2150 mm.  Podstawa pięcioramienna, wyposażona w 5 kółek fi 50 mm (w tym 2 kółka z blokadą) (+/-10mm). Oponki wykonane z materiału, który nie brudzi podłoża. Stojak (kolumna, głowica, podstawa) wykonany ze stali nierdzewnej w gatunku 1.4301 (304). Stojak z opcją dokowania (ustawienia jeden pod drugim), co ułatwia transport i magazynowanie. Dopuszczalne obciążenie 8 kg. Wszystkie krawędzie zaokrąglone, bezpieczne. Stojak wyposażony w kolumnę (część niewysuwana) o średnicy 33,7mm oraz rurę (część wysuwana) o średnicy 18mm. Wymiary zewnętrzne (dłxszerxwys) w mm: 560x560x1200/2150 mm (+/- 10 mm). 
</t>
  </si>
  <si>
    <t xml:space="preserve">Wózek medyczny wykonany ze stali nierdzewnej w gatunku 1.4301 (304). Front szafy malowany proszkowo na jeden z 10 kolorów palety RAL. Farba dodatkiem jonów srebra o właściwościach bakteriostatycznych. -  kolor do ustalenia z Zamawiającym po wyborze oferenta. Wózek wyposażony dwie duże szuflady umieszczone w dolnej części szafki (jedna szuflada pod drugą) oraz w dwie małe szuflady umieszczone w górnej części pod wysuwanym blatem (jedna pod drugą). Wysokość użytkowa małych szuflad - 45 mm, dużych szuflad - 140 mm. Szuflady na prowadnicach samodociągowych z pełnym wysuwem. Pomiędzy szufladami dużymi a małymi znajduje się wnęka, z dodatkową głęboką szufladą wysuwaną.  Wysokość  frontu szuflady wynosi 260 mm. Blat z wszystkich stron zagłębiony z ogranicznikami (relingami bocznymi). Wózek na kółkach fi 50 mm (dwa z blokadą). Wszystkie kółka z odbojnikami z tworzywa sztucznego. Oponki wykonane z materiału, który nie brudzi podłoża. Wszystkie krawędzie zaokrąglone, bezpieczne.  Wymiary blatu: 500x400 mm. Wymiary zewnętrzne (dłxszerxwys) mm: 570x470x1100 mm ( +/- 10 mm). 
</t>
  </si>
  <si>
    <t>TA.262.1.2023</t>
  </si>
  <si>
    <r>
      <t>Taboret bez oparcia, wyposażony w siedzisko tapicerowane. Siedzisko okrągłe o średnicy 350 mm. Siedzisko odporne na działanie środków dezynfekcyjnych stosowanych powszechnie na salach operacyjnych. Kolor tapicerki –  uzgodniony z Zamawiającym po wyborze oferenta. Wysokość siedziska podnoszona hydraulicznie (za pomocą dźwigni nożnej). Podstawa trójramienna z 5 kółkami o średnicy fi 50 mm (w tym dwa z blokadą) (+/- 10 mm). Oponki wykonane z materiału, który nie brudzi podłoża. Taboret</t>
    </r>
    <r>
      <rPr>
        <strike/>
        <sz val="11"/>
        <color rgb="FFFF0000"/>
        <rFont val="Calibri"/>
        <family val="2"/>
        <charset val="238"/>
      </rPr>
      <t xml:space="preserve"> z</t>
    </r>
    <r>
      <rPr>
        <sz val="11"/>
        <color rgb="FFFF0000"/>
        <rFont val="Calibri"/>
        <family val="2"/>
        <charset val="238"/>
      </rPr>
      <t xml:space="preserve">  bez</t>
    </r>
    <r>
      <rPr>
        <sz val="11"/>
        <color indexed="8"/>
        <rFont val="Calibri"/>
        <family val="2"/>
        <charset val="238"/>
      </rPr>
      <t xml:space="preserve"> obręczy pod nogi. Dopuszczalne obciążenie 135 kg. Konstrukcja wykonana ze stali nierdzewnej w gatunku 1.4301 (304).Siłownik hydrauliczny wykonany z wysokiej jakości stali chromowanej. Wszystkie krawędzie zaokrąglone, bezpieczne. Wymiary zewnętrzne (dłxszerxwys) w mm: 480x480x490/630 mm (+/- 10 mm). 
</t>
    </r>
  </si>
  <si>
    <r>
      <t>Taboret z oparciem i siedziskiem tapicerowanym. Siedzisko okrągłe o średnicy 350 mm. Siedzisko odporne na działanie środków dezynfekcyjnych stosowanych powszechnie na salach operacyjnych. Kolor tapicerki –  uzgodniony z Zamawiającym po wyborze oferenta. Wysokość siedziska podnoszona pneumatycznie (ręcznie za pomocą sprężyny gazowej). Oparcie regulowane w dwóch płaszczyznach (góra-dół, przód-tył) (+/- 10 mm). Podstawa trójramienna z 5 kółkami fi 50 mm (w tym dwa z blokadą). Oponki wykonane z materiału, który nie brudzi podłoża. Taboret</t>
    </r>
    <r>
      <rPr>
        <sz val="11"/>
        <color rgb="FFFF0000"/>
        <rFont val="Calibri"/>
        <family val="2"/>
        <charset val="238"/>
      </rPr>
      <t xml:space="preserve"> </t>
    </r>
    <r>
      <rPr>
        <strike/>
        <sz val="11"/>
        <color rgb="FFFF0000"/>
        <rFont val="Calibri"/>
        <family val="2"/>
        <charset val="238"/>
      </rPr>
      <t>z</t>
    </r>
    <r>
      <rPr>
        <sz val="11"/>
        <color rgb="FFFF0000"/>
        <rFont val="Calibri"/>
        <family val="2"/>
        <charset val="238"/>
      </rPr>
      <t xml:space="preserve"> bez</t>
    </r>
    <r>
      <rPr>
        <sz val="11"/>
        <color indexed="8"/>
        <rFont val="Calibri"/>
        <family val="2"/>
        <charset val="238"/>
      </rPr>
      <t xml:space="preserve"> obręczy pod nogi. Dopuszczalne obciążenie 135 kg. Konstrukcja wykonana ze stali nierdzewnej w gatunku 1.4301 (304). Wszystkie krawędzie zaokrąglone, bezpieczne. Wymiary zewnętrzne (dłxszerxwys) w mm: 480x480x490/630 mm ( +/- 10 mm). </t>
    </r>
  </si>
  <si>
    <r>
      <t>Taboret bez oparcia, wyposażony w siedzisko tapicerowane. Siedzisko okrągłe o średnicy 350 mm. Siedzisko odporne na działanie środków dezynfekcyjnych stosowanych powszechnie na salach operacyjnych.Wysokość siedziska podnoszona pneumatycznie (ręcznie za pomocą sprężyny gazowej). Podstawa trójramienna z 5 kółkami o średnicy fi 50 mm (w tym dwa z blokadą) ( +/- 10 mm). Oponki wykonane z materiału, który nie brudzi podłoża. Taboret</t>
    </r>
    <r>
      <rPr>
        <strike/>
        <sz val="11"/>
        <color rgb="FFFF0000"/>
        <rFont val="Calibri"/>
        <family val="2"/>
        <charset val="238"/>
      </rPr>
      <t xml:space="preserve"> z</t>
    </r>
    <r>
      <rPr>
        <sz val="11"/>
        <color rgb="FFFF0000"/>
        <rFont val="Calibri"/>
        <family val="2"/>
        <charset val="238"/>
      </rPr>
      <t xml:space="preserve"> bez </t>
    </r>
    <r>
      <rPr>
        <sz val="11"/>
        <color indexed="8"/>
        <rFont val="Calibri"/>
        <family val="2"/>
        <charset val="238"/>
      </rPr>
      <t xml:space="preserve">obręczą pod nogi. Dopuszczalne obciążenie 135 kg. Konstrukcja wykonana ze stali nierdzewnej w gatunku 1.4301 (304). Wszystkie krawędzie zaokrąglone, bezpieczne. Wymiary zewnętrzne (dłxszexwys) w mm: 480x480x490/630 mm ( +/-10 mm). 
</t>
    </r>
  </si>
  <si>
    <r>
      <t>Krzesło obrotowe z oparciem i siedziskiem tapicerowanym. Siedzisko okrągłe o średnicy 350 mm. Siedzisko odporne na działanie środków dezynfekcyjnych stosowanych powszechnie na salach operacyjnych.Kolor tapicerki –  uzgodniony z Zamawiającym po wyborze oferenta. Wysokość siedziska podnoszona hydraulicznie (za pomocą dźwigni noźnej). Oparcie regulowane w dwóch płaszczyznach (góra-dół, przód-tył). Podstawa trójramienna z 5 kółkami fi 50 mm (w tym dwa z blokadą) (+/- 10 mm). Oponki wykonane z materiału, który nie brudzi podłoża. Taboret</t>
    </r>
    <r>
      <rPr>
        <strike/>
        <sz val="11"/>
        <color rgb="FFFF0000"/>
        <rFont val="Calibri"/>
        <family val="2"/>
        <charset val="238"/>
      </rPr>
      <t xml:space="preserve"> z</t>
    </r>
    <r>
      <rPr>
        <sz val="11"/>
        <color rgb="FFFF0000"/>
        <rFont val="Calibri"/>
        <family val="2"/>
        <charset val="238"/>
      </rPr>
      <t xml:space="preserve">  bez </t>
    </r>
    <r>
      <rPr>
        <sz val="11"/>
        <color indexed="8"/>
        <rFont val="Calibri"/>
        <family val="2"/>
        <charset val="238"/>
      </rPr>
      <t xml:space="preserve">obręczą pod nogi. Dopuszczalne obciążenie 135 kg. Konstrukcja wykonana ze stali nierdzewnej w gatunku 1.4301 (304). Siłownik hydrauliczny wykonany z wysokiej jakości stali chromowanej. Wszystkie krawędzie zaokrąglone, bezpieczne. Wymiary zewnętrzne (dłxszerxwys) w mm: 480x480x490/630 mm ( +/- 10 mm). 
</t>
    </r>
  </si>
  <si>
    <r>
      <t xml:space="preserve">Taboret bez oparcia, wyposażony w siedzisko tapicerowane. Siedzisko okrągłe o średnicy 350 mm. Siedzisko odporne na działanie środków dezynfekcyjnych stosowanych powszechnie na salach operacyjnych. Kolor tapicerki –  uzgodniony z Zamawiającym po wyborze oferenta. Wysokość siedziska podnoszona pneumatycznie (ręcznie za pomocą sprężyny gazowej). Podstawa trójramienna z 5 nóżkami. Oponki wykonane z materiału, który nie brudzi podłoża. Taboret </t>
    </r>
    <r>
      <rPr>
        <strike/>
        <sz val="11"/>
        <color rgb="FFFF0000"/>
        <rFont val="Calibri"/>
        <family val="2"/>
        <charset val="238"/>
      </rPr>
      <t xml:space="preserve"> z</t>
    </r>
    <r>
      <rPr>
        <sz val="11"/>
        <color rgb="FFFF0000"/>
        <rFont val="Calibri"/>
        <family val="2"/>
        <charset val="238"/>
      </rPr>
      <t xml:space="preserve">  bez</t>
    </r>
    <r>
      <rPr>
        <sz val="11"/>
        <color indexed="8"/>
        <rFont val="Calibri"/>
        <family val="2"/>
        <charset val="238"/>
      </rPr>
      <t xml:space="preserve"> obręczy pod nogi. Dopuszczalne obciążenie 135 kg. Konstrukcja wykonana ze stali nierdzewnej w gatunku 1.4301 (304). Wszystkie krawędzie zaokrąglone, bezpieczne. Wymiary zewnętrzne (dłxszexwys) w mm: 480x480x490/630 mm ( +/-10 mm). 
</t>
    </r>
  </si>
  <si>
    <r>
      <t xml:space="preserve">Łóżko szpitalne. Metalowa konstrukcja lakierowana proszkowo, podstawa łóżka to pantograf podpierająca leże w min. 8 punktach;  długość łóżka max 2150 mm szerokość max 1000 mm ; łóżko cztero-segmentowe zasilane elektrycznie, elektryczne regulacje: trendelenburga, anty-trendelenburga, segment oparcia pleców, segment uda oraz wysokość leża,  podudzie – regulowane mechanizmem zapadkowym, łóżko posiadające funkcję krzesła kardiologicznego uzyskiwaną na pilocie za pomocą jednego przycisku, barierkach od zewnątrz , barierki na min. ¾ długości leża tworzywowe z wbudowanym panelem od wewnątrz do sterowania przez pacjenta natomiast od zewnątrz dla personelu, podczas podnoszenia segmentu wezgłowia – barierka automatycznie podnosi się i zabezpiecza pacjenta w pozycji siedzącej, łóżko wyposażone w akumulator i pilota, łóżko posiadające wysuwaną półkę do odkładania pościeli oraz funkcję wydłużenia leża. Elektryczne regulacje: segment oparcia pleców 0-72° (± 2°) , segment uda 0-37° (± 5°), kąt przechyłu Trendelenburga 0-17° (± 2°), kąt przechyłu anty-Trendelenburga 0-17° (± 2°), regulacja segmentu podudzia – ręczna   mechanizmem zapadkowym. Łóżko posiadające funkcję krzesła kardiologicznego uzyskiwaną na pilocie pacjenta. Szczyty łóżka tworzywowe, centralna blokada kół, bezpieczne obciążenie minimum 250 kg, łóżko posiadające elektryczny CPR leża na pilocie dla pacjenta – funkcja z możliwością blokady. Łóżko wyposażone w materac piankowy w pokrowcu zmywalnym z zamkiem. </t>
    </r>
    <r>
      <rPr>
        <sz val="11"/>
        <color rgb="FFFF0000"/>
        <rFont val="Calibri"/>
        <family val="2"/>
        <charset val="238"/>
      </rPr>
      <t>Grubość materaca min 120 mm.</t>
    </r>
  </si>
  <si>
    <r>
      <t xml:space="preserve">                                                                                                                                                                                                                                                                 Załącznik nr 2 do SWZ; Załącznik nr 1 do umowy TA.262.1.1.2023                                                                                                                                                                                                                                                                
                                                                                                                                    Formularz cenowo-techniczny - zadanie nr 1 po zmianach z dnia 17.05.2023 r.
1. Przedmiotem zamówienia jest dostawa, montaż i rozmieszczenie </t>
    </r>
    <r>
      <rPr>
        <b/>
        <sz val="10"/>
        <color indexed="8"/>
        <rFont val="Tahoma"/>
        <family val="2"/>
        <charset val="238"/>
      </rPr>
      <t xml:space="preserve">mebli medycznych </t>
    </r>
    <r>
      <rPr>
        <sz val="10"/>
        <color indexed="8"/>
        <rFont val="Tahoma"/>
      </rPr>
      <t xml:space="preserve">w pomieszczeniach wskazanych przez Zamawiającego.
2. Wykonawca gwarantuje, że elementy objęte przedmiotem zamówienia spełniać będą wszystkie - wskazane poniżej warunki opisu przedmiotu zamówienia i posiada
karty katalogowe / karty produktów, w których będzie przedstawiony przedmiot zamówienia oraz potwierdzone jego parametry (karta powinna zawierać co najmniej w opisie parametry), karta musi zawierać informację z nazwą, symbolem/numerem katalogowym przedmiotu oraz nazwę producenta.
3. Wykonawca oświadcza, że materiały zużyte do produkcji wyrobów będących przedmiotem zamówienia posiadać będą wszelkie wymagane prawem atesty i certyfikaty dopuszczające ich stosowanie w zakładach opieki zdrowotnej. 
4. Wykonawca oświadcza, że na potwierdzenie stanu faktycznego, o którym mowa w pkt. 2 i 3 posiada stosowne dokumenty, które zostaną  niezwłocznie przekazane zamawiającemu, na jego pisemny wniosek na etapie realizacji zamówienia.
5.Kolory wyposażenia ze standardowej palety kolorów (wzornik RAL) zostaną uzgodnione z Użytkownikiem w terminie 5 dni od daty podpisania umowy.
6.Wykonawca zobowiązuje się do przybycia do siedziby Zamawiającego w terminie do 5 dni od daty podpisania umowy, w celu przeprowadzenia oględzin pomieszczeń oraz doprecyzowania rozmieszczenia oraz wymiarów wyposażenia. 7.Rozmieszczenie wyposażenia według symboli zostanie przekazane Wykonawcy w terminie 5 dni od pospisania umowy.                                                                                                                                                                                                                                                                                                                                                  8.Przed przystąpieniem do realizacji wykonawca musi przedstawić ostateczny projekt każdego mebla do ostatecznej akceptacji Użytkownika.                                                                              
9.Wykonawca zobowiązuje sie do uzgodnienia z Zamawiającym daty dostawy i montażu elementów wyposażenia w terminie nie krótszym niż 3 dni robocze przed planowanym terminem dostawy.                                                                                                                                                                                                                           10. Wykonawca zobowiązuje się do utylizacji na własny koszt poza terenem Zamawiającego, zbędnych opakowań przedmiotu zamówienia oraz naprawy na własny koszt szkód  w infrastrukturze i istniejącym wyposażeniu Zamawiającego powstałych na skutek dostawy, montażu i rozmieszczenia elementów przedmiotowego wyposażenia.                                                                                                                                                                                                                                                                                                                                                                                                            11. Wykonawca zobowiązuje się do trwałego (materiał odporny na zmywanie i działanie środków dezynfekcyjnych) oznakowania w widocznym miejscu przedmiotu zamówienia, wg wzoru symboli przekazanych przez Zamawiającego.                                                                                                                                                                                                12. Wykonawca zobowiązuje się do udzielenia gwarancji na przedmiot zamówienia na okres .........miesięcy.                                                                                                                                                                                                                                                                                                                               </t>
    </r>
  </si>
  <si>
    <t>Zakład Techniki Medycznej "Tech-Med" sp. z o.o.</t>
  </si>
  <si>
    <t>Stiegelmayer</t>
  </si>
  <si>
    <t>Vermeiren</t>
  </si>
  <si>
    <t>Multiko Narkiewicz Sp.j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</si>
</sst>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quot; &quot;[$zł-415];&quot;-&quot;#,##0.00&quot; &quot;[$zł-415]"/>
    <numFmt numFmtId="165" formatCode="[$-415]General"/>
  </numFmts>
  <fonts count="18" x14ac:knownFonts="1">
    <font>
      <sz val="11"/>
      <color indexed="8"/>
      <name val="Calibri"/>
    </font>
    <font>
      <sz val="10"/>
      <color indexed="8"/>
      <name val="Tahoma"/>
    </font>
    <font>
      <b/>
      <sz val="10"/>
      <color indexed="8"/>
      <name val="Tahoma"/>
    </font>
    <font>
      <b/>
      <sz val="8"/>
      <color indexed="8"/>
      <name val="Tahoma"/>
    </font>
    <font>
      <sz val="10"/>
      <color indexed="8"/>
      <name val="Calibri"/>
    </font>
    <font>
      <sz val="9"/>
      <color indexed="8"/>
      <name val="Tahoma"/>
    </font>
    <font>
      <b/>
      <sz val="9"/>
      <color indexed="8"/>
      <name val="Tahoma"/>
    </font>
    <font>
      <sz val="11"/>
      <color indexed="8"/>
      <name val="Calibri"/>
      <family val="2"/>
      <charset val="238"/>
    </font>
    <font>
      <b/>
      <sz val="11"/>
      <color indexed="8"/>
      <name val="Tahoma"/>
      <family val="2"/>
      <charset val="238"/>
    </font>
    <font>
      <b/>
      <sz val="10"/>
      <color indexed="8"/>
      <name val="Tahoma"/>
      <family val="2"/>
      <charset val="238"/>
    </font>
    <font>
      <sz val="10"/>
      <color indexed="8"/>
      <name val="Tahoma"/>
      <family val="2"/>
      <charset val="238"/>
    </font>
    <font>
      <sz val="11"/>
      <color rgb="FFFF0000"/>
      <name val="Calibri"/>
      <family val="2"/>
      <charset val="238"/>
    </font>
    <font>
      <strike/>
      <sz val="11"/>
      <color rgb="FFFF0000"/>
      <name val="Calibri"/>
      <family val="2"/>
      <charset val="238"/>
    </font>
    <font>
      <sz val="11"/>
      <color rgb="FF000000"/>
      <name val="Calibri"/>
      <family val="2"/>
      <charset val="238"/>
    </font>
    <font>
      <sz val="10"/>
      <color rgb="FF000000"/>
      <name val="Arial Narrow"/>
      <family val="2"/>
      <charset val="238"/>
    </font>
    <font>
      <sz val="11"/>
      <color indexed="8"/>
      <name val="Calibri"/>
    </font>
    <font>
      <u/>
      <sz val="11"/>
      <color theme="10"/>
      <name val="Calibri"/>
    </font>
    <font>
      <b/>
      <sz val="11"/>
      <color indexed="8"/>
      <name val="Calibri"/>
      <family val="2"/>
      <charset val="238"/>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2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10"/>
      </left>
      <right style="thin">
        <color indexed="10"/>
      </right>
      <top style="thin">
        <color indexed="10"/>
      </top>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right/>
      <top/>
      <bottom/>
      <diagonal/>
    </border>
    <border>
      <left/>
      <right style="thin">
        <color indexed="10"/>
      </right>
      <top/>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10"/>
      </left>
      <right style="thin">
        <color indexed="10"/>
      </right>
      <top/>
      <bottom style="thin">
        <color indexed="10"/>
      </bottom>
      <diagonal/>
    </border>
    <border>
      <left style="thin">
        <color indexed="8"/>
      </left>
      <right style="thin">
        <color indexed="64"/>
      </right>
      <top style="thin">
        <color indexed="8"/>
      </top>
      <bottom style="thin">
        <color indexed="8"/>
      </bottom>
      <diagonal/>
    </border>
    <border>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10"/>
      </right>
      <top/>
      <bottom style="thin">
        <color indexed="8"/>
      </bottom>
      <diagonal/>
    </border>
    <border>
      <left/>
      <right/>
      <top/>
      <bottom style="thin">
        <color indexed="10"/>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10"/>
      </right>
      <top style="thin">
        <color indexed="8"/>
      </top>
      <bottom style="thin">
        <color indexed="10"/>
      </bottom>
      <diagonal/>
    </border>
    <border>
      <left style="thin">
        <color indexed="8"/>
      </left>
      <right style="thin">
        <color indexed="8"/>
      </right>
      <top style="thin">
        <color indexed="8"/>
      </top>
      <bottom/>
      <diagonal/>
    </border>
  </borders>
  <cellStyleXfs count="4">
    <xf numFmtId="0" fontId="0" fillId="0" borderId="0" applyNumberFormat="0" applyFill="0" applyBorder="0" applyProtection="0">
      <alignment vertical="center"/>
    </xf>
    <xf numFmtId="165" fontId="13" fillId="0" borderId="7" applyBorder="0" applyProtection="0"/>
    <xf numFmtId="44" fontId="15" fillId="0" borderId="0" applyFont="0" applyFill="0" applyBorder="0" applyAlignment="0" applyProtection="0"/>
    <xf numFmtId="0" fontId="16" fillId="0" borderId="0" applyNumberFormat="0" applyFill="0" applyBorder="0" applyAlignment="0" applyProtection="0">
      <alignment vertical="center"/>
    </xf>
  </cellStyleXfs>
  <cellXfs count="60">
    <xf numFmtId="0" fontId="0" fillId="0" borderId="0" xfId="0">
      <alignment vertical="center"/>
    </xf>
    <xf numFmtId="0" fontId="0" fillId="0" borderId="0" xfId="0" applyNumberFormat="1">
      <alignment vertical="center"/>
    </xf>
    <xf numFmtId="0" fontId="0" fillId="2" borderId="1" xfId="0" applyFill="1" applyBorder="1" applyAlignment="1">
      <alignment vertical="center" wrapText="1"/>
    </xf>
    <xf numFmtId="0" fontId="0" fillId="2" borderId="1" xfId="0" applyFill="1" applyBorder="1" applyAlignment="1">
      <alignment wrapText="1"/>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top" wrapText="1"/>
    </xf>
    <xf numFmtId="0" fontId="0" fillId="2" borderId="4" xfId="0" applyFill="1" applyBorder="1" applyAlignment="1">
      <alignment wrapText="1"/>
    </xf>
    <xf numFmtId="0" fontId="0" fillId="2" borderId="4" xfId="0" applyFill="1" applyBorder="1" applyAlignment="1">
      <alignment vertical="center" wrapText="1"/>
    </xf>
    <xf numFmtId="0" fontId="2" fillId="2" borderId="5"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5" fillId="2" borderId="7" xfId="0" applyFont="1" applyFill="1" applyBorder="1" applyAlignment="1">
      <alignment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49" fontId="6" fillId="2" borderId="2" xfId="0" applyNumberFormat="1" applyFont="1" applyFill="1" applyBorder="1" applyAlignment="1">
      <alignment horizontal="center" vertical="top" wrapText="1"/>
    </xf>
    <xf numFmtId="0" fontId="0" fillId="2" borderId="11" xfId="0" applyFill="1" applyBorder="1" applyAlignment="1">
      <alignment wrapText="1"/>
    </xf>
    <xf numFmtId="0" fontId="0" fillId="2" borderId="11" xfId="0" applyFill="1" applyBorder="1" applyAlignment="1">
      <alignment vertical="center" wrapText="1"/>
    </xf>
    <xf numFmtId="4" fontId="0" fillId="2" borderId="1" xfId="0" applyNumberFormat="1" applyFill="1" applyBorder="1" applyAlignment="1">
      <alignment wrapText="1"/>
    </xf>
    <xf numFmtId="0" fontId="0" fillId="0" borderId="1" xfId="0" applyBorder="1">
      <alignment vertical="center"/>
    </xf>
    <xf numFmtId="0" fontId="7" fillId="2" borderId="1" xfId="0" applyFont="1" applyFill="1" applyBorder="1" applyAlignment="1">
      <alignment vertical="center" wrapText="1"/>
    </xf>
    <xf numFmtId="49"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center" vertical="top" wrapText="1"/>
    </xf>
    <xf numFmtId="0" fontId="7" fillId="2" borderId="9" xfId="0" applyFont="1" applyFill="1" applyBorder="1" applyAlignment="1">
      <alignment vertical="center" wrapText="1"/>
    </xf>
    <xf numFmtId="0" fontId="7" fillId="0" borderId="0" xfId="0" applyNumberFormat="1" applyFont="1">
      <alignment vertical="center"/>
    </xf>
    <xf numFmtId="49" fontId="7" fillId="3" borderId="6" xfId="0" applyNumberFormat="1" applyFont="1" applyFill="1" applyBorder="1" applyAlignment="1">
      <alignment horizontal="left" vertical="top" wrapText="1"/>
    </xf>
    <xf numFmtId="49" fontId="7" fillId="3" borderId="2" xfId="0" applyNumberFormat="1" applyFont="1" applyFill="1" applyBorder="1" applyAlignment="1">
      <alignment horizontal="left" vertical="top" wrapText="1"/>
    </xf>
    <xf numFmtId="0" fontId="0" fillId="2" borderId="13" xfId="0" applyFill="1" applyBorder="1" applyAlignment="1">
      <alignment wrapText="1"/>
    </xf>
    <xf numFmtId="0" fontId="0" fillId="2" borderId="14" xfId="0" applyFill="1" applyBorder="1" applyAlignment="1">
      <alignment wrapText="1"/>
    </xf>
    <xf numFmtId="49" fontId="3" fillId="2" borderId="12" xfId="0" applyNumberFormat="1" applyFont="1" applyFill="1" applyBorder="1" applyAlignment="1">
      <alignment vertical="center" wrapText="1"/>
    </xf>
    <xf numFmtId="0" fontId="2" fillId="2" borderId="12" xfId="0" applyNumberFormat="1" applyFont="1" applyFill="1" applyBorder="1" applyAlignment="1">
      <alignment horizontal="center" vertical="top" wrapText="1"/>
    </xf>
    <xf numFmtId="4" fontId="14" fillId="0" borderId="22" xfId="1" applyNumberFormat="1" applyFont="1" applyBorder="1" applyAlignment="1">
      <alignment horizontal="center" vertical="center"/>
    </xf>
    <xf numFmtId="0" fontId="2"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49" fontId="10" fillId="2" borderId="15" xfId="0" applyNumberFormat="1" applyFont="1" applyFill="1" applyBorder="1" applyAlignment="1">
      <alignment horizontal="left" vertical="top" wrapText="1"/>
    </xf>
    <xf numFmtId="49" fontId="10" fillId="2" borderId="16" xfId="0" applyNumberFormat="1" applyFont="1" applyFill="1" applyBorder="1" applyAlignment="1">
      <alignment horizontal="left" vertical="top" wrapText="1"/>
    </xf>
    <xf numFmtId="49" fontId="10" fillId="2" borderId="14" xfId="0" applyNumberFormat="1" applyFont="1" applyFill="1" applyBorder="1" applyAlignment="1">
      <alignment horizontal="left" vertical="top" wrapText="1"/>
    </xf>
    <xf numFmtId="49" fontId="10" fillId="2" borderId="17" xfId="0" applyNumberFormat="1" applyFont="1" applyFill="1" applyBorder="1" applyAlignment="1">
      <alignment horizontal="left" vertical="top" wrapText="1"/>
    </xf>
    <xf numFmtId="49" fontId="10" fillId="2" borderId="7" xfId="0" applyNumberFormat="1" applyFont="1" applyFill="1" applyBorder="1" applyAlignment="1">
      <alignment horizontal="left" vertical="top" wrapText="1"/>
    </xf>
    <xf numFmtId="49" fontId="10" fillId="2" borderId="8" xfId="0" applyNumberFormat="1" applyFont="1" applyFill="1" applyBorder="1" applyAlignment="1">
      <alignment horizontal="left" vertical="top" wrapText="1"/>
    </xf>
    <xf numFmtId="49" fontId="10" fillId="2" borderId="18" xfId="0" applyNumberFormat="1" applyFont="1" applyFill="1" applyBorder="1" applyAlignment="1">
      <alignment horizontal="left" vertical="top" wrapText="1"/>
    </xf>
    <xf numFmtId="49" fontId="10" fillId="2" borderId="19" xfId="0" applyNumberFormat="1" applyFont="1" applyFill="1" applyBorder="1" applyAlignment="1">
      <alignment horizontal="left" vertical="top" wrapText="1"/>
    </xf>
    <xf numFmtId="49" fontId="10" fillId="2" borderId="20" xfId="0" applyNumberFormat="1" applyFont="1" applyFill="1" applyBorder="1" applyAlignment="1">
      <alignment horizontal="left" vertical="top" wrapText="1"/>
    </xf>
    <xf numFmtId="0" fontId="7" fillId="0" borderId="21" xfId="0" applyNumberFormat="1" applyFont="1" applyBorder="1" applyAlignment="1">
      <alignment horizontal="center" vertical="center"/>
    </xf>
    <xf numFmtId="0" fontId="0" fillId="0" borderId="21" xfId="0" applyNumberFormat="1" applyBorder="1" applyAlignment="1">
      <alignment horizontal="center" vertical="center"/>
    </xf>
    <xf numFmtId="0" fontId="16" fillId="0" borderId="0" xfId="3" applyAlignment="1">
      <alignment vertical="center" wrapText="1"/>
    </xf>
    <xf numFmtId="0" fontId="0" fillId="2" borderId="24" xfId="0" applyFill="1" applyBorder="1" applyAlignment="1">
      <alignment wrapText="1"/>
    </xf>
    <xf numFmtId="4" fontId="1" fillId="2" borderId="25" xfId="0" applyNumberFormat="1" applyFont="1" applyFill="1" applyBorder="1" applyAlignment="1">
      <alignment horizontal="center" vertical="center" wrapText="1"/>
    </xf>
    <xf numFmtId="44" fontId="17" fillId="2" borderId="22" xfId="2" applyFont="1" applyFill="1" applyBorder="1" applyAlignment="1">
      <alignment vertical="center" wrapText="1"/>
    </xf>
    <xf numFmtId="44" fontId="6" fillId="2" borderId="23" xfId="2" applyFont="1" applyFill="1" applyBorder="1" applyAlignment="1">
      <alignment horizontal="center" vertical="center"/>
    </xf>
    <xf numFmtId="44" fontId="6" fillId="2" borderId="2" xfId="2" applyFont="1" applyFill="1" applyBorder="1" applyAlignment="1">
      <alignment horizontal="center" vertical="center" wrapText="1"/>
    </xf>
  </cellXfs>
  <cellStyles count="4">
    <cellStyle name="Excel Built-in Normal" xfId="1" xr:uid="{D2BC9BE4-D05F-4525-9E92-9C7BD032CFFC}"/>
    <cellStyle name="Hiperłącze" xfId="3" builtinId="8"/>
    <cellStyle name="Normalny" xfId="0" builtinId="0"/>
    <cellStyle name="Walutowy" xfId="2" builtinId="4"/>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800000"/>
      <rgbColor rgb="FF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2"/>
  <sheetViews>
    <sheetView showGridLines="0" tabSelected="1" topLeftCell="A11" workbookViewId="0">
      <selection activeCell="I13" sqref="I13"/>
    </sheetView>
  </sheetViews>
  <sheetFormatPr defaultColWidth="6.109375" defaultRowHeight="14.4" customHeight="1" x14ac:dyDescent="0.3"/>
  <cols>
    <col min="1" max="1" width="3.44140625" style="1" customWidth="1"/>
    <col min="2" max="2" width="90.6640625" style="33" customWidth="1"/>
    <col min="3" max="3" width="7.44140625" style="1" customWidth="1"/>
    <col min="4" max="4" width="8.6640625" style="1" customWidth="1"/>
    <col min="5" max="5" width="8.44140625" style="1" customWidth="1"/>
    <col min="6" max="6" width="12.88671875" style="1" customWidth="1"/>
    <col min="7" max="7" width="16.77734375" style="1" customWidth="1"/>
    <col min="8" max="8" width="7.44140625" style="1" customWidth="1"/>
    <col min="9" max="9" width="14.88671875" style="1" customWidth="1"/>
    <col min="10" max="10" width="12.109375" style="1" customWidth="1"/>
    <col min="11" max="11" width="21.88671875" style="1" customWidth="1"/>
    <col min="12" max="13" width="6.109375" style="1" customWidth="1"/>
    <col min="14" max="14" width="27.44140625" style="1" hidden="1" customWidth="1"/>
    <col min="15" max="15" width="20" style="1" customWidth="1"/>
    <col min="16" max="255" width="6.109375" style="1" customWidth="1"/>
  </cols>
  <sheetData>
    <row r="1" spans="1:255" ht="14.25" customHeight="1" x14ac:dyDescent="0.3"/>
    <row r="2" spans="1:255" ht="14.4" customHeight="1" x14ac:dyDescent="0.3">
      <c r="A2" s="52" t="s">
        <v>40</v>
      </c>
      <c r="B2" s="53"/>
    </row>
    <row r="3" spans="1:255" ht="230.85" customHeight="1" x14ac:dyDescent="0.3">
      <c r="A3" s="43" t="s">
        <v>47</v>
      </c>
      <c r="B3" s="44"/>
      <c r="C3" s="44"/>
      <c r="D3" s="44"/>
      <c r="E3" s="44"/>
      <c r="F3" s="44"/>
      <c r="G3" s="44"/>
      <c r="H3" s="44"/>
      <c r="I3" s="44"/>
      <c r="J3" s="44"/>
      <c r="K3" s="4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2"/>
      <c r="IG3" s="2"/>
      <c r="IH3" s="2"/>
      <c r="II3" s="2"/>
      <c r="IJ3" s="2"/>
      <c r="IK3" s="2"/>
      <c r="IL3" s="2"/>
      <c r="IM3" s="2"/>
      <c r="IN3" s="2"/>
      <c r="IO3" s="2"/>
      <c r="IP3" s="2"/>
      <c r="IQ3" s="2"/>
      <c r="IR3" s="2"/>
      <c r="IS3" s="2"/>
      <c r="IT3" s="2"/>
      <c r="IU3" s="2"/>
    </row>
    <row r="4" spans="1:255" ht="12.75" customHeight="1" x14ac:dyDescent="0.3">
      <c r="A4" s="46"/>
      <c r="B4" s="47"/>
      <c r="C4" s="47"/>
      <c r="D4" s="47"/>
      <c r="E4" s="47"/>
      <c r="F4" s="47"/>
      <c r="G4" s="47"/>
      <c r="H4" s="47"/>
      <c r="I4" s="47"/>
      <c r="J4" s="47"/>
      <c r="K4" s="48"/>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2"/>
      <c r="IG4" s="2"/>
      <c r="IH4" s="2"/>
      <c r="II4" s="2"/>
      <c r="IJ4" s="2"/>
      <c r="IK4" s="2"/>
      <c r="IL4" s="2"/>
      <c r="IM4" s="2"/>
      <c r="IN4" s="2"/>
      <c r="IO4" s="2"/>
      <c r="IP4" s="2"/>
      <c r="IQ4" s="2"/>
      <c r="IR4" s="2"/>
      <c r="IS4" s="2"/>
      <c r="IT4" s="2"/>
      <c r="IU4" s="2"/>
    </row>
    <row r="5" spans="1:255" ht="12.75" customHeight="1" x14ac:dyDescent="0.3">
      <c r="A5" s="46"/>
      <c r="B5" s="47"/>
      <c r="C5" s="47"/>
      <c r="D5" s="47"/>
      <c r="E5" s="47"/>
      <c r="F5" s="47"/>
      <c r="G5" s="47"/>
      <c r="H5" s="47"/>
      <c r="I5" s="47"/>
      <c r="J5" s="47"/>
      <c r="K5" s="48"/>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2"/>
      <c r="IG5" s="2"/>
      <c r="IH5" s="2"/>
      <c r="II5" s="2"/>
      <c r="IJ5" s="2"/>
      <c r="IK5" s="2"/>
      <c r="IL5" s="2"/>
      <c r="IM5" s="2"/>
      <c r="IN5" s="2"/>
      <c r="IO5" s="2"/>
      <c r="IP5" s="2"/>
      <c r="IQ5" s="2"/>
      <c r="IR5" s="2"/>
      <c r="IS5" s="2"/>
      <c r="IT5" s="2"/>
      <c r="IU5" s="2"/>
    </row>
    <row r="6" spans="1:255" ht="25.5" customHeight="1" x14ac:dyDescent="0.3">
      <c r="A6" s="46"/>
      <c r="B6" s="47"/>
      <c r="C6" s="47"/>
      <c r="D6" s="47"/>
      <c r="E6" s="47"/>
      <c r="F6" s="47"/>
      <c r="G6" s="47"/>
      <c r="H6" s="47"/>
      <c r="I6" s="47"/>
      <c r="J6" s="47"/>
      <c r="K6" s="48"/>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2"/>
      <c r="IG6" s="2"/>
      <c r="IH6" s="2"/>
      <c r="II6" s="2"/>
      <c r="IJ6" s="2"/>
      <c r="IK6" s="2"/>
      <c r="IL6" s="2"/>
      <c r="IM6" s="2"/>
      <c r="IN6" s="2"/>
      <c r="IO6" s="2"/>
      <c r="IP6" s="2"/>
      <c r="IQ6" s="2"/>
      <c r="IR6" s="2"/>
      <c r="IS6" s="2"/>
      <c r="IT6" s="2"/>
      <c r="IU6" s="2"/>
    </row>
    <row r="7" spans="1:255" ht="69.75" hidden="1" customHeight="1" x14ac:dyDescent="0.3">
      <c r="A7" s="46"/>
      <c r="B7" s="47"/>
      <c r="C7" s="47"/>
      <c r="D7" s="47"/>
      <c r="E7" s="47"/>
      <c r="F7" s="47"/>
      <c r="G7" s="47"/>
      <c r="H7" s="47"/>
      <c r="I7" s="47"/>
      <c r="J7" s="47"/>
      <c r="K7" s="48"/>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2"/>
      <c r="IG7" s="2"/>
      <c r="IH7" s="2"/>
      <c r="II7" s="2"/>
      <c r="IJ7" s="2"/>
      <c r="IK7" s="2"/>
      <c r="IL7" s="2"/>
      <c r="IM7" s="2"/>
      <c r="IN7" s="2"/>
      <c r="IO7" s="2"/>
      <c r="IP7" s="2"/>
      <c r="IQ7" s="2"/>
      <c r="IR7" s="2"/>
      <c r="IS7" s="2"/>
      <c r="IT7" s="2"/>
      <c r="IU7" s="2"/>
    </row>
    <row r="8" spans="1:255" ht="63.75" hidden="1" customHeight="1" x14ac:dyDescent="0.3">
      <c r="A8" s="49"/>
      <c r="B8" s="50"/>
      <c r="C8" s="50"/>
      <c r="D8" s="50"/>
      <c r="E8" s="50"/>
      <c r="F8" s="50"/>
      <c r="G8" s="50"/>
      <c r="H8" s="50"/>
      <c r="I8" s="50"/>
      <c r="J8" s="50"/>
      <c r="K8" s="5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2"/>
      <c r="IG8" s="2"/>
      <c r="IH8" s="2"/>
      <c r="II8" s="2"/>
      <c r="IJ8" s="2"/>
      <c r="IK8" s="2"/>
      <c r="IL8" s="2"/>
      <c r="IM8" s="2"/>
      <c r="IN8" s="2"/>
      <c r="IO8" s="2"/>
      <c r="IP8" s="2"/>
      <c r="IQ8" s="2"/>
      <c r="IR8" s="2"/>
      <c r="IS8" s="2"/>
      <c r="IT8" s="2"/>
      <c r="IU8" s="2"/>
    </row>
    <row r="9" spans="1:255" ht="84.9" customHeight="1" x14ac:dyDescent="0.3">
      <c r="A9" s="4" t="s">
        <v>0</v>
      </c>
      <c r="B9" s="30" t="s">
        <v>1</v>
      </c>
      <c r="C9" s="4" t="s">
        <v>2</v>
      </c>
      <c r="D9" s="5" t="s">
        <v>3</v>
      </c>
      <c r="E9" s="5" t="s">
        <v>4</v>
      </c>
      <c r="F9" s="5" t="s">
        <v>5</v>
      </c>
      <c r="G9" s="5" t="s">
        <v>6</v>
      </c>
      <c r="H9" s="5" t="s">
        <v>7</v>
      </c>
      <c r="I9" s="5" t="s">
        <v>8</v>
      </c>
      <c r="J9" s="6" t="s">
        <v>9</v>
      </c>
      <c r="K9" s="38" t="s">
        <v>10</v>
      </c>
      <c r="L9" s="36"/>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2"/>
      <c r="IG9" s="2"/>
      <c r="IH9" s="2"/>
      <c r="II9" s="2"/>
      <c r="IJ9" s="2"/>
      <c r="IK9" s="2"/>
      <c r="IL9" s="2"/>
      <c r="IM9" s="2"/>
      <c r="IN9" s="2"/>
      <c r="IO9" s="2"/>
      <c r="IP9" s="2"/>
      <c r="IQ9" s="2"/>
      <c r="IR9" s="2"/>
      <c r="IS9" s="2"/>
      <c r="IT9" s="2"/>
      <c r="IU9" s="2"/>
    </row>
    <row r="10" spans="1:255" ht="14.4" customHeight="1" x14ac:dyDescent="0.3">
      <c r="A10" s="7">
        <v>1</v>
      </c>
      <c r="B10" s="31">
        <v>2</v>
      </c>
      <c r="C10" s="8"/>
      <c r="D10" s="9">
        <v>3</v>
      </c>
      <c r="E10" s="9">
        <v>4</v>
      </c>
      <c r="F10" s="10">
        <v>5</v>
      </c>
      <c r="G10" s="7">
        <v>6</v>
      </c>
      <c r="H10" s="10">
        <v>7</v>
      </c>
      <c r="I10" s="7">
        <v>8</v>
      </c>
      <c r="J10" s="7">
        <v>9</v>
      </c>
      <c r="K10" s="39">
        <v>10</v>
      </c>
      <c r="L10" s="37"/>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2"/>
      <c r="IG10" s="12"/>
      <c r="IH10" s="12"/>
      <c r="II10" s="12"/>
      <c r="IJ10" s="12"/>
      <c r="IK10" s="12"/>
      <c r="IL10" s="12"/>
      <c r="IM10" s="12"/>
      <c r="IN10" s="12"/>
      <c r="IO10" s="12"/>
      <c r="IP10" s="12"/>
      <c r="IQ10" s="12"/>
      <c r="IR10" s="12"/>
      <c r="IS10" s="12"/>
      <c r="IT10" s="12"/>
      <c r="IU10" s="12"/>
    </row>
    <row r="11" spans="1:255" ht="230.4" x14ac:dyDescent="0.2">
      <c r="A11" s="13">
        <v>1</v>
      </c>
      <c r="B11" s="34" t="s">
        <v>46</v>
      </c>
      <c r="C11" s="14" t="s">
        <v>11</v>
      </c>
      <c r="D11" s="15" t="s">
        <v>12</v>
      </c>
      <c r="E11" s="9">
        <v>12</v>
      </c>
      <c r="F11" s="16">
        <v>20000</v>
      </c>
      <c r="G11" s="17">
        <f>E11*F11</f>
        <v>240000</v>
      </c>
      <c r="H11" s="18"/>
      <c r="I11" s="40">
        <f t="shared" ref="I11:I15" si="0">G11*H11+G11</f>
        <v>240000</v>
      </c>
      <c r="J11" s="17">
        <f>ROUND(I11/E11,2)</f>
        <v>20000</v>
      </c>
      <c r="K11" s="41" t="s">
        <v>49</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20"/>
      <c r="IG11" s="20"/>
      <c r="IH11" s="20"/>
      <c r="II11" s="20"/>
      <c r="IJ11" s="20"/>
      <c r="IK11" s="20"/>
      <c r="IL11" s="20"/>
      <c r="IM11" s="20"/>
      <c r="IN11" s="20"/>
      <c r="IO11" s="20"/>
      <c r="IP11" s="20"/>
      <c r="IQ11" s="20"/>
      <c r="IR11" s="20"/>
      <c r="IS11" s="20"/>
      <c r="IT11" s="20"/>
      <c r="IU11" s="21"/>
    </row>
    <row r="12" spans="1:255" ht="72" x14ac:dyDescent="0.2">
      <c r="A12" s="13">
        <v>2</v>
      </c>
      <c r="B12" s="34" t="s">
        <v>30</v>
      </c>
      <c r="C12" s="14" t="s">
        <v>13</v>
      </c>
      <c r="D12" s="15" t="s">
        <v>12</v>
      </c>
      <c r="E12" s="9">
        <v>2</v>
      </c>
      <c r="F12" s="16">
        <v>1350</v>
      </c>
      <c r="G12" s="17">
        <f t="shared" ref="G12:G26" si="1">E12*F12</f>
        <v>2700</v>
      </c>
      <c r="H12" s="18">
        <v>0.08</v>
      </c>
      <c r="I12" s="40">
        <f t="shared" si="0"/>
        <v>2916</v>
      </c>
      <c r="J12" s="17">
        <f t="shared" ref="J12:J26" si="2">ROUND(I12/E12,2)</f>
        <v>1458</v>
      </c>
      <c r="K12" s="41" t="s">
        <v>50</v>
      </c>
      <c r="L12" s="19"/>
      <c r="M12" s="54"/>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20"/>
      <c r="IG12" s="20"/>
      <c r="IH12" s="20"/>
      <c r="II12" s="20"/>
      <c r="IJ12" s="20"/>
      <c r="IK12" s="20"/>
      <c r="IL12" s="20"/>
      <c r="IM12" s="20"/>
      <c r="IN12" s="20"/>
      <c r="IO12" s="20"/>
      <c r="IP12" s="20"/>
      <c r="IQ12" s="20"/>
      <c r="IR12" s="20"/>
      <c r="IS12" s="20"/>
      <c r="IT12" s="20"/>
      <c r="IU12" s="21"/>
    </row>
    <row r="13" spans="1:255" ht="185.25" customHeight="1" x14ac:dyDescent="0.2">
      <c r="A13" s="13">
        <v>3</v>
      </c>
      <c r="B13" s="34" t="s">
        <v>31</v>
      </c>
      <c r="C13" s="14" t="s">
        <v>14</v>
      </c>
      <c r="D13" s="15" t="s">
        <v>12</v>
      </c>
      <c r="E13" s="9">
        <v>12</v>
      </c>
      <c r="F13" s="16">
        <v>2650</v>
      </c>
      <c r="G13" s="17">
        <f t="shared" si="1"/>
        <v>31800</v>
      </c>
      <c r="H13" s="18">
        <v>0.23</v>
      </c>
      <c r="I13" s="40">
        <f t="shared" si="0"/>
        <v>39114</v>
      </c>
      <c r="J13" s="17">
        <f t="shared" si="2"/>
        <v>3259.5</v>
      </c>
      <c r="K13" s="41" t="s">
        <v>51</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20"/>
      <c r="IG13" s="20"/>
      <c r="IH13" s="20"/>
      <c r="II13" s="20"/>
      <c r="IJ13" s="20"/>
      <c r="IK13" s="20"/>
      <c r="IL13" s="20"/>
      <c r="IM13" s="20"/>
      <c r="IN13" s="20"/>
      <c r="IO13" s="20"/>
      <c r="IP13" s="20"/>
      <c r="IQ13" s="20"/>
      <c r="IR13" s="20"/>
      <c r="IS13" s="20"/>
      <c r="IT13" s="20"/>
      <c r="IU13" s="21"/>
    </row>
    <row r="14" spans="1:255" ht="126" customHeight="1" x14ac:dyDescent="0.2">
      <c r="A14" s="13">
        <v>4</v>
      </c>
      <c r="B14" s="34" t="s">
        <v>32</v>
      </c>
      <c r="C14" s="14" t="s">
        <v>15</v>
      </c>
      <c r="D14" s="15" t="s">
        <v>12</v>
      </c>
      <c r="E14" s="9">
        <v>10</v>
      </c>
      <c r="F14" s="16">
        <v>2150</v>
      </c>
      <c r="G14" s="17">
        <f t="shared" si="1"/>
        <v>21500</v>
      </c>
      <c r="H14" s="18">
        <v>0.23</v>
      </c>
      <c r="I14" s="40">
        <f t="shared" si="0"/>
        <v>26445</v>
      </c>
      <c r="J14" s="17">
        <f t="shared" si="2"/>
        <v>2644.5</v>
      </c>
      <c r="K14" s="41" t="s">
        <v>51</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20"/>
      <c r="IG14" s="20"/>
      <c r="IH14" s="20"/>
      <c r="II14" s="20"/>
      <c r="IJ14" s="20"/>
      <c r="IK14" s="20"/>
      <c r="IL14" s="20"/>
      <c r="IM14" s="20"/>
      <c r="IN14" s="20"/>
      <c r="IO14" s="20"/>
      <c r="IP14" s="20"/>
      <c r="IQ14" s="20"/>
      <c r="IR14" s="20"/>
      <c r="IS14" s="20"/>
      <c r="IT14" s="20"/>
      <c r="IU14" s="21"/>
    </row>
    <row r="15" spans="1:255" ht="52.5" customHeight="1" x14ac:dyDescent="0.2">
      <c r="A15" s="13">
        <v>5</v>
      </c>
      <c r="B15" s="34" t="s">
        <v>33</v>
      </c>
      <c r="C15" s="14" t="s">
        <v>16</v>
      </c>
      <c r="D15" s="15" t="s">
        <v>12</v>
      </c>
      <c r="E15" s="9">
        <v>4</v>
      </c>
      <c r="F15" s="16">
        <f>N15*1.25</f>
        <v>1543.75</v>
      </c>
      <c r="G15" s="17">
        <f t="shared" si="1"/>
        <v>6175</v>
      </c>
      <c r="H15" s="18">
        <v>0.08</v>
      </c>
      <c r="I15" s="40">
        <f t="shared" si="0"/>
        <v>6669</v>
      </c>
      <c r="J15" s="17">
        <f t="shared" si="2"/>
        <v>1667.25</v>
      </c>
      <c r="K15" s="42" t="s">
        <v>48</v>
      </c>
      <c r="L15" s="19"/>
      <c r="M15" s="19"/>
      <c r="N15" s="16">
        <v>1235</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20"/>
      <c r="IG15" s="20"/>
      <c r="IH15" s="20"/>
      <c r="II15" s="20"/>
      <c r="IJ15" s="20"/>
      <c r="IK15" s="20"/>
      <c r="IL15" s="20"/>
      <c r="IM15" s="20"/>
      <c r="IN15" s="20"/>
      <c r="IO15" s="20"/>
      <c r="IP15" s="20"/>
      <c r="IQ15" s="20"/>
      <c r="IR15" s="20"/>
      <c r="IS15" s="20"/>
      <c r="IT15" s="20"/>
      <c r="IU15" s="21"/>
    </row>
    <row r="16" spans="1:255" ht="115.2" x14ac:dyDescent="0.2">
      <c r="A16" s="13">
        <v>6</v>
      </c>
      <c r="B16" s="35" t="s">
        <v>45</v>
      </c>
      <c r="C16" s="14" t="s">
        <v>17</v>
      </c>
      <c r="D16" s="15" t="s">
        <v>12</v>
      </c>
      <c r="E16" s="9">
        <v>21</v>
      </c>
      <c r="F16" s="16">
        <f t="shared" ref="F16:F26" si="3">N16*1.25</f>
        <v>1206.25</v>
      </c>
      <c r="G16" s="17">
        <f t="shared" si="1"/>
        <v>25331.25</v>
      </c>
      <c r="H16" s="18">
        <v>0.08</v>
      </c>
      <c r="I16" s="40">
        <f>G16*H16+G16</f>
        <v>27357.75</v>
      </c>
      <c r="J16" s="17">
        <f t="shared" si="2"/>
        <v>1302.75</v>
      </c>
      <c r="K16" s="42" t="s">
        <v>48</v>
      </c>
      <c r="L16" s="19"/>
      <c r="M16" s="19"/>
      <c r="N16" s="16">
        <v>965</v>
      </c>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20"/>
      <c r="IG16" s="20"/>
      <c r="IH16" s="20"/>
      <c r="II16" s="20"/>
      <c r="IJ16" s="20"/>
      <c r="IK16" s="20"/>
      <c r="IL16" s="20"/>
      <c r="IM16" s="20"/>
      <c r="IN16" s="20"/>
      <c r="IO16" s="20"/>
      <c r="IP16" s="20"/>
      <c r="IQ16" s="20"/>
      <c r="IR16" s="20"/>
      <c r="IS16" s="20"/>
      <c r="IT16" s="20"/>
      <c r="IU16" s="21"/>
    </row>
    <row r="17" spans="1:255" ht="144" x14ac:dyDescent="0.2">
      <c r="A17" s="13">
        <v>7</v>
      </c>
      <c r="B17" s="35" t="s">
        <v>41</v>
      </c>
      <c r="C17" s="14" t="s">
        <v>18</v>
      </c>
      <c r="D17" s="15" t="s">
        <v>12</v>
      </c>
      <c r="E17" s="9">
        <v>1</v>
      </c>
      <c r="F17" s="16">
        <f t="shared" si="3"/>
        <v>1243.75</v>
      </c>
      <c r="G17" s="17">
        <f t="shared" si="1"/>
        <v>1243.75</v>
      </c>
      <c r="H17" s="18">
        <v>0.08</v>
      </c>
      <c r="I17" s="40">
        <f t="shared" ref="I17:I26" si="4">G17*H17+G17</f>
        <v>1343.25</v>
      </c>
      <c r="J17" s="17">
        <f t="shared" si="2"/>
        <v>1343.25</v>
      </c>
      <c r="K17" s="42" t="s">
        <v>48</v>
      </c>
      <c r="L17" s="19"/>
      <c r="M17" s="19"/>
      <c r="N17" s="16">
        <v>995</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20"/>
      <c r="IG17" s="20"/>
      <c r="IH17" s="20"/>
      <c r="II17" s="20"/>
      <c r="IJ17" s="20"/>
      <c r="IK17" s="20"/>
      <c r="IL17" s="20"/>
      <c r="IM17" s="20"/>
      <c r="IN17" s="20"/>
      <c r="IO17" s="20"/>
      <c r="IP17" s="20"/>
      <c r="IQ17" s="20"/>
      <c r="IR17" s="20"/>
      <c r="IS17" s="20"/>
      <c r="IT17" s="20"/>
      <c r="IU17" s="21"/>
    </row>
    <row r="18" spans="1:255" ht="142.5" customHeight="1" x14ac:dyDescent="0.2">
      <c r="A18" s="13">
        <v>8</v>
      </c>
      <c r="B18" s="35" t="s">
        <v>42</v>
      </c>
      <c r="C18" s="14" t="s">
        <v>19</v>
      </c>
      <c r="D18" s="15" t="s">
        <v>12</v>
      </c>
      <c r="E18" s="9">
        <v>4</v>
      </c>
      <c r="F18" s="16">
        <f t="shared" si="3"/>
        <v>1775</v>
      </c>
      <c r="G18" s="17">
        <f t="shared" si="1"/>
        <v>7100</v>
      </c>
      <c r="H18" s="18">
        <v>0.08</v>
      </c>
      <c r="I18" s="40">
        <f t="shared" si="4"/>
        <v>7668</v>
      </c>
      <c r="J18" s="17">
        <f t="shared" si="2"/>
        <v>1917</v>
      </c>
      <c r="K18" s="42" t="s">
        <v>48</v>
      </c>
      <c r="L18" s="19"/>
      <c r="M18" s="19"/>
      <c r="N18" s="16">
        <v>1420</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20"/>
      <c r="IG18" s="20"/>
      <c r="IH18" s="20"/>
      <c r="II18" s="20"/>
      <c r="IJ18" s="20"/>
      <c r="IK18" s="20"/>
      <c r="IL18" s="20"/>
      <c r="IM18" s="20"/>
      <c r="IN18" s="20"/>
      <c r="IO18" s="20"/>
      <c r="IP18" s="20"/>
      <c r="IQ18" s="20"/>
      <c r="IR18" s="20"/>
      <c r="IS18" s="20"/>
      <c r="IT18" s="20"/>
      <c r="IU18" s="21"/>
    </row>
    <row r="19" spans="1:255" ht="144" x14ac:dyDescent="0.2">
      <c r="A19" s="13">
        <v>9</v>
      </c>
      <c r="B19" s="35" t="s">
        <v>44</v>
      </c>
      <c r="C19" s="14" t="s">
        <v>20</v>
      </c>
      <c r="D19" s="15" t="s">
        <v>12</v>
      </c>
      <c r="E19" s="9">
        <v>8</v>
      </c>
      <c r="F19" s="16">
        <f t="shared" si="3"/>
        <v>1775</v>
      </c>
      <c r="G19" s="17">
        <f t="shared" si="1"/>
        <v>14200</v>
      </c>
      <c r="H19" s="18">
        <v>0.08</v>
      </c>
      <c r="I19" s="40">
        <f t="shared" si="4"/>
        <v>15336</v>
      </c>
      <c r="J19" s="17">
        <f t="shared" si="2"/>
        <v>1917</v>
      </c>
      <c r="K19" s="42" t="s">
        <v>48</v>
      </c>
      <c r="L19" s="19"/>
      <c r="M19" s="19"/>
      <c r="N19" s="16">
        <v>1420</v>
      </c>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20"/>
      <c r="IG19" s="20"/>
      <c r="IH19" s="20"/>
      <c r="II19" s="20"/>
      <c r="IJ19" s="20"/>
      <c r="IK19" s="20"/>
      <c r="IL19" s="20"/>
      <c r="IM19" s="20"/>
      <c r="IN19" s="20"/>
      <c r="IO19" s="20"/>
      <c r="IP19" s="20"/>
      <c r="IQ19" s="20"/>
      <c r="IR19" s="20"/>
      <c r="IS19" s="20"/>
      <c r="IT19" s="20"/>
      <c r="IU19" s="21"/>
    </row>
    <row r="20" spans="1:255" ht="273.60000000000002" x14ac:dyDescent="0.2">
      <c r="A20" s="13">
        <v>10</v>
      </c>
      <c r="B20" s="35" t="s">
        <v>34</v>
      </c>
      <c r="C20" s="14" t="s">
        <v>21</v>
      </c>
      <c r="D20" s="15" t="s">
        <v>12</v>
      </c>
      <c r="E20" s="9">
        <v>5</v>
      </c>
      <c r="F20" s="16">
        <f t="shared" si="3"/>
        <v>11125</v>
      </c>
      <c r="G20" s="17">
        <f t="shared" si="1"/>
        <v>55625</v>
      </c>
      <c r="H20" s="18">
        <v>0.08</v>
      </c>
      <c r="I20" s="40">
        <f t="shared" si="4"/>
        <v>60075</v>
      </c>
      <c r="J20" s="17">
        <f t="shared" si="2"/>
        <v>12015</v>
      </c>
      <c r="K20" s="42" t="s">
        <v>48</v>
      </c>
      <c r="L20" s="19"/>
      <c r="M20" s="19"/>
      <c r="N20" s="16">
        <v>8900</v>
      </c>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20"/>
      <c r="IG20" s="20"/>
      <c r="IH20" s="20"/>
      <c r="II20" s="20"/>
      <c r="IJ20" s="20"/>
      <c r="IK20" s="20"/>
      <c r="IL20" s="20"/>
      <c r="IM20" s="20"/>
      <c r="IN20" s="20"/>
      <c r="IO20" s="20"/>
      <c r="IP20" s="20"/>
      <c r="IQ20" s="20"/>
      <c r="IR20" s="20"/>
      <c r="IS20" s="20"/>
      <c r="IT20" s="20"/>
      <c r="IU20" s="21"/>
    </row>
    <row r="21" spans="1:255" ht="201.6" x14ac:dyDescent="0.2">
      <c r="A21" s="13">
        <v>11</v>
      </c>
      <c r="B21" s="35" t="s">
        <v>35</v>
      </c>
      <c r="C21" s="14" t="s">
        <v>22</v>
      </c>
      <c r="D21" s="15" t="s">
        <v>12</v>
      </c>
      <c r="E21" s="9">
        <v>3</v>
      </c>
      <c r="F21" s="16">
        <f t="shared" si="3"/>
        <v>8375</v>
      </c>
      <c r="G21" s="17">
        <f t="shared" si="1"/>
        <v>25125</v>
      </c>
      <c r="H21" s="18">
        <v>0.08</v>
      </c>
      <c r="I21" s="40">
        <f t="shared" si="4"/>
        <v>27135</v>
      </c>
      <c r="J21" s="17">
        <f t="shared" si="2"/>
        <v>9045</v>
      </c>
      <c r="K21" s="42" t="s">
        <v>48</v>
      </c>
      <c r="L21" s="19"/>
      <c r="M21" s="19"/>
      <c r="N21" s="16">
        <v>6700</v>
      </c>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20"/>
      <c r="IG21" s="20"/>
      <c r="IH21" s="20"/>
      <c r="II21" s="20"/>
      <c r="IJ21" s="20"/>
      <c r="IK21" s="20"/>
      <c r="IL21" s="20"/>
      <c r="IM21" s="20"/>
      <c r="IN21" s="20"/>
      <c r="IO21" s="20"/>
      <c r="IP21" s="20"/>
      <c r="IQ21" s="20"/>
      <c r="IR21" s="20"/>
      <c r="IS21" s="20"/>
      <c r="IT21" s="20"/>
      <c r="IU21" s="21"/>
    </row>
    <row r="22" spans="1:255" ht="115.2" x14ac:dyDescent="0.2">
      <c r="A22" s="13">
        <v>12</v>
      </c>
      <c r="B22" s="35" t="s">
        <v>43</v>
      </c>
      <c r="C22" s="14" t="s">
        <v>23</v>
      </c>
      <c r="D22" s="15" t="s">
        <v>12</v>
      </c>
      <c r="E22" s="9">
        <v>35</v>
      </c>
      <c r="F22" s="16">
        <f t="shared" si="3"/>
        <v>1206.25</v>
      </c>
      <c r="G22" s="17">
        <f t="shared" si="1"/>
        <v>42218.75</v>
      </c>
      <c r="H22" s="18">
        <v>0.08</v>
      </c>
      <c r="I22" s="40">
        <f t="shared" si="4"/>
        <v>45596.25</v>
      </c>
      <c r="J22" s="17">
        <f t="shared" si="2"/>
        <v>1302.75</v>
      </c>
      <c r="K22" s="42" t="s">
        <v>48</v>
      </c>
      <c r="L22" s="19"/>
      <c r="M22" s="19"/>
      <c r="N22" s="16">
        <v>965</v>
      </c>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20"/>
      <c r="IG22" s="20"/>
      <c r="IH22" s="20"/>
      <c r="II22" s="20"/>
      <c r="IJ22" s="20"/>
      <c r="IK22" s="20"/>
      <c r="IL22" s="20"/>
      <c r="IM22" s="20"/>
      <c r="IN22" s="20"/>
      <c r="IO22" s="20"/>
      <c r="IP22" s="20"/>
      <c r="IQ22" s="20"/>
      <c r="IR22" s="20"/>
      <c r="IS22" s="20"/>
      <c r="IT22" s="20"/>
      <c r="IU22" s="21"/>
    </row>
    <row r="23" spans="1:255" ht="144" x14ac:dyDescent="0.2">
      <c r="A23" s="13">
        <v>13</v>
      </c>
      <c r="B23" s="35" t="s">
        <v>36</v>
      </c>
      <c r="C23" s="14" t="s">
        <v>24</v>
      </c>
      <c r="D23" s="15" t="s">
        <v>12</v>
      </c>
      <c r="E23" s="9">
        <v>6</v>
      </c>
      <c r="F23" s="16">
        <f t="shared" si="3"/>
        <v>5312.5</v>
      </c>
      <c r="G23" s="17">
        <f t="shared" si="1"/>
        <v>31875</v>
      </c>
      <c r="H23" s="18">
        <v>0.08</v>
      </c>
      <c r="I23" s="40">
        <f t="shared" si="4"/>
        <v>34425</v>
      </c>
      <c r="J23" s="17">
        <f t="shared" si="2"/>
        <v>5737.5</v>
      </c>
      <c r="K23" s="42" t="s">
        <v>48</v>
      </c>
      <c r="L23" s="19"/>
      <c r="M23" s="19"/>
      <c r="N23" s="16">
        <v>4250</v>
      </c>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20"/>
      <c r="IG23" s="20"/>
      <c r="IH23" s="20"/>
      <c r="II23" s="20"/>
      <c r="IJ23" s="20"/>
      <c r="IK23" s="20"/>
      <c r="IL23" s="20"/>
      <c r="IM23" s="20"/>
      <c r="IN23" s="20"/>
      <c r="IO23" s="20"/>
      <c r="IP23" s="20"/>
      <c r="IQ23" s="20"/>
      <c r="IR23" s="20"/>
      <c r="IS23" s="20"/>
      <c r="IT23" s="20"/>
      <c r="IU23" s="21"/>
    </row>
    <row r="24" spans="1:255" ht="115.2" x14ac:dyDescent="0.2">
      <c r="A24" s="13">
        <v>14</v>
      </c>
      <c r="B24" s="35" t="s">
        <v>37</v>
      </c>
      <c r="C24" s="14" t="s">
        <v>25</v>
      </c>
      <c r="D24" s="15" t="s">
        <v>12</v>
      </c>
      <c r="E24" s="9">
        <v>3</v>
      </c>
      <c r="F24" s="16">
        <f t="shared" si="3"/>
        <v>3675</v>
      </c>
      <c r="G24" s="17">
        <f t="shared" si="1"/>
        <v>11025</v>
      </c>
      <c r="H24" s="18">
        <v>0.08</v>
      </c>
      <c r="I24" s="40">
        <f t="shared" si="4"/>
        <v>11907</v>
      </c>
      <c r="J24" s="17">
        <f t="shared" si="2"/>
        <v>3969</v>
      </c>
      <c r="K24" s="42" t="s">
        <v>48</v>
      </c>
      <c r="L24" s="19"/>
      <c r="M24" s="19"/>
      <c r="N24" s="16">
        <v>2940</v>
      </c>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20"/>
      <c r="IG24" s="20"/>
      <c r="IH24" s="20"/>
      <c r="II24" s="20"/>
      <c r="IJ24" s="20"/>
      <c r="IK24" s="20"/>
      <c r="IL24" s="20"/>
      <c r="IM24" s="20"/>
      <c r="IN24" s="20"/>
      <c r="IO24" s="20"/>
      <c r="IP24" s="20"/>
      <c r="IQ24" s="20"/>
      <c r="IR24" s="20"/>
      <c r="IS24" s="20"/>
      <c r="IT24" s="20"/>
      <c r="IU24" s="21"/>
    </row>
    <row r="25" spans="1:255" ht="129.6" x14ac:dyDescent="0.2">
      <c r="A25" s="13">
        <v>15</v>
      </c>
      <c r="B25" s="35" t="s">
        <v>38</v>
      </c>
      <c r="C25" s="14" t="s">
        <v>26</v>
      </c>
      <c r="D25" s="15" t="s">
        <v>12</v>
      </c>
      <c r="E25" s="9">
        <v>2</v>
      </c>
      <c r="F25" s="16">
        <f t="shared" si="3"/>
        <v>662.5</v>
      </c>
      <c r="G25" s="17">
        <f t="shared" si="1"/>
        <v>1325</v>
      </c>
      <c r="H25" s="18">
        <v>0.08</v>
      </c>
      <c r="I25" s="40">
        <f t="shared" si="4"/>
        <v>1431</v>
      </c>
      <c r="J25" s="17">
        <f t="shared" si="2"/>
        <v>715.5</v>
      </c>
      <c r="K25" s="42" t="s">
        <v>48</v>
      </c>
      <c r="L25" s="19"/>
      <c r="M25" s="19"/>
      <c r="N25" s="16">
        <v>530</v>
      </c>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20"/>
      <c r="IG25" s="20"/>
      <c r="IH25" s="20"/>
      <c r="II25" s="20"/>
      <c r="IJ25" s="20"/>
      <c r="IK25" s="20"/>
      <c r="IL25" s="20"/>
      <c r="IM25" s="20"/>
      <c r="IN25" s="20"/>
      <c r="IO25" s="20"/>
      <c r="IP25" s="20"/>
      <c r="IQ25" s="20"/>
      <c r="IR25" s="20"/>
      <c r="IS25" s="20"/>
      <c r="IT25" s="20"/>
      <c r="IU25" s="21"/>
    </row>
    <row r="26" spans="1:255" ht="172.8" x14ac:dyDescent="0.2">
      <c r="A26" s="13">
        <v>16</v>
      </c>
      <c r="B26" s="35" t="s">
        <v>39</v>
      </c>
      <c r="C26" s="14" t="s">
        <v>27</v>
      </c>
      <c r="D26" s="15" t="s">
        <v>12</v>
      </c>
      <c r="E26" s="9">
        <v>11</v>
      </c>
      <c r="F26" s="16">
        <f t="shared" si="3"/>
        <v>7687.5</v>
      </c>
      <c r="G26" s="17">
        <f t="shared" si="1"/>
        <v>84562.5</v>
      </c>
      <c r="H26" s="18">
        <v>0.08</v>
      </c>
      <c r="I26" s="40">
        <f t="shared" si="4"/>
        <v>91327.5</v>
      </c>
      <c r="J26" s="56">
        <f t="shared" si="2"/>
        <v>8302.5</v>
      </c>
      <c r="K26" s="42" t="s">
        <v>48</v>
      </c>
      <c r="L26" s="19"/>
      <c r="M26" s="19"/>
      <c r="N26" s="16">
        <v>6150</v>
      </c>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20"/>
      <c r="IG26" s="20"/>
      <c r="IH26" s="20"/>
      <c r="II26" s="20"/>
      <c r="IJ26" s="20"/>
      <c r="IK26" s="20"/>
      <c r="IL26" s="20"/>
      <c r="IM26" s="20"/>
      <c r="IN26" s="20"/>
      <c r="IO26" s="20"/>
      <c r="IP26" s="20"/>
      <c r="IQ26" s="20"/>
      <c r="IR26" s="20"/>
      <c r="IS26" s="20"/>
      <c r="IT26" s="20"/>
      <c r="IU26" s="21"/>
    </row>
    <row r="27" spans="1:255" ht="30.75" customHeight="1" x14ac:dyDescent="0.3">
      <c r="A27" s="22"/>
      <c r="B27" s="32"/>
      <c r="C27" s="22"/>
      <c r="D27" s="22"/>
      <c r="E27" s="23"/>
      <c r="F27" s="24" t="s">
        <v>28</v>
      </c>
      <c r="G27" s="59">
        <f>SUM(G11:G26)</f>
        <v>601806.25</v>
      </c>
      <c r="H27" s="24" t="s">
        <v>29</v>
      </c>
      <c r="I27" s="58">
        <f>SUM(I10:I26)</f>
        <v>638753.75</v>
      </c>
      <c r="J27" s="57">
        <f>SUM(J10:J26)</f>
        <v>76605.5</v>
      </c>
      <c r="K27" s="5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6"/>
      <c r="IF27" s="26"/>
      <c r="IG27" s="26"/>
      <c r="IH27" s="26"/>
      <c r="II27" s="26"/>
      <c r="IJ27" s="26"/>
      <c r="IK27" s="26"/>
      <c r="IL27" s="26"/>
      <c r="IM27" s="26"/>
      <c r="IN27" s="26"/>
      <c r="IO27" s="26"/>
      <c r="IP27" s="26"/>
      <c r="IQ27" s="26"/>
      <c r="IR27" s="26"/>
      <c r="IS27" s="26"/>
      <c r="IT27" s="26"/>
      <c r="IU27" s="26"/>
    </row>
    <row r="28" spans="1:255" ht="14.4" customHeight="1" x14ac:dyDescent="0.3">
      <c r="A28" s="2"/>
      <c r="B28" s="29"/>
      <c r="C28" s="2"/>
      <c r="D28" s="2"/>
      <c r="E28" s="2"/>
      <c r="F28" s="22"/>
      <c r="G28" s="22"/>
      <c r="H28" s="22"/>
      <c r="I28" s="22"/>
      <c r="J28" s="26"/>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2"/>
      <c r="IG28" s="2"/>
      <c r="IH28" s="2"/>
      <c r="II28" s="2"/>
      <c r="IJ28" s="2"/>
      <c r="IK28" s="2"/>
      <c r="IL28" s="2"/>
      <c r="IM28" s="2"/>
      <c r="IN28" s="2"/>
      <c r="IO28" s="2"/>
      <c r="IP28" s="2"/>
      <c r="IQ28" s="2"/>
      <c r="IR28" s="2"/>
      <c r="IS28" s="2"/>
      <c r="IT28" s="2"/>
      <c r="IU28" s="2"/>
    </row>
    <row r="29" spans="1:255" ht="14.4" customHeight="1" x14ac:dyDescent="0.3">
      <c r="A29" s="2"/>
      <c r="B29" s="29"/>
      <c r="C29" s="2"/>
      <c r="D29" s="2"/>
      <c r="E29" s="2"/>
      <c r="F29" s="2"/>
      <c r="G29" s="2"/>
      <c r="H29" s="2"/>
      <c r="I29" s="2"/>
      <c r="J29" s="2"/>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2"/>
      <c r="IG29" s="2"/>
      <c r="IH29" s="2"/>
      <c r="II29" s="2"/>
      <c r="IJ29" s="2"/>
      <c r="IK29" s="2"/>
      <c r="IL29" s="2"/>
      <c r="IM29" s="2"/>
      <c r="IN29" s="2"/>
      <c r="IO29" s="2"/>
      <c r="IP29" s="2"/>
      <c r="IQ29" s="2"/>
      <c r="IR29" s="2"/>
      <c r="IS29" s="2"/>
      <c r="IT29" s="2"/>
      <c r="IU29" s="2"/>
    </row>
    <row r="30" spans="1:255" ht="14.4" customHeight="1" x14ac:dyDescent="0.3">
      <c r="A30" s="2"/>
      <c r="B30" s="29"/>
      <c r="C30" s="2"/>
      <c r="D30" s="2"/>
      <c r="E30" s="2"/>
      <c r="F30" s="2"/>
      <c r="G30" s="2"/>
      <c r="H30" s="2"/>
      <c r="I30" s="2"/>
      <c r="J30" s="2"/>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2"/>
      <c r="IG30" s="2"/>
      <c r="IH30" s="2"/>
      <c r="II30" s="2"/>
      <c r="IJ30" s="2"/>
      <c r="IK30" s="2"/>
      <c r="IL30" s="2"/>
      <c r="IM30" s="2"/>
      <c r="IN30" s="2"/>
      <c r="IO30" s="2"/>
      <c r="IP30" s="2"/>
      <c r="IQ30" s="2"/>
      <c r="IR30" s="2"/>
      <c r="IS30" s="2"/>
      <c r="IT30" s="2"/>
      <c r="IU30" s="2"/>
    </row>
    <row r="31" spans="1:255" ht="16.649999999999999" customHeight="1" x14ac:dyDescent="0.3">
      <c r="A31" s="2"/>
      <c r="B31" s="29"/>
      <c r="C31" s="2"/>
      <c r="D31" s="2"/>
      <c r="E31" s="2"/>
      <c r="F31" s="2"/>
      <c r="G31" s="2"/>
      <c r="H31" s="2"/>
      <c r="I31" s="2"/>
      <c r="J31" s="2"/>
      <c r="K31" s="27"/>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2"/>
      <c r="IG31" s="2"/>
      <c r="IH31" s="2"/>
      <c r="II31" s="2"/>
      <c r="IJ31" s="2"/>
      <c r="IK31" s="2"/>
      <c r="IL31" s="2"/>
      <c r="IM31" s="2"/>
      <c r="IN31" s="2"/>
      <c r="IO31" s="2"/>
      <c r="IP31" s="2"/>
      <c r="IQ31" s="2"/>
      <c r="IR31" s="2"/>
      <c r="IS31" s="2"/>
      <c r="IT31" s="2"/>
      <c r="IU31" s="2"/>
    </row>
    <row r="32" spans="1:255" ht="14.4" customHeight="1" x14ac:dyDescent="0.3">
      <c r="A32" s="2"/>
      <c r="B32" s="29"/>
      <c r="C32" s="2"/>
      <c r="D32" s="2"/>
      <c r="E32" s="2"/>
      <c r="F32" s="2"/>
      <c r="G32" s="2"/>
      <c r="H32" s="2"/>
      <c r="I32" s="2"/>
      <c r="J32" s="2"/>
      <c r="K32" s="27"/>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2"/>
      <c r="IG32" s="2"/>
      <c r="IH32" s="2"/>
      <c r="II32" s="2"/>
      <c r="IJ32" s="2"/>
      <c r="IK32" s="2"/>
      <c r="IL32" s="2"/>
      <c r="IM32" s="2"/>
      <c r="IN32" s="2"/>
      <c r="IO32" s="2"/>
      <c r="IP32" s="2"/>
      <c r="IQ32" s="2"/>
      <c r="IR32" s="2"/>
      <c r="IS32" s="2"/>
      <c r="IT32" s="2"/>
      <c r="IU32" s="2"/>
    </row>
  </sheetData>
  <mergeCells count="2">
    <mergeCell ref="A3:K8"/>
    <mergeCell ref="A2:B2"/>
  </mergeCells>
  <conditionalFormatting sqref="N15:N26 F11:F26">
    <cfRule type="cellIs" dxfId="0" priority="1" stopIfTrue="1" operator="lessThan">
      <formula>0</formula>
    </cfRule>
  </conditionalFormatting>
  <pageMargins left="0.7" right="0.7" top="0.75" bottom="0.75" header="0.3" footer="0.3"/>
  <pageSetup scale="10" fitToHeight="0" orientation="landscape" r:id="rId1"/>
  <headerFooter>
    <oddHeader>&amp;C&amp;G</oddHeader>
    <oddFooter>&amp;C&amp;"Helvetica Neue,Regular"&amp;12&amp;K000000&amp;P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
  <sheetViews>
    <sheetView showGridLines="0" workbookViewId="0"/>
  </sheetViews>
  <sheetFormatPr defaultColWidth="8.44140625" defaultRowHeight="14.4" customHeight="1" x14ac:dyDescent="0.3"/>
  <cols>
    <col min="1" max="256" width="8.44140625" style="1" customWidth="1"/>
  </cols>
  <sheetData>
    <row r="1" spans="1:5" ht="15" customHeight="1" x14ac:dyDescent="0.3">
      <c r="A1" s="28"/>
      <c r="B1" s="28"/>
      <c r="C1" s="28"/>
      <c r="D1" s="28"/>
      <c r="E1" s="28"/>
    </row>
    <row r="2" spans="1:5" ht="15" customHeight="1" x14ac:dyDescent="0.3">
      <c r="A2" s="28"/>
      <c r="B2" s="28"/>
      <c r="C2" s="28"/>
      <c r="D2" s="28"/>
      <c r="E2" s="28"/>
    </row>
    <row r="3" spans="1:5" ht="15" customHeight="1" x14ac:dyDescent="0.3">
      <c r="A3" s="28"/>
      <c r="B3" s="28"/>
      <c r="C3" s="28"/>
      <c r="D3" s="28"/>
      <c r="E3" s="28"/>
    </row>
    <row r="4" spans="1:5" ht="15" customHeight="1" x14ac:dyDescent="0.3">
      <c r="A4" s="28"/>
      <c r="B4" s="28"/>
      <c r="C4" s="28"/>
      <c r="D4" s="28"/>
      <c r="E4" s="28"/>
    </row>
    <row r="5" spans="1:5" ht="15" customHeight="1" x14ac:dyDescent="0.3">
      <c r="A5" s="28"/>
      <c r="B5" s="28"/>
      <c r="C5" s="28"/>
      <c r="D5" s="28"/>
      <c r="E5" s="28"/>
    </row>
    <row r="6" spans="1:5" ht="15" customHeight="1" x14ac:dyDescent="0.3">
      <c r="A6" s="28"/>
      <c r="B6" s="28"/>
      <c r="C6" s="28"/>
      <c r="D6" s="28"/>
      <c r="E6" s="28"/>
    </row>
    <row r="7" spans="1:5" ht="15" customHeight="1" x14ac:dyDescent="0.3">
      <c r="A7" s="28"/>
      <c r="B7" s="28"/>
      <c r="C7" s="28"/>
      <c r="D7" s="28"/>
      <c r="E7" s="28"/>
    </row>
    <row r="8" spans="1:5" ht="15" customHeight="1" x14ac:dyDescent="0.3">
      <c r="A8" s="28"/>
      <c r="B8" s="28"/>
      <c r="C8" s="28"/>
      <c r="D8" s="28"/>
      <c r="E8" s="28"/>
    </row>
    <row r="9" spans="1:5" ht="15" customHeight="1" x14ac:dyDescent="0.3">
      <c r="A9" s="28"/>
      <c r="B9" s="28"/>
      <c r="C9" s="28"/>
      <c r="D9" s="28"/>
      <c r="E9" s="28"/>
    </row>
    <row r="10" spans="1:5" ht="15" customHeight="1" x14ac:dyDescent="0.3">
      <c r="A10" s="28"/>
      <c r="B10" s="28"/>
      <c r="C10" s="28"/>
      <c r="D10" s="28"/>
      <c r="E10" s="28"/>
    </row>
  </sheetData>
  <pageMargins left="0.7" right="0.7" top="0.75" bottom="0.75" header="0.51181100000000002" footer="0.51181100000000002"/>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EFABB25EE1F1544AC6DFD90AD4ABDAC" ma:contentTypeVersion="16" ma:contentTypeDescription="Utwórz nowy dokument." ma:contentTypeScope="" ma:versionID="9d8c56894669cd4c88bf83b8cea53bfb">
  <xsd:schema xmlns:xsd="http://www.w3.org/2001/XMLSchema" xmlns:xs="http://www.w3.org/2001/XMLSchema" xmlns:p="http://schemas.microsoft.com/office/2006/metadata/properties" xmlns:ns2="4a0a0e7e-414f-4808-93f7-6dd94bcf3721" xmlns:ns3="4883f187-957c-46fc-b70d-757ba27d1a2e" targetNamespace="http://schemas.microsoft.com/office/2006/metadata/properties" ma:root="true" ma:fieldsID="4a8b3cc8ce080ec55616ce62d500265f" ns2:_="" ns3:_="">
    <xsd:import namespace="4a0a0e7e-414f-4808-93f7-6dd94bcf3721"/>
    <xsd:import namespace="4883f187-957c-46fc-b70d-757ba27d1a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0a0e7e-414f-4808-93f7-6dd94bcf37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i obrazów" ma:readOnly="false" ma:fieldId="{5cf76f15-5ced-4ddc-b409-7134ff3c332f}" ma:taxonomyMulti="true" ma:sspId="aba336be-d54c-48b8-a4af-c3da503388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83f187-957c-46fc-b70d-757ba27d1a2e"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TaxCatchAll" ma:index="23" nillable="true" ma:displayName="Taxonomy Catch All Column" ma:hidden="true" ma:list="{f39b3a42-b7fb-41a0-be40-67f60fa0c48a}" ma:internalName="TaxCatchAll" ma:showField="CatchAllData" ma:web="4883f187-957c-46fc-b70d-757ba27d1a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23DC00-C1D1-420E-A29A-FDDB7327E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0a0e7e-414f-4808-93f7-6dd94bcf3721"/>
    <ds:schemaRef ds:uri="4883f187-957c-46fc-b70d-757ba27d1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7CF094-D7F0-4ADB-A789-661F19011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Wyposażenie medyczne </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Gospodarczy</dc:creator>
  <cp:lastModifiedBy>Roman Pawłowski</cp:lastModifiedBy>
  <cp:lastPrinted>2023-04-27T11:20:15Z</cp:lastPrinted>
  <dcterms:created xsi:type="dcterms:W3CDTF">2023-03-16T08:56:40Z</dcterms:created>
  <dcterms:modified xsi:type="dcterms:W3CDTF">2023-05-31T13:53:06Z</dcterms:modified>
</cp:coreProperties>
</file>