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08" activeTab="4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</sheets>
  <definedNames>
    <definedName name="_xlnm.Print_Area" localSheetId="1">'formularz oferty'!$A$1:$E$65</definedName>
    <definedName name="_xlnm.Print_Area" localSheetId="0">'INFORMACJE OGÓLNE'!$A$1:$A$12</definedName>
  </definedNames>
  <calcPr fullCalcOnLoad="1"/>
</workbook>
</file>

<file path=xl/sharedStrings.xml><?xml version="1.0" encoding="utf-8"?>
<sst xmlns="http://schemas.openxmlformats.org/spreadsheetml/2006/main" count="364" uniqueCount="145">
  <si>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</si>
  <si>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</si>
  <si>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</si>
  <si>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</si>
  <si>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</si>
  <si>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</si>
  <si>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</si>
  <si>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</si>
  <si>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</si>
  <si>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</si>
  <si>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</si>
  <si>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</si>
  <si>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</si>
  <si>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</si>
  <si>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</si>
  <si>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</si>
  <si>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</si>
  <si>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</si>
  <si>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</si>
  <si>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</si>
  <si>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</si>
  <si>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</si>
  <si>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</si>
  <si>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</si>
  <si>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</si>
  <si>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</si>
  <si>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</si>
  <si>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</si>
  <si>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</si>
  <si>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</si>
  <si>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</si>
  <si>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</si>
  <si>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</si>
  <si>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</si>
  <si>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</si>
  <si>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</si>
  <si>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</si>
  <si>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</si>
  <si>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</si>
  <si>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</si>
  <si>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</si>
  <si>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</si>
  <si>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</si>
  <si>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</si>
  <si>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</si>
  <si>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</si>
  <si>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</si>
  <si>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</si>
  <si>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</si>
  <si>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</si>
  <si>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</si>
  <si>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</si>
  <si>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</si>
  <si>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</si>
  <si>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</si>
  <si>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</si>
  <si>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</si>
  <si>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Nazwa handlowa:
Dawka: 
Postać / Opakowanie: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</si>
  <si>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</si>
  <si>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</si>
  <si>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</si>
  <si>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</si>
  <si>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</si>
  <si>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</si>
  <si>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</si>
  <si>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</si>
  <si>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</si>
  <si>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</si>
  <si>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</si>
  <si>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</si>
  <si>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</si>
  <si>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</si>
  <si>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Oświadczamy, że jesteśmy związani niniejszą ofertą do dnia wskazanego w SWZ.</t>
  </si>
  <si>
    <t>Nr rachunku</t>
  </si>
  <si>
    <t>...……………………………..…………………………..
………………………………..…………………………..
………………………………..………………………</t>
  </si>
  <si>
    <t>* zaznaczyć właściwe.</t>
  </si>
  <si>
    <t>Oświadczamy, że zapoznaliśmy się ze specyfikacją warunków zamówienia wraz z jej załącznikami i nie wnosimy do niej zastrzeżeń oraz, że zdobyliśmy konieczne informacje do przygotowania oferty.</t>
  </si>
  <si>
    <t>Oświadczamy, ze zapoznaliśmy się z treścią załączonego do specyfikacji wzoru umowy i w przypadku wyboru naszej oferty zawrzemy z zamawiającym umowę sporządzoną na podstawie tego wzoru.</t>
  </si>
  <si>
    <t>Cena brutto ***:</t>
  </si>
  <si>
    <t>*** jeżeli wybór oferty będzie prowadził do powstania u Zamawiającego obowiązku podatkowego, zgodnie z przepisami o podatku od towarów i usług, należy podać cenę netto.</t>
  </si>
  <si>
    <t>Cena brutto*** jednego opakowania jednostkowego</t>
  </si>
  <si>
    <t>Wartość brutto*** pozycji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</si>
  <si>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</si>
  <si>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Numer GTIN</t>
  </si>
  <si>
    <t>Oświadczamy, że zamówienie będziemy wykonywać do czasu wyczerpania kwoty wynagrodzenia umownego, nie dłużej jednak niż przez 18 miesięcy od dnia zawarcia umowy.</t>
  </si>
  <si>
    <t>* wymagany jeden podmiot odpowiedzialny</t>
  </si>
  <si>
    <t>13.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</si>
  <si>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</si>
  <si>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</si>
  <si>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</si>
  <si>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</si>
  <si>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100 mg</t>
  </si>
  <si>
    <t>Dostawa produktów leczniczych i wyrobów medycznych do Szpitala Uniwersyteckiego w Krakowie.</t>
  </si>
  <si>
    <t>DFP.271.185.2023.LS</t>
  </si>
  <si>
    <t>Oświadczamy, że oferowane przez nas produkty lecznicze, stanowiące przedmiot zamówienia w części 1-9,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</t>
  </si>
  <si>
    <t>Oświadczamy, że oferowane przez nas wyroby medyczne, stanowiące przedmiot zamówienia w części 10, są dopuszczone do obrotu i używania na terenie Polski na zasadach określonych w ustawie z dnia 07.04.2022 r.o wyrobach medycznych oraz rozporządzeniu Parlamentu Europejskiego i Rady (UE) 2017/745 z dnia 5 kwietnia 2017r (MDR).. Jednocześnie oświadczamy, że na każdorazowe wezwanie Zamawiającego przedstawimy dokumenty dopuszczające do obrotu i używania na terenie Polski.  (dotyczy wykonawców oferujących wyroby medyczne)</t>
  </si>
  <si>
    <t>roztwór do wstrzykiwań, 1 ampułko-strzykawka 1 ml</t>
  </si>
  <si>
    <t>^ wykaz B Obwieszczenia Ministra Zdrowia aktualny na dzień składania oferty, Zamawiający będzie stosował leki w ramach programów lekowych NFZ, incydentalnie w ramach innych sposobów finansowania np. Ratunkowy dostęp do technologii lekowej.</t>
  </si>
  <si>
    <t xml:space="preserve">12,5 mg </t>
  </si>
  <si>
    <t xml:space="preserve">25mg </t>
  </si>
  <si>
    <t>50 mg</t>
  </si>
  <si>
    <t>Olanzapinum*</t>
  </si>
  <si>
    <t>300 mg</t>
  </si>
  <si>
    <t>proszek i rozpuszczalnik do sporządzania zawiesiny do wstrzykiwań o przedłużonym uwalnianiu, 1 fiol. proszku + 1 fiol. rozp. + 1 strzykawka + 2 igły</t>
  </si>
  <si>
    <t>405 mg</t>
  </si>
  <si>
    <t>210 mg</t>
  </si>
  <si>
    <t>Sunitinibum * ^^</t>
  </si>
  <si>
    <t>Bupivacainum + Epinephrinum</t>
  </si>
  <si>
    <t>(5 mg + 0,005 mg) /ml, 20 ml</t>
  </si>
  <si>
    <t xml:space="preserve">roztwór do wstrz. </t>
  </si>
  <si>
    <t>Heminum humanum</t>
  </si>
  <si>
    <t>25 mg/ml; 10 ml</t>
  </si>
  <si>
    <t>koncentrat do sporządzania roztworu do infuzji; amp</t>
  </si>
  <si>
    <t>Noradrenalinum</t>
  </si>
  <si>
    <t>1 mg/ml; 
4 ml</t>
  </si>
  <si>
    <t>Koncentrat do sporządzania roztworu do infuzjii ^</t>
  </si>
  <si>
    <t>Ceftolozanum +
Tazobactamum</t>
  </si>
  <si>
    <t>1 g + 0,5 g</t>
  </si>
  <si>
    <t>proszek do sporządzania
koncentratu roztworu do
infuzji</t>
  </si>
  <si>
    <t>Ranibizumabum**</t>
  </si>
  <si>
    <t>10 mg/ml</t>
  </si>
  <si>
    <t>1 fiol. a 0,23 ml, roztwór do wstrzykiwań</t>
  </si>
  <si>
    <t>200 mg x 4 fiol</t>
  </si>
  <si>
    <t>proszek do sporządzania roztworu do infuzji</t>
  </si>
  <si>
    <t>200 mg x 5 fiol</t>
  </si>
  <si>
    <t>andeksanet alfa *</t>
  </si>
  <si>
    <t>3 g</t>
  </si>
  <si>
    <t>5 g</t>
  </si>
  <si>
    <t>Aplikator do podania wyrobu z pozycji 1 i 2</t>
  </si>
  <si>
    <t>aplikator</t>
  </si>
  <si>
    <t>Dawka /Wymiary</t>
  </si>
  <si>
    <t>* wymagany jeden producent</t>
  </si>
  <si>
    <t>Proszek hemostatyczny syntetyzowany przez oczyszczoną skrobię sieciowaną, bez dodatku celuloz, ulega pełnej absorpcji w ciągu 48 godz.*</t>
  </si>
  <si>
    <t>20cm lub 40cm (przy 40 cm możliwość ucięcia nadmiaru)</t>
  </si>
  <si>
    <t>38cm lub 40cm</t>
  </si>
  <si>
    <t>Producent</t>
  </si>
  <si>
    <t>Numer GTIN (jeżeli dotyczy)</t>
  </si>
  <si>
    <t>proszek + aplikator 9cm lub 12cm</t>
  </si>
  <si>
    <t>zestawów</t>
  </si>
  <si>
    <t>Tyldrakizumabum ^</t>
  </si>
  <si>
    <t>kapsułki twarde</t>
  </si>
  <si>
    <t>^^ wykaz C Obwieszczenia Ministra Zdrowia aktualny na dzień składania oferty, Produkt stosowany według załacznika zawierającego zakres wskazań objętych refundacją wg ICD 10 : C.88.a, C.88.b i C.88.c</t>
  </si>
  <si>
    <t>Ilość zestawów w opakowaniu jednostkowym</t>
  </si>
  <si>
    <t xml:space="preserve">^ możliwość przechowywania leku w temperaturze pokojowej do  25°C, potwierdzone w karcie CHPL. </t>
  </si>
  <si>
    <t>** Produkt leczniczy wskazany do stosowania u wcześniaków w leczeniu retinopatii wcześniaków - informacja zawarta w CHPL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</si>
</sst>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_-* #,##0_-;\-* #,##0_-;_-* &quot;-&quot;??_-;_-@_-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86" fontId="35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2" fillId="0" borderId="0" applyBorder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/>
      <protection locked="0"/>
    </xf>
    <xf numFmtId="3" fontId="49" fillId="0" borderId="0" xfId="0" applyNumberFormat="1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right" vertical="top"/>
      <protection locked="0"/>
    </xf>
    <xf numFmtId="9" fontId="49" fillId="0" borderId="0" xfId="0" applyNumberFormat="1" applyFont="1" applyFill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left" vertical="top"/>
      <protection locked="0"/>
    </xf>
    <xf numFmtId="170" fontId="49" fillId="0" borderId="0" xfId="0" applyNumberFormat="1" applyFont="1" applyFill="1" applyBorder="1" applyAlignment="1" applyProtection="1">
      <alignment horizontal="left" vertical="top" wrapText="1"/>
      <protection locked="0"/>
    </xf>
    <xf numFmtId="3" fontId="49" fillId="0" borderId="0" xfId="0" applyNumberFormat="1" applyFont="1" applyFill="1" applyBorder="1" applyAlignment="1" applyProtection="1">
      <alignment horizontal="right" vertical="top" wrapText="1"/>
      <protection locked="0"/>
    </xf>
    <xf numFmtId="3" fontId="50" fillId="0" borderId="0" xfId="0" applyNumberFormat="1" applyFont="1" applyFill="1" applyAlignment="1" applyProtection="1">
      <alignment horizontal="left" vertical="top"/>
      <protection locked="0"/>
    </xf>
    <xf numFmtId="3" fontId="50" fillId="0" borderId="0" xfId="0" applyNumberFormat="1" applyFont="1" applyFill="1" applyAlignment="1" applyProtection="1">
      <alignment horizontal="left" vertical="top" wrapText="1"/>
      <protection locked="0"/>
    </xf>
    <xf numFmtId="3" fontId="50" fillId="0" borderId="0" xfId="0" applyNumberFormat="1" applyFont="1" applyFill="1" applyAlignment="1" applyProtection="1">
      <alignment horizontal="right" vertical="top" wrapText="1"/>
      <protection locked="0"/>
    </xf>
    <xf numFmtId="3" fontId="49" fillId="0" borderId="0" xfId="0" applyNumberFormat="1" applyFont="1" applyFill="1" applyAlignment="1" applyProtection="1">
      <alignment horizontal="right" vertical="top" wrapText="1"/>
      <protection locked="0"/>
    </xf>
    <xf numFmtId="3" fontId="50" fillId="0" borderId="11" xfId="66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3" fontId="49" fillId="0" borderId="10" xfId="66" applyNumberFormat="1" applyFont="1" applyFill="1" applyBorder="1" applyAlignment="1">
      <alignment horizontal="right" vertical="top" wrapText="1"/>
    </xf>
    <xf numFmtId="4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Border="1" applyAlignment="1" applyProtection="1">
      <alignment horizontal="center" vertical="top"/>
      <protection locked="0"/>
    </xf>
    <xf numFmtId="3" fontId="50" fillId="0" borderId="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left" vertical="top" wrapText="1"/>
      <protection locked="0"/>
    </xf>
    <xf numFmtId="44" fontId="49" fillId="0" borderId="10" xfId="141" applyNumberFormat="1" applyFont="1" applyFill="1" applyBorder="1" applyAlignment="1" applyProtection="1">
      <alignment horizontal="left" vertical="top" wrapText="1"/>
      <protection locked="0"/>
    </xf>
    <xf numFmtId="44" fontId="49" fillId="0" borderId="0" xfId="0" applyNumberFormat="1" applyFont="1" applyFill="1" applyBorder="1" applyAlignment="1" applyProtection="1">
      <alignment horizontal="right" vertical="top" wrapText="1"/>
      <protection locked="0"/>
    </xf>
    <xf numFmtId="44" fontId="49" fillId="0" borderId="0" xfId="141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justify" vertical="top" wrapText="1"/>
      <protection/>
    </xf>
    <xf numFmtId="0" fontId="49" fillId="0" borderId="0" xfId="0" applyFont="1" applyFill="1" applyBorder="1" applyAlignment="1" applyProtection="1">
      <alignment horizontal="left" vertical="top"/>
      <protection locked="0"/>
    </xf>
    <xf numFmtId="49" fontId="49" fillId="0" borderId="0" xfId="0" applyNumberFormat="1" applyFont="1" applyFill="1" applyAlignment="1" applyProtection="1">
      <alignment horizontal="left" vertical="top" wrapText="1"/>
      <protection locked="0"/>
    </xf>
    <xf numFmtId="3" fontId="49" fillId="0" borderId="10" xfId="0" applyNumberFormat="1" applyFont="1" applyFill="1" applyBorder="1" applyAlignment="1" applyProtection="1">
      <alignment horizontal="left" vertical="top" wrapText="1"/>
      <protection locked="0"/>
    </xf>
    <xf numFmtId="49" fontId="50" fillId="0" borderId="10" xfId="0" applyNumberFormat="1" applyFont="1" applyFill="1" applyBorder="1" applyAlignment="1" applyProtection="1">
      <alignment horizontal="left" vertical="top" wrapText="1"/>
      <protection locked="0"/>
    </xf>
    <xf numFmtId="3" fontId="50" fillId="0" borderId="10" xfId="0" applyNumberFormat="1" applyFont="1" applyFill="1" applyBorder="1" applyAlignment="1" applyProtection="1">
      <alignment horizontal="righ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49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3" fontId="49" fillId="0" borderId="12" xfId="66" applyNumberFormat="1" applyFont="1" applyFill="1" applyBorder="1" applyAlignment="1">
      <alignment horizontal="right" vertical="top" wrapText="1"/>
    </xf>
    <xf numFmtId="4" fontId="4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9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9" fillId="0" borderId="0" xfId="0" applyNumberFormat="1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33" borderId="14" xfId="0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6" xfId="0" applyFont="1" applyBorder="1" applyAlignment="1">
      <alignment horizontal="justify" vertical="top" wrapText="1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3" fontId="5" fillId="0" borderId="10" xfId="66" applyNumberFormat="1" applyFont="1" applyFill="1" applyBorder="1" applyAlignment="1">
      <alignment horizontal="right" vertical="top" wrapText="1"/>
    </xf>
    <xf numFmtId="0" fontId="5" fillId="34" borderId="13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 locked="0"/>
    </xf>
    <xf numFmtId="0" fontId="50" fillId="0" borderId="11" xfId="0" applyFont="1" applyFill="1" applyBorder="1" applyAlignment="1" applyProtection="1">
      <alignment horizontal="left" vertical="top" wrapText="1"/>
      <protection locked="0"/>
    </xf>
    <xf numFmtId="0" fontId="50" fillId="0" borderId="13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Border="1" applyAlignment="1" applyProtection="1">
      <alignment horizontal="justify" vertical="top" wrapText="1"/>
      <protection/>
    </xf>
    <xf numFmtId="0" fontId="52" fillId="0" borderId="12" xfId="0" applyFont="1" applyFill="1" applyBorder="1" applyAlignment="1" applyProtection="1">
      <alignment horizontal="justify" vertical="top" wrapText="1"/>
      <protection/>
    </xf>
    <xf numFmtId="0" fontId="49" fillId="35" borderId="11" xfId="0" applyFont="1" applyFill="1" applyBorder="1" applyAlignment="1" applyProtection="1">
      <alignment horizontal="justify" vertical="top" wrapText="1"/>
      <protection/>
    </xf>
    <xf numFmtId="0" fontId="49" fillId="35" borderId="13" xfId="0" applyFont="1" applyFill="1" applyBorder="1" applyAlignment="1" applyProtection="1">
      <alignment horizontal="justify" vertical="top" wrapText="1"/>
      <protection/>
    </xf>
    <xf numFmtId="0" fontId="49" fillId="0" borderId="17" xfId="0" applyFont="1" applyFill="1" applyBorder="1" applyAlignment="1" applyProtection="1">
      <alignment horizontal="justify" vertical="top" wrapText="1"/>
      <protection locked="0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left" vertical="top" wrapText="1"/>
    </xf>
    <xf numFmtId="0" fontId="49" fillId="35" borderId="11" xfId="0" applyFont="1" applyFill="1" applyBorder="1" applyAlignment="1" applyProtection="1">
      <alignment horizontal="right" vertical="top" wrapText="1"/>
      <protection/>
    </xf>
    <xf numFmtId="0" fontId="49" fillId="35" borderId="13" xfId="0" applyFont="1" applyFill="1" applyBorder="1" applyAlignment="1" applyProtection="1">
      <alignment horizontal="right" vertical="top" wrapText="1"/>
      <protection/>
    </xf>
    <xf numFmtId="0" fontId="52" fillId="0" borderId="12" xfId="0" applyFont="1" applyFill="1" applyBorder="1" applyAlignment="1" applyProtection="1">
      <alignment horizontal="justify" vertical="top" wrapText="1"/>
      <protection locked="0"/>
    </xf>
    <xf numFmtId="0" fontId="50" fillId="0" borderId="11" xfId="0" applyFont="1" applyFill="1" applyBorder="1" applyAlignment="1" applyProtection="1">
      <alignment horizontal="center" vertical="top" wrapText="1"/>
      <protection locked="0"/>
    </xf>
    <xf numFmtId="0" fontId="50" fillId="0" borderId="13" xfId="0" applyFont="1" applyFill="1" applyBorder="1" applyAlignment="1" applyProtection="1">
      <alignment horizontal="center" vertical="top" wrapText="1"/>
      <protection locked="0"/>
    </xf>
    <xf numFmtId="0" fontId="49" fillId="0" borderId="17" xfId="0" applyFont="1" applyFill="1" applyBorder="1" applyAlignment="1" applyProtection="1">
      <alignment horizontal="justify" vertical="top" wrapText="1"/>
      <protection/>
    </xf>
    <xf numFmtId="0" fontId="52" fillId="0" borderId="0" xfId="0" applyFont="1" applyFill="1" applyBorder="1" applyAlignment="1" applyProtection="1">
      <alignment vertical="top" wrapText="1"/>
      <protection locked="0"/>
    </xf>
    <xf numFmtId="0" fontId="49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49" fontId="49" fillId="0" borderId="11" xfId="0" applyNumberFormat="1" applyFont="1" applyFill="1" applyBorder="1" applyAlignment="1" applyProtection="1">
      <alignment horizontal="left" vertical="top" wrapText="1"/>
      <protection locked="0"/>
    </xf>
    <xf numFmtId="49" fontId="49" fillId="0" borderId="13" xfId="0" applyNumberFormat="1" applyFont="1" applyFill="1" applyBorder="1" applyAlignment="1" applyProtection="1">
      <alignment horizontal="left" vertical="top" wrapText="1"/>
      <protection locked="0"/>
    </xf>
    <xf numFmtId="49" fontId="50" fillId="0" borderId="11" xfId="0" applyNumberFormat="1" applyFont="1" applyFill="1" applyBorder="1" applyAlignment="1" applyProtection="1">
      <alignment horizontal="left" vertical="top" wrapText="1"/>
      <protection locked="0"/>
    </xf>
    <xf numFmtId="49" fontId="50" fillId="0" borderId="13" xfId="0" applyNumberFormat="1" applyFont="1" applyFill="1" applyBorder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justify" vertical="top" wrapText="1"/>
      <protection locked="0"/>
    </xf>
    <xf numFmtId="49" fontId="49" fillId="0" borderId="18" xfId="0" applyNumberFormat="1" applyFont="1" applyFill="1" applyBorder="1" applyAlignment="1" applyProtection="1">
      <alignment horizontal="left" vertical="top" wrapText="1"/>
      <protection locked="0"/>
    </xf>
    <xf numFmtId="44" fontId="49" fillId="0" borderId="11" xfId="0" applyNumberFormat="1" applyFont="1" applyFill="1" applyBorder="1" applyAlignment="1" applyProtection="1">
      <alignment horizontal="left" vertical="top" wrapText="1"/>
      <protection locked="0"/>
    </xf>
    <xf numFmtId="44" fontId="49" fillId="0" borderId="13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13" xfId="0" applyFont="1" applyFill="1" applyBorder="1" applyAlignment="1" applyProtection="1">
      <alignment horizontal="left" vertical="top" wrapText="1"/>
      <protection locked="0"/>
    </xf>
  </cellXfs>
  <cellStyles count="20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0 2" xfId="45"/>
    <cellStyle name="Dziesiętny 11" xfId="46"/>
    <cellStyle name="Dziesiętny 11 2" xfId="47"/>
    <cellStyle name="Dziesiętny 12" xfId="48"/>
    <cellStyle name="Dziesiętny 12 2" xfId="49"/>
    <cellStyle name="Dziesiętny 2" xfId="50"/>
    <cellStyle name="Dziesiętny 2 2" xfId="51"/>
    <cellStyle name="Dziesiętny 2 2 2" xfId="52"/>
    <cellStyle name="Dziesiętny 2 3" xfId="53"/>
    <cellStyle name="Dziesiętny 2 3 2" xfId="54"/>
    <cellStyle name="Dziesiętny 2 4" xfId="55"/>
    <cellStyle name="Dziesiętny 2 4 2" xfId="56"/>
    <cellStyle name="Dziesiętny 2 5" xfId="57"/>
    <cellStyle name="Dziesiętny 2 5 2" xfId="58"/>
    <cellStyle name="Dziesiętny 2 6" xfId="59"/>
    <cellStyle name="Dziesiętny 2 6 2" xfId="60"/>
    <cellStyle name="Dziesiętny 2 7" xfId="61"/>
    <cellStyle name="Dziesiętny 2 7 2" xfId="62"/>
    <cellStyle name="Dziesiętny 2 8" xfId="63"/>
    <cellStyle name="Dziesiętny 2 8 2" xfId="64"/>
    <cellStyle name="Dziesiętny 2 9" xfId="65"/>
    <cellStyle name="Dziesiętny 3" xfId="66"/>
    <cellStyle name="Dziesiętny 3 2" xfId="67"/>
    <cellStyle name="Dziesiętny 3 2 2" xfId="68"/>
    <cellStyle name="Dziesiętny 3 3" xfId="69"/>
    <cellStyle name="Dziesiętny 3 3 2" xfId="70"/>
    <cellStyle name="Dziesiętny 3 4" xfId="71"/>
    <cellStyle name="Dziesiętny 3 4 2" xfId="72"/>
    <cellStyle name="Dziesiętny 3 5" xfId="73"/>
    <cellStyle name="Dziesiętny 3 5 2" xfId="74"/>
    <cellStyle name="Dziesiętny 3 6" xfId="75"/>
    <cellStyle name="Dziesiętny 3 6 2" xfId="76"/>
    <cellStyle name="Dziesiętny 3 7" xfId="77"/>
    <cellStyle name="Dziesiętny 4" xfId="78"/>
    <cellStyle name="Dziesiętny 4 2" xfId="79"/>
    <cellStyle name="Dziesiętny 4 2 2" xfId="80"/>
    <cellStyle name="Dziesiętny 4 2 2 2" xfId="81"/>
    <cellStyle name="Dziesiętny 4 2 3" xfId="82"/>
    <cellStyle name="Dziesiętny 4 2 3 2" xfId="83"/>
    <cellStyle name="Dziesiętny 4 2 4" xfId="84"/>
    <cellStyle name="Dziesiętny 4 3" xfId="85"/>
    <cellStyle name="Dziesiętny 4 3 2" xfId="86"/>
    <cellStyle name="Dziesiętny 4 4" xfId="87"/>
    <cellStyle name="Dziesiętny 4 4 2" xfId="88"/>
    <cellStyle name="Dziesiętny 4 5" xfId="89"/>
    <cellStyle name="Dziesiętny 4 5 2" xfId="90"/>
    <cellStyle name="Dziesiętny 4 6" xfId="91"/>
    <cellStyle name="Dziesiętny 4 6 2" xfId="92"/>
    <cellStyle name="Dziesiętny 4 7" xfId="93"/>
    <cellStyle name="Dziesiętny 4 7 2" xfId="94"/>
    <cellStyle name="Dziesiętny 4 8" xfId="95"/>
    <cellStyle name="Dziesiętny 4 8 2" xfId="96"/>
    <cellStyle name="Dziesiętny 4 9" xfId="97"/>
    <cellStyle name="Dziesiętny 5" xfId="98"/>
    <cellStyle name="Dziesiętny 5 2" xfId="99"/>
    <cellStyle name="Dziesiętny 5 2 2" xfId="100"/>
    <cellStyle name="Dziesiętny 5 3" xfId="101"/>
    <cellStyle name="Dziesiętny 5 3 2" xfId="102"/>
    <cellStyle name="Dziesiętny 5 4" xfId="103"/>
    <cellStyle name="Dziesiętny 5 4 2" xfId="104"/>
    <cellStyle name="Dziesiętny 5 5" xfId="105"/>
    <cellStyle name="Dziesiętny 5 5 2" xfId="106"/>
    <cellStyle name="Dziesiętny 5 6" xfId="107"/>
    <cellStyle name="Dziesiętny 6" xfId="108"/>
    <cellStyle name="Dziesiętny 6 2" xfId="109"/>
    <cellStyle name="Dziesiętny 7" xfId="110"/>
    <cellStyle name="Dziesiętny 7 2" xfId="111"/>
    <cellStyle name="Dziesiętny 8" xfId="112"/>
    <cellStyle name="Dziesiętny 8 2" xfId="113"/>
    <cellStyle name="Dziesiętny 9" xfId="114"/>
    <cellStyle name="Dziesiętny 9 2" xfId="115"/>
    <cellStyle name="Excel Built-in Currency" xfId="116"/>
    <cellStyle name="Hyperlink" xfId="117"/>
    <cellStyle name="Komórka połączona" xfId="118"/>
    <cellStyle name="Komórka zaznaczona" xfId="119"/>
    <cellStyle name="Nagłówek 1" xfId="120"/>
    <cellStyle name="Nagłówek 2" xfId="121"/>
    <cellStyle name="Nagłówek 3" xfId="122"/>
    <cellStyle name="Nagłówek 4" xfId="123"/>
    <cellStyle name="Neutralny" xfId="124"/>
    <cellStyle name="Normalny 2" xfId="125"/>
    <cellStyle name="Normalny 2 2" xfId="126"/>
    <cellStyle name="Normalny 3" xfId="127"/>
    <cellStyle name="Normalny 3 2" xfId="128"/>
    <cellStyle name="Normalny 4" xfId="129"/>
    <cellStyle name="Normalny 5" xfId="130"/>
    <cellStyle name="Normalny 7" xfId="131"/>
    <cellStyle name="Normalny 7 2" xfId="132"/>
    <cellStyle name="Obliczenia" xfId="133"/>
    <cellStyle name="Followed Hyperlink" xfId="134"/>
    <cellStyle name="Percent" xfId="135"/>
    <cellStyle name="Suma" xfId="136"/>
    <cellStyle name="Tekst objaśnienia" xfId="137"/>
    <cellStyle name="Tekst ostrzeżenia" xfId="138"/>
    <cellStyle name="Tytuł" xfId="139"/>
    <cellStyle name="Uwaga" xfId="140"/>
    <cellStyle name="Currency" xfId="141"/>
    <cellStyle name="Currency [0]" xfId="142"/>
    <cellStyle name="Walutowy 10" xfId="143"/>
    <cellStyle name="Walutowy 10 2" xfId="144"/>
    <cellStyle name="Walutowy 11" xfId="145"/>
    <cellStyle name="Walutowy 11 2" xfId="146"/>
    <cellStyle name="Walutowy 12" xfId="147"/>
    <cellStyle name="Walutowy 2" xfId="148"/>
    <cellStyle name="Walutowy 2 2" xfId="149"/>
    <cellStyle name="Walutowy 2 2 2" xfId="150"/>
    <cellStyle name="Walutowy 2 2 2 2" xfId="151"/>
    <cellStyle name="Walutowy 2 2 3" xfId="152"/>
    <cellStyle name="Walutowy 2 2 3 2" xfId="153"/>
    <cellStyle name="Walutowy 2 2 4" xfId="154"/>
    <cellStyle name="Walutowy 2 3" xfId="155"/>
    <cellStyle name="Walutowy 2 3 2" xfId="156"/>
    <cellStyle name="Walutowy 2 3 2 2" xfId="157"/>
    <cellStyle name="Walutowy 2 3 3" xfId="158"/>
    <cellStyle name="Walutowy 2 4" xfId="159"/>
    <cellStyle name="Walutowy 2 4 2" xfId="160"/>
    <cellStyle name="Walutowy 2 5" xfId="161"/>
    <cellStyle name="Walutowy 2 5 2" xfId="162"/>
    <cellStyle name="Walutowy 2 6" xfId="163"/>
    <cellStyle name="Walutowy 2 6 2" xfId="164"/>
    <cellStyle name="Walutowy 2 7" xfId="165"/>
    <cellStyle name="Walutowy 2 7 2" xfId="166"/>
    <cellStyle name="Walutowy 2 8" xfId="167"/>
    <cellStyle name="Walutowy 2 8 2" xfId="168"/>
    <cellStyle name="Walutowy 2 9" xfId="169"/>
    <cellStyle name="Walutowy 3" xfId="170"/>
    <cellStyle name="Walutowy 3 2" xfId="171"/>
    <cellStyle name="Walutowy 3 2 2" xfId="172"/>
    <cellStyle name="Walutowy 3 2 2 2" xfId="173"/>
    <cellStyle name="Walutowy 3 2 3" xfId="174"/>
    <cellStyle name="Walutowy 3 2 3 2" xfId="175"/>
    <cellStyle name="Walutowy 3 2 4" xfId="176"/>
    <cellStyle name="Walutowy 3 3" xfId="177"/>
    <cellStyle name="Walutowy 3 3 2" xfId="178"/>
    <cellStyle name="Walutowy 3 4" xfId="179"/>
    <cellStyle name="Walutowy 3 4 2" xfId="180"/>
    <cellStyle name="Walutowy 3 5" xfId="181"/>
    <cellStyle name="Walutowy 3 5 2" xfId="182"/>
    <cellStyle name="Walutowy 3 6" xfId="183"/>
    <cellStyle name="Walutowy 3 6 2" xfId="184"/>
    <cellStyle name="Walutowy 3 7" xfId="185"/>
    <cellStyle name="Walutowy 3 7 2" xfId="186"/>
    <cellStyle name="Walutowy 3 8" xfId="187"/>
    <cellStyle name="Walutowy 3 8 2" xfId="188"/>
    <cellStyle name="Walutowy 3 9" xfId="189"/>
    <cellStyle name="Walutowy 4" xfId="190"/>
    <cellStyle name="Walutowy 4 2" xfId="191"/>
    <cellStyle name="Walutowy 4 2 2" xfId="192"/>
    <cellStyle name="Walutowy 4 2 2 2" xfId="193"/>
    <cellStyle name="Walutowy 4 2 3" xfId="194"/>
    <cellStyle name="Walutowy 4 2 3 2" xfId="195"/>
    <cellStyle name="Walutowy 4 2 4" xfId="196"/>
    <cellStyle name="Walutowy 4 3" xfId="197"/>
    <cellStyle name="Walutowy 4 3 2" xfId="198"/>
    <cellStyle name="Walutowy 4 4" xfId="199"/>
    <cellStyle name="Walutowy 4 4 2" xfId="200"/>
    <cellStyle name="Walutowy 4 5" xfId="201"/>
    <cellStyle name="Walutowy 4 5 2" xfId="202"/>
    <cellStyle name="Walutowy 4 6" xfId="203"/>
    <cellStyle name="Walutowy 5" xfId="204"/>
    <cellStyle name="Walutowy 5 2" xfId="205"/>
    <cellStyle name="Walutowy 5 2 2" xfId="206"/>
    <cellStyle name="Walutowy 5 3" xfId="207"/>
    <cellStyle name="Walutowy 5 3 2" xfId="208"/>
    <cellStyle name="Walutowy 5 4" xfId="209"/>
    <cellStyle name="Walutowy 6" xfId="210"/>
    <cellStyle name="Walutowy 6 2" xfId="211"/>
    <cellStyle name="Walutowy 7" xfId="212"/>
    <cellStyle name="Walutowy 7 2" xfId="213"/>
    <cellStyle name="Walutowy 8" xfId="214"/>
    <cellStyle name="Walutowy 8 2" xfId="215"/>
    <cellStyle name="Walutowy 9" xfId="216"/>
    <cellStyle name="Walutowy 9 2" xfId="217"/>
    <cellStyle name="Zły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A6"/>
  <sheetViews>
    <sheetView view="pageBreakPreview" zoomScaleNormal="70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127.875" style="67" customWidth="1"/>
    <col min="2" max="8" width="9.125" style="67" customWidth="1"/>
    <col min="9" max="9" width="36.625" style="67" customWidth="1"/>
    <col min="10" max="16384" width="9.125" style="67" customWidth="1"/>
  </cols>
  <sheetData>
    <row r="2" ht="18.75">
      <c r="A2" s="66" t="s">
        <v>87</v>
      </c>
    </row>
    <row r="3" ht="19.5" thickBot="1"/>
    <row r="4" ht="117.75" customHeight="1">
      <c r="A4" s="68" t="s">
        <v>88</v>
      </c>
    </row>
    <row r="5" ht="102" customHeight="1">
      <c r="A5" s="69" t="s">
        <v>89</v>
      </c>
    </row>
    <row r="6" ht="95.25" customHeight="1" thickBot="1">
      <c r="A6" s="70" t="s">
        <v>90</v>
      </c>
    </row>
  </sheetData>
  <sheetProtection/>
  <printOptions/>
  <pageMargins left="0.7" right="0.7" top="0.75" bottom="0.75" header="0.3" footer="0.3"/>
  <pageSetup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B15" sqref="B15"/>
    </sheetView>
  </sheetViews>
  <sheetFormatPr defaultColWidth="9.00390625" defaultRowHeight="12.75"/>
  <cols>
    <col min="1" max="1" width="5.375" style="75" customWidth="1"/>
    <col min="2" max="2" width="25.125" style="75" customWidth="1"/>
    <col min="3" max="3" width="19.375" style="75" customWidth="1"/>
    <col min="4" max="4" width="25.25390625" style="75" customWidth="1"/>
    <col min="5" max="5" width="9.00390625" style="3" customWidth="1"/>
    <col min="6" max="6" width="10.75390625" style="75" customWidth="1"/>
    <col min="7" max="7" width="36.125" style="75" customWidth="1"/>
    <col min="8" max="8" width="30.25390625" style="75" customWidth="1"/>
    <col min="9" max="9" width="17.625" style="75" customWidth="1"/>
    <col min="10" max="10" width="22.875" style="75" customWidth="1"/>
    <col min="11" max="11" width="16.125" style="75" customWidth="1"/>
    <col min="12" max="12" width="15.75390625" style="75" customWidth="1"/>
    <col min="13" max="14" width="16.00390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DFP.271.185.2023.LS</v>
      </c>
      <c r="N1" s="4" t="s">
        <v>53</v>
      </c>
      <c r="S1" s="2"/>
      <c r="T1" s="2"/>
    </row>
    <row r="2" spans="7:9" ht="15">
      <c r="G2" s="91"/>
      <c r="H2" s="91"/>
      <c r="I2" s="91"/>
    </row>
    <row r="3" ht="15">
      <c r="N3" s="4" t="s">
        <v>56</v>
      </c>
    </row>
    <row r="4" spans="2:17" ht="15">
      <c r="B4" s="76" t="s">
        <v>14</v>
      </c>
      <c r="C4" s="73">
        <v>8</v>
      </c>
      <c r="D4" s="7"/>
      <c r="E4" s="8"/>
      <c r="F4" s="74"/>
      <c r="G4" s="10" t="s">
        <v>18</v>
      </c>
      <c r="H4" s="74"/>
      <c r="I4" s="7"/>
      <c r="J4" s="74"/>
      <c r="K4" s="74"/>
      <c r="L4" s="74"/>
      <c r="M4" s="74"/>
      <c r="N4" s="74"/>
      <c r="Q4" s="75"/>
    </row>
    <row r="5" spans="2:17" ht="15">
      <c r="B5" s="76"/>
      <c r="C5" s="7"/>
      <c r="D5" s="7"/>
      <c r="E5" s="8"/>
      <c r="F5" s="74"/>
      <c r="G5" s="10"/>
      <c r="H5" s="74"/>
      <c r="I5" s="7"/>
      <c r="J5" s="74"/>
      <c r="K5" s="74"/>
      <c r="L5" s="74"/>
      <c r="M5" s="74"/>
      <c r="N5" s="74"/>
      <c r="Q5" s="75"/>
    </row>
    <row r="6" spans="1:17" ht="15">
      <c r="A6" s="76"/>
      <c r="B6" s="76"/>
      <c r="C6" s="11"/>
      <c r="D6" s="11"/>
      <c r="E6" s="12"/>
      <c r="F6" s="74"/>
      <c r="G6" s="72" t="s">
        <v>78</v>
      </c>
      <c r="H6" s="110">
        <f>SUM(N11:N11)</f>
        <v>0</v>
      </c>
      <c r="I6" s="111"/>
      <c r="Q6" s="75"/>
    </row>
    <row r="7" spans="1:17" ht="15">
      <c r="A7" s="76"/>
      <c r="C7" s="74"/>
      <c r="D7" s="74"/>
      <c r="E7" s="12"/>
      <c r="F7" s="74"/>
      <c r="G7" s="74"/>
      <c r="H7" s="74"/>
      <c r="I7" s="74"/>
      <c r="J7" s="74"/>
      <c r="K7" s="74"/>
      <c r="L7" s="74"/>
      <c r="Q7" s="75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5"/>
    </row>
    <row r="9" spans="2:17" ht="15">
      <c r="B9" s="76"/>
      <c r="E9" s="16"/>
      <c r="Q9" s="75"/>
    </row>
    <row r="10" spans="1:14" s="76" customFormat="1" ht="74.25" customHeight="1">
      <c r="A10" s="73" t="s">
        <v>38</v>
      </c>
      <c r="B10" s="73" t="s">
        <v>15</v>
      </c>
      <c r="C10" s="73" t="s">
        <v>16</v>
      </c>
      <c r="D10" s="73" t="s">
        <v>51</v>
      </c>
      <c r="E10" s="17" t="s">
        <v>55</v>
      </c>
      <c r="F10" s="77"/>
      <c r="G10" s="73" t="str">
        <f>"Nazwa handlowa /
"&amp;C10&amp;" / 
"&amp;D10</f>
        <v>Nazwa handlowa /
Dawka / 
Postać /Opakowanie</v>
      </c>
      <c r="H10" s="73" t="s">
        <v>54</v>
      </c>
      <c r="I10" s="73" t="str">
        <f>B10</f>
        <v>Skład</v>
      </c>
      <c r="J10" s="73" t="s">
        <v>83</v>
      </c>
      <c r="K10" s="73" t="s">
        <v>33</v>
      </c>
      <c r="L10" s="73" t="s">
        <v>34</v>
      </c>
      <c r="M10" s="73" t="s">
        <v>80</v>
      </c>
      <c r="N10" s="73" t="s">
        <v>81</v>
      </c>
    </row>
    <row r="11" spans="1:14" ht="45">
      <c r="A11" s="43" t="s">
        <v>2</v>
      </c>
      <c r="B11" s="42" t="s">
        <v>119</v>
      </c>
      <c r="C11" s="42" t="s">
        <v>120</v>
      </c>
      <c r="D11" s="42" t="s">
        <v>121</v>
      </c>
      <c r="E11" s="19">
        <v>110</v>
      </c>
      <c r="F11" s="77" t="s">
        <v>59</v>
      </c>
      <c r="G11" s="20" t="s">
        <v>57</v>
      </c>
      <c r="H11" s="20"/>
      <c r="I11" s="20"/>
      <c r="J11" s="21"/>
      <c r="K11" s="20"/>
      <c r="L11" s="20"/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74"/>
      <c r="G12" s="49"/>
      <c r="H12" s="49"/>
      <c r="I12" s="49"/>
      <c r="J12" s="50"/>
      <c r="K12" s="49"/>
      <c r="L12" s="49"/>
      <c r="M12" s="49"/>
      <c r="N12" s="51"/>
    </row>
    <row r="13" spans="1:14" ht="44.25" customHeight="1">
      <c r="A13" s="45"/>
      <c r="B13" s="113" t="s">
        <v>144</v>
      </c>
      <c r="C13" s="113"/>
      <c r="D13" s="113"/>
      <c r="E13" s="113"/>
      <c r="F13" s="113"/>
      <c r="G13" s="49"/>
      <c r="H13" s="49"/>
      <c r="I13" s="49"/>
      <c r="J13" s="50"/>
      <c r="K13" s="49"/>
      <c r="L13" s="49"/>
      <c r="M13" s="49"/>
      <c r="N13" s="51"/>
    </row>
    <row r="14" spans="2:6" ht="46.5" customHeight="1">
      <c r="B14" s="91" t="s">
        <v>79</v>
      </c>
      <c r="C14" s="91"/>
      <c r="D14" s="91"/>
      <c r="E14" s="91"/>
      <c r="F14" s="91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Normal="77" zoomScaleSheetLayoutView="100" zoomScalePageLayoutView="85" workbookViewId="0" topLeftCell="A1">
      <selection activeCell="D21" sqref="D21"/>
    </sheetView>
  </sheetViews>
  <sheetFormatPr defaultColWidth="9.00390625" defaultRowHeight="12.75"/>
  <cols>
    <col min="1" max="1" width="5.375" style="63" customWidth="1"/>
    <col min="2" max="2" width="25.125" style="63" customWidth="1"/>
    <col min="3" max="3" width="19.375" style="63" customWidth="1"/>
    <col min="4" max="4" width="25.25390625" style="63" customWidth="1"/>
    <col min="5" max="5" width="9.00390625" style="3" customWidth="1"/>
    <col min="6" max="6" width="10.75390625" style="63" customWidth="1"/>
    <col min="7" max="7" width="36.125" style="63" customWidth="1"/>
    <col min="8" max="8" width="30.25390625" style="63" customWidth="1"/>
    <col min="9" max="9" width="17.625" style="63" customWidth="1"/>
    <col min="10" max="10" width="22.875" style="63" customWidth="1"/>
    <col min="11" max="11" width="16.125" style="63" customWidth="1"/>
    <col min="12" max="12" width="15.75390625" style="63" customWidth="1"/>
    <col min="13" max="14" width="16.00390625" style="63" customWidth="1"/>
    <col min="15" max="15" width="8.00390625" style="63" customWidth="1"/>
    <col min="16" max="16" width="15.875" style="63" customWidth="1"/>
    <col min="17" max="17" width="15.875" style="5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2" t="str">
        <f>'formularz oferty'!D4</f>
        <v>DFP.271.185.2023.LS</v>
      </c>
      <c r="N1" s="4" t="s">
        <v>53</v>
      </c>
      <c r="S1" s="2"/>
      <c r="T1" s="2"/>
    </row>
    <row r="2" spans="7:9" ht="15">
      <c r="G2" s="91"/>
      <c r="H2" s="91"/>
      <c r="I2" s="91"/>
    </row>
    <row r="3" ht="15">
      <c r="N3" s="4" t="s">
        <v>56</v>
      </c>
    </row>
    <row r="4" spans="2:17" ht="15">
      <c r="B4" s="60" t="s">
        <v>14</v>
      </c>
      <c r="C4" s="65">
        <v>9</v>
      </c>
      <c r="D4" s="7"/>
      <c r="E4" s="8"/>
      <c r="F4" s="62"/>
      <c r="G4" s="10" t="s">
        <v>18</v>
      </c>
      <c r="H4" s="62"/>
      <c r="I4" s="7"/>
      <c r="J4" s="62"/>
      <c r="K4" s="62"/>
      <c r="L4" s="62"/>
      <c r="M4" s="62"/>
      <c r="N4" s="62"/>
      <c r="Q4" s="63"/>
    </row>
    <row r="5" spans="2:17" ht="15">
      <c r="B5" s="60"/>
      <c r="C5" s="7"/>
      <c r="D5" s="7"/>
      <c r="E5" s="8"/>
      <c r="F5" s="62"/>
      <c r="G5" s="10"/>
      <c r="H5" s="62"/>
      <c r="I5" s="7"/>
      <c r="J5" s="62"/>
      <c r="K5" s="62"/>
      <c r="L5" s="62"/>
      <c r="M5" s="62"/>
      <c r="N5" s="62"/>
      <c r="Q5" s="63"/>
    </row>
    <row r="6" spans="1:17" ht="15">
      <c r="A6" s="60"/>
      <c r="B6" s="60"/>
      <c r="C6" s="11"/>
      <c r="D6" s="11"/>
      <c r="E6" s="12"/>
      <c r="F6" s="62"/>
      <c r="G6" s="64" t="s">
        <v>78</v>
      </c>
      <c r="H6" s="110">
        <f>SUM(N11:N12)</f>
        <v>0</v>
      </c>
      <c r="I6" s="111"/>
      <c r="Q6" s="63"/>
    </row>
    <row r="7" spans="1:17" ht="15">
      <c r="A7" s="60"/>
      <c r="C7" s="62"/>
      <c r="D7" s="62"/>
      <c r="E7" s="12"/>
      <c r="F7" s="62"/>
      <c r="G7" s="62"/>
      <c r="H7" s="62"/>
      <c r="I7" s="62"/>
      <c r="J7" s="62"/>
      <c r="K7" s="62"/>
      <c r="L7" s="62"/>
      <c r="Q7" s="63"/>
    </row>
    <row r="8" spans="1:17" ht="15">
      <c r="A8" s="60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3"/>
    </row>
    <row r="9" spans="2:17" ht="15">
      <c r="B9" s="60"/>
      <c r="E9" s="16"/>
      <c r="Q9" s="63"/>
    </row>
    <row r="10" spans="1:14" s="60" customFormat="1" ht="74.25" customHeight="1">
      <c r="A10" s="65" t="s">
        <v>38</v>
      </c>
      <c r="B10" s="65" t="s">
        <v>15</v>
      </c>
      <c r="C10" s="65" t="s">
        <v>16</v>
      </c>
      <c r="D10" s="65" t="s">
        <v>51</v>
      </c>
      <c r="E10" s="17" t="s">
        <v>55</v>
      </c>
      <c r="F10" s="61"/>
      <c r="G10" s="65" t="str">
        <f>"Nazwa handlowa /
"&amp;C10&amp;" / 
"&amp;D10</f>
        <v>Nazwa handlowa /
Dawka / 
Postać /Opakowanie</v>
      </c>
      <c r="H10" s="65" t="s">
        <v>54</v>
      </c>
      <c r="I10" s="65" t="str">
        <f>B10</f>
        <v>Skład</v>
      </c>
      <c r="J10" s="65" t="s">
        <v>83</v>
      </c>
      <c r="K10" s="65" t="s">
        <v>33</v>
      </c>
      <c r="L10" s="65" t="s">
        <v>34</v>
      </c>
      <c r="M10" s="65" t="s">
        <v>80</v>
      </c>
      <c r="N10" s="65" t="s">
        <v>81</v>
      </c>
    </row>
    <row r="11" spans="1:14" ht="45">
      <c r="A11" s="43" t="s">
        <v>2</v>
      </c>
      <c r="B11" s="42" t="s">
        <v>125</v>
      </c>
      <c r="C11" s="42" t="s">
        <v>122</v>
      </c>
      <c r="D11" s="42" t="s">
        <v>123</v>
      </c>
      <c r="E11" s="19">
        <v>10</v>
      </c>
      <c r="F11" s="61" t="s">
        <v>59</v>
      </c>
      <c r="G11" s="20" t="s">
        <v>57</v>
      </c>
      <c r="H11" s="20"/>
      <c r="I11" s="20"/>
      <c r="J11" s="21"/>
      <c r="K11" s="20"/>
      <c r="L11" s="20"/>
      <c r="M11" s="20"/>
      <c r="N11" s="22">
        <f>ROUND(L11*ROUND(M11,2),2)</f>
        <v>0</v>
      </c>
    </row>
    <row r="12" spans="1:14" ht="45">
      <c r="A12" s="43" t="s">
        <v>3</v>
      </c>
      <c r="B12" s="42" t="s">
        <v>125</v>
      </c>
      <c r="C12" s="42" t="s">
        <v>124</v>
      </c>
      <c r="D12" s="42" t="s">
        <v>123</v>
      </c>
      <c r="E12" s="19">
        <v>10</v>
      </c>
      <c r="F12" s="77" t="s">
        <v>59</v>
      </c>
      <c r="G12" s="20" t="s">
        <v>57</v>
      </c>
      <c r="H12" s="20"/>
      <c r="I12" s="20"/>
      <c r="J12" s="21"/>
      <c r="K12" s="20"/>
      <c r="L12" s="20"/>
      <c r="M12" s="20"/>
      <c r="N12" s="22">
        <f>ROUND(L12*ROUND(M12,2),2)</f>
        <v>0</v>
      </c>
    </row>
    <row r="13" spans="1:14" ht="15">
      <c r="A13" s="45"/>
      <c r="B13" s="46"/>
      <c r="C13" s="46"/>
      <c r="D13" s="47"/>
      <c r="E13" s="48"/>
      <c r="F13" s="62"/>
      <c r="G13" s="49"/>
      <c r="H13" s="49"/>
      <c r="I13" s="49"/>
      <c r="J13" s="50"/>
      <c r="K13" s="49"/>
      <c r="L13" s="49"/>
      <c r="M13" s="49"/>
      <c r="N13" s="51"/>
    </row>
    <row r="14" spans="2:6" ht="30" customHeight="1">
      <c r="B14" s="112" t="s">
        <v>85</v>
      </c>
      <c r="C14" s="112"/>
      <c r="D14" s="112"/>
      <c r="E14" s="112"/>
      <c r="F14" s="112"/>
    </row>
    <row r="15" spans="2:6" ht="46.5" customHeight="1">
      <c r="B15" s="91" t="s">
        <v>79</v>
      </c>
      <c r="C15" s="91"/>
      <c r="D15" s="91"/>
      <c r="E15" s="91"/>
      <c r="F15" s="91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1">
      <selection activeCell="D21" sqref="D21"/>
    </sheetView>
  </sheetViews>
  <sheetFormatPr defaultColWidth="9.00390625" defaultRowHeight="12.75"/>
  <cols>
    <col min="1" max="1" width="5.375" style="75" customWidth="1"/>
    <col min="2" max="2" width="25.125" style="75" customWidth="1"/>
    <col min="3" max="3" width="19.375" style="75" customWidth="1"/>
    <col min="4" max="4" width="25.25390625" style="75" customWidth="1"/>
    <col min="5" max="5" width="9.00390625" style="3" customWidth="1"/>
    <col min="6" max="6" width="10.75390625" style="75" customWidth="1"/>
    <col min="7" max="7" width="36.125" style="75" customWidth="1"/>
    <col min="8" max="8" width="30.25390625" style="75" customWidth="1"/>
    <col min="9" max="9" width="17.625" style="75" customWidth="1"/>
    <col min="10" max="10" width="22.875" style="75" customWidth="1"/>
    <col min="11" max="11" width="16.125" style="75" customWidth="1"/>
    <col min="12" max="12" width="15.75390625" style="75" customWidth="1"/>
    <col min="13" max="14" width="16.00390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DFP.271.185.2023.LS</v>
      </c>
      <c r="N1" s="4" t="s">
        <v>53</v>
      </c>
      <c r="S1" s="2"/>
      <c r="T1" s="2"/>
    </row>
    <row r="2" spans="7:9" ht="15">
      <c r="G2" s="91"/>
      <c r="H2" s="91"/>
      <c r="I2" s="91"/>
    </row>
    <row r="3" ht="15">
      <c r="N3" s="4" t="s">
        <v>56</v>
      </c>
    </row>
    <row r="4" spans="2:17" ht="15">
      <c r="B4" s="76" t="s">
        <v>14</v>
      </c>
      <c r="C4" s="73">
        <v>10</v>
      </c>
      <c r="D4" s="7"/>
      <c r="E4" s="8"/>
      <c r="F4" s="74"/>
      <c r="G4" s="10" t="s">
        <v>18</v>
      </c>
      <c r="H4" s="74"/>
      <c r="I4" s="7"/>
      <c r="J4" s="74"/>
      <c r="K4" s="74"/>
      <c r="L4" s="74"/>
      <c r="M4" s="74"/>
      <c r="N4" s="74"/>
      <c r="Q4" s="75"/>
    </row>
    <row r="5" spans="2:17" ht="15">
      <c r="B5" s="76"/>
      <c r="C5" s="7"/>
      <c r="D5" s="7"/>
      <c r="E5" s="8"/>
      <c r="F5" s="74"/>
      <c r="G5" s="10"/>
      <c r="H5" s="74"/>
      <c r="I5" s="7"/>
      <c r="J5" s="74"/>
      <c r="K5" s="74"/>
      <c r="L5" s="74"/>
      <c r="M5" s="74"/>
      <c r="N5" s="74"/>
      <c r="Q5" s="75"/>
    </row>
    <row r="6" spans="1:17" ht="15">
      <c r="A6" s="76"/>
      <c r="B6" s="76"/>
      <c r="C6" s="11"/>
      <c r="D6" s="11"/>
      <c r="E6" s="12"/>
      <c r="F6" s="74"/>
      <c r="G6" s="72" t="s">
        <v>78</v>
      </c>
      <c r="H6" s="110">
        <f>SUM(N11:N14)</f>
        <v>0</v>
      </c>
      <c r="I6" s="111"/>
      <c r="Q6" s="75"/>
    </row>
    <row r="7" spans="1:17" ht="15">
      <c r="A7" s="76"/>
      <c r="C7" s="74"/>
      <c r="D7" s="74"/>
      <c r="E7" s="12"/>
      <c r="F7" s="74"/>
      <c r="G7" s="74"/>
      <c r="H7" s="74"/>
      <c r="I7" s="74"/>
      <c r="J7" s="74"/>
      <c r="K7" s="74"/>
      <c r="L7" s="74"/>
      <c r="Q7" s="75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5"/>
    </row>
    <row r="9" spans="2:17" ht="15">
      <c r="B9" s="76"/>
      <c r="E9" s="16"/>
      <c r="Q9" s="75"/>
    </row>
    <row r="10" spans="1:14" s="76" customFormat="1" ht="74.25" customHeight="1">
      <c r="A10" s="73" t="s">
        <v>38</v>
      </c>
      <c r="B10" s="73" t="s">
        <v>15</v>
      </c>
      <c r="C10" s="73" t="s">
        <v>130</v>
      </c>
      <c r="D10" s="73" t="s">
        <v>51</v>
      </c>
      <c r="E10" s="17" t="s">
        <v>55</v>
      </c>
      <c r="F10" s="77"/>
      <c r="G10" s="73" t="str">
        <f>"Nazwa handlowa /
"&amp;C10&amp;" / 
"&amp;D10</f>
        <v>Nazwa handlowa /
Dawka /Wymiary / 
Postać /Opakowanie</v>
      </c>
      <c r="H10" s="73" t="s">
        <v>135</v>
      </c>
      <c r="I10" s="73" t="str">
        <f>B10</f>
        <v>Skład</v>
      </c>
      <c r="J10" s="73" t="s">
        <v>136</v>
      </c>
      <c r="K10" s="73" t="s">
        <v>33</v>
      </c>
      <c r="L10" s="73" t="s">
        <v>34</v>
      </c>
      <c r="M10" s="73" t="s">
        <v>80</v>
      </c>
      <c r="N10" s="73" t="s">
        <v>81</v>
      </c>
    </row>
    <row r="11" spans="1:14" ht="90">
      <c r="A11" s="43" t="s">
        <v>2</v>
      </c>
      <c r="B11" s="42" t="s">
        <v>132</v>
      </c>
      <c r="C11" s="42" t="s">
        <v>126</v>
      </c>
      <c r="D11" s="42" t="s">
        <v>137</v>
      </c>
      <c r="E11" s="19">
        <v>500</v>
      </c>
      <c r="F11" s="77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90">
      <c r="A12" s="43" t="s">
        <v>3</v>
      </c>
      <c r="B12" s="42" t="s">
        <v>132</v>
      </c>
      <c r="C12" s="42" t="s">
        <v>127</v>
      </c>
      <c r="D12" s="42" t="s">
        <v>137</v>
      </c>
      <c r="E12" s="19">
        <v>25</v>
      </c>
      <c r="F12" s="77" t="s">
        <v>58</v>
      </c>
      <c r="G12" s="20" t="s">
        <v>57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45">
      <c r="A13" s="43" t="s">
        <v>4</v>
      </c>
      <c r="B13" s="42" t="s">
        <v>128</v>
      </c>
      <c r="C13" s="42" t="s">
        <v>133</v>
      </c>
      <c r="D13" s="42" t="s">
        <v>129</v>
      </c>
      <c r="E13" s="19">
        <v>10</v>
      </c>
      <c r="F13" s="77" t="s">
        <v>58</v>
      </c>
      <c r="G13" s="20" t="s">
        <v>57</v>
      </c>
      <c r="H13" s="20"/>
      <c r="I13" s="20"/>
      <c r="J13" s="21"/>
      <c r="K13" s="20"/>
      <c r="L13" s="20" t="str">
        <f>IF(K13=0,"0,00",IF(K13&gt;0,ROUND(E13/K13,2)))</f>
        <v>0,00</v>
      </c>
      <c r="M13" s="20"/>
      <c r="N13" s="22">
        <f>ROUND(L13*ROUND(M13,2),2)</f>
        <v>0</v>
      </c>
    </row>
    <row r="14" spans="1:14" ht="45">
      <c r="A14" s="43" t="s">
        <v>5</v>
      </c>
      <c r="B14" s="42" t="s">
        <v>128</v>
      </c>
      <c r="C14" s="42" t="s">
        <v>134</v>
      </c>
      <c r="D14" s="42" t="s">
        <v>129</v>
      </c>
      <c r="E14" s="19">
        <v>400</v>
      </c>
      <c r="F14" s="77" t="s">
        <v>58</v>
      </c>
      <c r="G14" s="20" t="s">
        <v>57</v>
      </c>
      <c r="H14" s="20"/>
      <c r="I14" s="20"/>
      <c r="J14" s="21"/>
      <c r="K14" s="20"/>
      <c r="L14" s="20" t="str">
        <f>IF(K14=0,"0,00",IF(K14&gt;0,ROUND(E14/K14,2)))</f>
        <v>0,00</v>
      </c>
      <c r="M14" s="20"/>
      <c r="N14" s="22">
        <f>ROUND(L14*ROUND(M14,2),2)</f>
        <v>0</v>
      </c>
    </row>
    <row r="15" spans="1:14" ht="15">
      <c r="A15" s="45"/>
      <c r="B15" s="46"/>
      <c r="C15" s="46"/>
      <c r="D15" s="47"/>
      <c r="E15" s="48"/>
      <c r="F15" s="74"/>
      <c r="G15" s="49"/>
      <c r="H15" s="49"/>
      <c r="I15" s="49"/>
      <c r="J15" s="50"/>
      <c r="K15" s="49"/>
      <c r="L15" s="49"/>
      <c r="M15" s="49"/>
      <c r="N15" s="51"/>
    </row>
    <row r="16" spans="2:6" ht="30" customHeight="1">
      <c r="B16" s="112" t="s">
        <v>131</v>
      </c>
      <c r="C16" s="112"/>
      <c r="D16" s="112"/>
      <c r="E16" s="112"/>
      <c r="F16" s="112"/>
    </row>
    <row r="17" spans="2:6" ht="46.5" customHeight="1">
      <c r="B17" s="91" t="s">
        <v>79</v>
      </c>
      <c r="C17" s="91"/>
      <c r="D17" s="91"/>
      <c r="E17" s="91"/>
      <c r="F17" s="91"/>
    </row>
  </sheetData>
  <sheetProtection/>
  <mergeCells count="4">
    <mergeCell ref="G2:I2"/>
    <mergeCell ref="H6:I6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66"/>
  <sheetViews>
    <sheetView showGridLines="0" view="pageBreakPreview" zoomScaleNormal="80" zoomScaleSheetLayoutView="100" zoomScalePageLayoutView="115" workbookViewId="0" topLeftCell="A1">
      <selection activeCell="D31" sqref="D31"/>
    </sheetView>
  </sheetViews>
  <sheetFormatPr defaultColWidth="9.00390625" defaultRowHeight="12.75"/>
  <cols>
    <col min="1" max="1" width="2.375" style="9" customWidth="1"/>
    <col min="2" max="2" width="6.125" style="9" customWidth="1"/>
    <col min="3" max="4" width="30.00390625" style="9" customWidth="1"/>
    <col min="5" max="5" width="67.375" style="8" customWidth="1"/>
    <col min="6" max="7" width="9.125" style="9" customWidth="1"/>
    <col min="8" max="8" width="31.00390625" style="9" customWidth="1"/>
    <col min="9" max="9" width="9.125" style="9" customWidth="1"/>
    <col min="10" max="10" width="26.75390625" style="9" customWidth="1"/>
    <col min="11" max="12" width="16.125" style="9" customWidth="1"/>
    <col min="13" max="16384" width="9.125" style="9" customWidth="1"/>
  </cols>
  <sheetData>
    <row r="1" ht="15">
      <c r="E1" s="12" t="s">
        <v>52</v>
      </c>
    </row>
    <row r="2" spans="3:5" ht="15">
      <c r="C2" s="23"/>
      <c r="D2" s="23" t="s">
        <v>50</v>
      </c>
      <c r="E2" s="23"/>
    </row>
    <row r="4" spans="3:4" ht="15">
      <c r="C4" s="9" t="s">
        <v>42</v>
      </c>
      <c r="D4" s="9" t="s">
        <v>93</v>
      </c>
    </row>
    <row r="6" spans="3:5" ht="34.5" customHeight="1">
      <c r="C6" s="9" t="s">
        <v>41</v>
      </c>
      <c r="D6" s="80" t="s">
        <v>92</v>
      </c>
      <c r="E6" s="80"/>
    </row>
    <row r="8" spans="3:5" ht="15">
      <c r="C8" s="18" t="s">
        <v>37</v>
      </c>
      <c r="D8" s="83"/>
      <c r="E8" s="84"/>
    </row>
    <row r="9" spans="3:5" ht="15">
      <c r="C9" s="18" t="s">
        <v>43</v>
      </c>
      <c r="D9" s="96"/>
      <c r="E9" s="97"/>
    </row>
    <row r="10" spans="3:5" ht="15">
      <c r="C10" s="18" t="s">
        <v>36</v>
      </c>
      <c r="D10" s="81"/>
      <c r="E10" s="82"/>
    </row>
    <row r="11" spans="3:5" ht="15">
      <c r="C11" s="18" t="s">
        <v>44</v>
      </c>
      <c r="D11" s="81"/>
      <c r="E11" s="82"/>
    </row>
    <row r="12" spans="3:5" ht="15">
      <c r="C12" s="18" t="s">
        <v>45</v>
      </c>
      <c r="D12" s="81"/>
      <c r="E12" s="82"/>
    </row>
    <row r="13" spans="3:5" ht="15">
      <c r="C13" s="18" t="s">
        <v>46</v>
      </c>
      <c r="D13" s="81"/>
      <c r="E13" s="82"/>
    </row>
    <row r="14" spans="3:5" ht="15">
      <c r="C14" s="18" t="s">
        <v>47</v>
      </c>
      <c r="D14" s="81"/>
      <c r="E14" s="82"/>
    </row>
    <row r="15" spans="3:5" ht="15">
      <c r="C15" s="18" t="s">
        <v>48</v>
      </c>
      <c r="D15" s="81"/>
      <c r="E15" s="82"/>
    </row>
    <row r="16" spans="3:5" ht="15">
      <c r="C16" s="18" t="s">
        <v>49</v>
      </c>
      <c r="D16" s="81"/>
      <c r="E16" s="82"/>
    </row>
    <row r="17" spans="4:5" ht="15">
      <c r="D17" s="7"/>
      <c r="E17" s="24"/>
    </row>
    <row r="18" spans="2:5" ht="15" customHeight="1">
      <c r="B18" s="9" t="s">
        <v>2</v>
      </c>
      <c r="C18" s="90" t="s">
        <v>60</v>
      </c>
      <c r="D18" s="91"/>
      <c r="E18" s="92"/>
    </row>
    <row r="19" spans="4:5" ht="15">
      <c r="D19" s="1"/>
      <c r="E19" s="3"/>
    </row>
    <row r="20" spans="3:5" ht="21" customHeight="1">
      <c r="C20" s="6" t="s">
        <v>17</v>
      </c>
      <c r="D20" s="25" t="s">
        <v>78</v>
      </c>
      <c r="E20" s="7"/>
    </row>
    <row r="21" spans="3:5" ht="15">
      <c r="C21" s="18" t="s">
        <v>23</v>
      </c>
      <c r="D21" s="26">
        <f>'część (1)'!H$6</f>
        <v>0</v>
      </c>
      <c r="E21" s="27"/>
    </row>
    <row r="22" spans="3:5" ht="15">
      <c r="C22" s="40" t="s">
        <v>24</v>
      </c>
      <c r="D22" s="26">
        <f>'część (2)'!H$6</f>
        <v>0</v>
      </c>
      <c r="E22" s="27"/>
    </row>
    <row r="23" spans="3:5" ht="15">
      <c r="C23" s="40" t="s">
        <v>25</v>
      </c>
      <c r="D23" s="26">
        <f>'część (3)'!H$6</f>
        <v>0</v>
      </c>
      <c r="E23" s="27"/>
    </row>
    <row r="24" spans="3:5" ht="15">
      <c r="C24" s="40" t="s">
        <v>26</v>
      </c>
      <c r="D24" s="26">
        <f>'część (4)'!H$6</f>
        <v>0</v>
      </c>
      <c r="E24" s="27"/>
    </row>
    <row r="25" spans="3:5" ht="15">
      <c r="C25" s="40" t="s">
        <v>27</v>
      </c>
      <c r="D25" s="26">
        <f>'część (5)'!H$6</f>
        <v>0</v>
      </c>
      <c r="E25" s="27"/>
    </row>
    <row r="26" spans="3:5" ht="15">
      <c r="C26" s="40" t="s">
        <v>28</v>
      </c>
      <c r="D26" s="26">
        <f>'część (6)'!H$6</f>
        <v>0</v>
      </c>
      <c r="E26" s="27"/>
    </row>
    <row r="27" spans="3:5" ht="15">
      <c r="C27" s="40" t="s">
        <v>29</v>
      </c>
      <c r="D27" s="26">
        <f>'część (7)'!H$6</f>
        <v>0</v>
      </c>
      <c r="E27" s="27"/>
    </row>
    <row r="28" spans="3:5" ht="15">
      <c r="C28" s="40" t="s">
        <v>30</v>
      </c>
      <c r="D28" s="26">
        <f>'część (8)'!H$6</f>
        <v>0</v>
      </c>
      <c r="E28" s="27"/>
    </row>
    <row r="29" spans="3:5" ht="15">
      <c r="C29" s="40" t="s">
        <v>31</v>
      </c>
      <c r="D29" s="26">
        <f>'część (9)'!H$6</f>
        <v>0</v>
      </c>
      <c r="E29" s="27"/>
    </row>
    <row r="30" spans="3:5" ht="15">
      <c r="C30" s="40" t="s">
        <v>32</v>
      </c>
      <c r="D30" s="26">
        <f>'część (10)'!H$6</f>
        <v>0</v>
      </c>
      <c r="E30" s="27"/>
    </row>
    <row r="31" spans="4:5" s="37" customFormat="1" ht="16.5" customHeight="1">
      <c r="D31" s="28"/>
      <c r="E31" s="27"/>
    </row>
    <row r="32" spans="3:5" s="44" customFormat="1" ht="48.75" customHeight="1">
      <c r="C32" s="99" t="s">
        <v>79</v>
      </c>
      <c r="D32" s="99"/>
      <c r="E32" s="99"/>
    </row>
    <row r="33" spans="2:5" s="37" customFormat="1" ht="34.5" customHeight="1">
      <c r="B33" s="37" t="s">
        <v>3</v>
      </c>
      <c r="C33" s="98" t="s">
        <v>61</v>
      </c>
      <c r="D33" s="98"/>
      <c r="E33" s="98"/>
    </row>
    <row r="34" spans="3:5" s="37" customFormat="1" ht="56.25" customHeight="1">
      <c r="C34" s="87" t="s">
        <v>62</v>
      </c>
      <c r="D34" s="88"/>
      <c r="E34" s="29" t="s">
        <v>74</v>
      </c>
    </row>
    <row r="35" spans="3:5" s="37" customFormat="1" ht="57" customHeight="1">
      <c r="C35" s="86" t="s">
        <v>63</v>
      </c>
      <c r="D35" s="86"/>
      <c r="E35" s="86"/>
    </row>
    <row r="36" spans="2:5" s="37" customFormat="1" ht="31.5" customHeight="1">
      <c r="B36" s="37" t="s">
        <v>4</v>
      </c>
      <c r="C36" s="89" t="s">
        <v>64</v>
      </c>
      <c r="D36" s="89"/>
      <c r="E36" s="89"/>
    </row>
    <row r="37" spans="3:5" s="37" customFormat="1" ht="33" customHeight="1">
      <c r="C37" s="87" t="s">
        <v>65</v>
      </c>
      <c r="D37" s="88"/>
      <c r="E37" s="29" t="s">
        <v>66</v>
      </c>
    </row>
    <row r="38" spans="3:5" s="37" customFormat="1" ht="97.5" customHeight="1">
      <c r="C38" s="95" t="s">
        <v>82</v>
      </c>
      <c r="D38" s="95"/>
      <c r="E38" s="95"/>
    </row>
    <row r="39" spans="2:5" s="37" customFormat="1" ht="18.75" customHeight="1">
      <c r="B39" s="37" t="s">
        <v>5</v>
      </c>
      <c r="C39" s="89" t="s">
        <v>67</v>
      </c>
      <c r="D39" s="89"/>
      <c r="E39" s="89"/>
    </row>
    <row r="40" spans="3:5" s="37" customFormat="1" ht="94.5" customHeight="1">
      <c r="C40" s="93" t="s">
        <v>68</v>
      </c>
      <c r="D40" s="94"/>
      <c r="E40" s="29" t="s">
        <v>69</v>
      </c>
    </row>
    <row r="41" spans="3:5" s="37" customFormat="1" ht="25.5" customHeight="1">
      <c r="C41" s="95" t="s">
        <v>75</v>
      </c>
      <c r="D41" s="95"/>
      <c r="E41" s="95"/>
    </row>
    <row r="42" spans="2:5" s="37" customFormat="1" ht="32.25" customHeight="1">
      <c r="B42" s="37" t="s">
        <v>35</v>
      </c>
      <c r="C42" s="85" t="s">
        <v>70</v>
      </c>
      <c r="D42" s="85"/>
      <c r="E42" s="85"/>
    </row>
    <row r="43" spans="2:5" s="37" customFormat="1" ht="27.75" customHeight="1">
      <c r="B43" s="59" t="s">
        <v>40</v>
      </c>
      <c r="C43" s="108" t="s">
        <v>71</v>
      </c>
      <c r="D43" s="108"/>
      <c r="E43" s="108"/>
    </row>
    <row r="44" spans="2:5" s="37" customFormat="1" ht="40.5" customHeight="1">
      <c r="B44" s="59" t="s">
        <v>6</v>
      </c>
      <c r="C44" s="100" t="s">
        <v>84</v>
      </c>
      <c r="D44" s="100"/>
      <c r="E44" s="100"/>
    </row>
    <row r="45" spans="2:5" s="37" customFormat="1" ht="62.25" customHeight="1">
      <c r="B45" s="59" t="s">
        <v>7</v>
      </c>
      <c r="C45" s="80" t="s">
        <v>94</v>
      </c>
      <c r="D45" s="80"/>
      <c r="E45" s="80"/>
    </row>
    <row r="46" spans="2:5" s="58" customFormat="1" ht="75" customHeight="1">
      <c r="B46" s="59" t="s">
        <v>19</v>
      </c>
      <c r="C46" s="80" t="s">
        <v>95</v>
      </c>
      <c r="D46" s="80"/>
      <c r="E46" s="80"/>
    </row>
    <row r="47" spans="2:5" s="37" customFormat="1" ht="43.5" customHeight="1">
      <c r="B47" s="71" t="s">
        <v>39</v>
      </c>
      <c r="C47" s="80" t="s">
        <v>76</v>
      </c>
      <c r="D47" s="80"/>
      <c r="E47" s="80"/>
    </row>
    <row r="48" spans="2:5" s="30" customFormat="1" ht="29.25" customHeight="1">
      <c r="B48" s="71" t="s">
        <v>1</v>
      </c>
      <c r="C48" s="80" t="s">
        <v>72</v>
      </c>
      <c r="D48" s="80"/>
      <c r="E48" s="80"/>
    </row>
    <row r="49" spans="2:5" s="30" customFormat="1" ht="42.75" customHeight="1">
      <c r="B49" s="71" t="s">
        <v>0</v>
      </c>
      <c r="C49" s="80" t="s">
        <v>77</v>
      </c>
      <c r="D49" s="80"/>
      <c r="E49" s="80"/>
    </row>
    <row r="50" spans="2:5" s="37" customFormat="1" ht="18" customHeight="1">
      <c r="B50" s="71" t="s">
        <v>86</v>
      </c>
      <c r="C50" s="36" t="s">
        <v>8</v>
      </c>
      <c r="D50" s="36"/>
      <c r="E50" s="35"/>
    </row>
    <row r="51" spans="2:5" s="37" customFormat="1" ht="18" customHeight="1">
      <c r="B51" s="71"/>
      <c r="C51" s="38"/>
      <c r="D51" s="38"/>
      <c r="E51" s="12"/>
    </row>
    <row r="52" spans="3:5" s="37" customFormat="1" ht="18" customHeight="1">
      <c r="C52" s="104" t="s">
        <v>20</v>
      </c>
      <c r="D52" s="109"/>
      <c r="E52" s="105"/>
    </row>
    <row r="53" spans="3:5" s="37" customFormat="1" ht="18" customHeight="1">
      <c r="C53" s="104" t="s">
        <v>9</v>
      </c>
      <c r="D53" s="105"/>
      <c r="E53" s="40" t="s">
        <v>10</v>
      </c>
    </row>
    <row r="54" spans="3:5" s="37" customFormat="1" ht="18" customHeight="1">
      <c r="C54" s="106"/>
      <c r="D54" s="107"/>
      <c r="E54" s="40"/>
    </row>
    <row r="55" spans="3:5" s="37" customFormat="1" ht="18" customHeight="1">
      <c r="C55" s="106"/>
      <c r="D55" s="107"/>
      <c r="E55" s="40"/>
    </row>
    <row r="56" spans="3:5" s="37" customFormat="1" ht="18" customHeight="1">
      <c r="C56" s="31" t="s">
        <v>11</v>
      </c>
      <c r="D56" s="31"/>
      <c r="E56" s="12"/>
    </row>
    <row r="57" spans="3:5" s="37" customFormat="1" ht="18" customHeight="1">
      <c r="C57" s="104" t="s">
        <v>21</v>
      </c>
      <c r="D57" s="109"/>
      <c r="E57" s="105"/>
    </row>
    <row r="58" spans="3:5" s="37" customFormat="1" ht="18" customHeight="1">
      <c r="C58" s="41" t="s">
        <v>9</v>
      </c>
      <c r="D58" s="39" t="s">
        <v>10</v>
      </c>
      <c r="E58" s="32" t="s">
        <v>12</v>
      </c>
    </row>
    <row r="59" spans="3:5" s="37" customFormat="1" ht="18" customHeight="1">
      <c r="C59" s="33"/>
      <c r="D59" s="39"/>
      <c r="E59" s="34"/>
    </row>
    <row r="60" spans="3:5" s="37" customFormat="1" ht="18" customHeight="1">
      <c r="C60" s="33"/>
      <c r="D60" s="39"/>
      <c r="E60" s="34"/>
    </row>
    <row r="61" spans="3:5" s="37" customFormat="1" ht="18" customHeight="1">
      <c r="C61" s="31"/>
      <c r="D61" s="31"/>
      <c r="E61" s="12"/>
    </row>
    <row r="62" spans="3:5" s="37" customFormat="1" ht="18" customHeight="1">
      <c r="C62" s="104" t="s">
        <v>22</v>
      </c>
      <c r="D62" s="109"/>
      <c r="E62" s="105"/>
    </row>
    <row r="63" spans="3:5" s="37" customFormat="1" ht="18" customHeight="1">
      <c r="C63" s="104" t="s">
        <v>13</v>
      </c>
      <c r="D63" s="105"/>
      <c r="E63" s="40" t="s">
        <v>73</v>
      </c>
    </row>
    <row r="64" spans="2:5" s="37" customFormat="1" ht="18" customHeight="1">
      <c r="B64" s="9"/>
      <c r="C64" s="102"/>
      <c r="D64" s="103"/>
      <c r="E64" s="40"/>
    </row>
    <row r="65" spans="2:5" s="37" customFormat="1" ht="34.5" customHeight="1">
      <c r="B65" s="9"/>
      <c r="E65" s="8"/>
    </row>
    <row r="66" spans="2:5" s="37" customFormat="1" ht="21" customHeight="1">
      <c r="B66" s="9"/>
      <c r="C66" s="101"/>
      <c r="D66" s="101"/>
      <c r="E66" s="101"/>
    </row>
  </sheetData>
  <sheetProtection/>
  <mergeCells count="38">
    <mergeCell ref="C66:E66"/>
    <mergeCell ref="C64:D64"/>
    <mergeCell ref="C63:D63"/>
    <mergeCell ref="C55:D55"/>
    <mergeCell ref="C54:D54"/>
    <mergeCell ref="C43:E43"/>
    <mergeCell ref="C57:E57"/>
    <mergeCell ref="C52:E52"/>
    <mergeCell ref="C62:E62"/>
    <mergeCell ref="C53:D53"/>
    <mergeCell ref="C45:E45"/>
    <mergeCell ref="C49:E49"/>
    <mergeCell ref="C48:E48"/>
    <mergeCell ref="C34:D34"/>
    <mergeCell ref="C47:E47"/>
    <mergeCell ref="C44:E44"/>
    <mergeCell ref="C38:E38"/>
    <mergeCell ref="C36:E36"/>
    <mergeCell ref="C46:E46"/>
    <mergeCell ref="C18:E18"/>
    <mergeCell ref="C40:D40"/>
    <mergeCell ref="C41:E41"/>
    <mergeCell ref="D15:E15"/>
    <mergeCell ref="D9:E9"/>
    <mergeCell ref="D10:E10"/>
    <mergeCell ref="C33:E33"/>
    <mergeCell ref="D16:E16"/>
    <mergeCell ref="C32:E32"/>
    <mergeCell ref="D6:E6"/>
    <mergeCell ref="D13:E13"/>
    <mergeCell ref="D11:E11"/>
    <mergeCell ref="D14:E14"/>
    <mergeCell ref="D8:E8"/>
    <mergeCell ref="C42:E42"/>
    <mergeCell ref="C35:E35"/>
    <mergeCell ref="C37:D37"/>
    <mergeCell ref="C39:E39"/>
    <mergeCell ref="D12:E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7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D21" sqref="D21"/>
    </sheetView>
  </sheetViews>
  <sheetFormatPr defaultColWidth="9.00390625" defaultRowHeight="12.75"/>
  <cols>
    <col min="1" max="1" width="5.375" style="55" customWidth="1"/>
    <col min="2" max="2" width="25.125" style="55" customWidth="1"/>
    <col min="3" max="3" width="19.375" style="55" customWidth="1"/>
    <col min="4" max="4" width="25.25390625" style="55" customWidth="1"/>
    <col min="5" max="5" width="9.00390625" style="3" customWidth="1"/>
    <col min="6" max="6" width="10.75390625" style="55" customWidth="1"/>
    <col min="7" max="7" width="36.125" style="55" customWidth="1"/>
    <col min="8" max="8" width="30.25390625" style="55" customWidth="1"/>
    <col min="9" max="9" width="17.625" style="55" customWidth="1"/>
    <col min="10" max="10" width="22.875" style="55" customWidth="1"/>
    <col min="11" max="11" width="16.125" style="55" customWidth="1"/>
    <col min="12" max="12" width="15.75390625" style="55" customWidth="1"/>
    <col min="13" max="14" width="16.00390625" style="55" customWidth="1"/>
    <col min="15" max="15" width="8.00390625" style="55" customWidth="1"/>
    <col min="16" max="16" width="15.875" style="55" customWidth="1"/>
    <col min="17" max="17" width="15.875" style="5" customWidth="1"/>
    <col min="18" max="18" width="15.875" style="55" customWidth="1"/>
    <col min="19" max="20" width="14.25390625" style="55" customWidth="1"/>
    <col min="21" max="21" width="15.25390625" style="55" customWidth="1"/>
    <col min="22" max="16384" width="9.125" style="55" customWidth="1"/>
  </cols>
  <sheetData>
    <row r="1" spans="2:20" ht="15">
      <c r="B1" s="2" t="str">
        <f>'formularz oferty'!D4</f>
        <v>DFP.271.185.2023.LS</v>
      </c>
      <c r="N1" s="4" t="s">
        <v>53</v>
      </c>
      <c r="S1" s="2"/>
      <c r="T1" s="2"/>
    </row>
    <row r="2" spans="7:9" ht="15">
      <c r="G2" s="91"/>
      <c r="H2" s="91"/>
      <c r="I2" s="91"/>
    </row>
    <row r="3" ht="15">
      <c r="N3" s="4" t="s">
        <v>56</v>
      </c>
    </row>
    <row r="4" spans="2:17" ht="15">
      <c r="B4" s="56" t="s">
        <v>14</v>
      </c>
      <c r="C4" s="53">
        <v>1</v>
      </c>
      <c r="D4" s="7"/>
      <c r="E4" s="8"/>
      <c r="F4" s="54"/>
      <c r="G4" s="10" t="s">
        <v>18</v>
      </c>
      <c r="H4" s="54"/>
      <c r="I4" s="7"/>
      <c r="J4" s="54"/>
      <c r="K4" s="54"/>
      <c r="L4" s="54"/>
      <c r="M4" s="54"/>
      <c r="N4" s="54"/>
      <c r="Q4" s="55"/>
    </row>
    <row r="5" spans="2:17" ht="15">
      <c r="B5" s="56"/>
      <c r="C5" s="7"/>
      <c r="D5" s="7"/>
      <c r="E5" s="8"/>
      <c r="F5" s="54"/>
      <c r="G5" s="10"/>
      <c r="H5" s="54"/>
      <c r="I5" s="7"/>
      <c r="J5" s="54"/>
      <c r="K5" s="54"/>
      <c r="L5" s="54"/>
      <c r="M5" s="54"/>
      <c r="N5" s="54"/>
      <c r="Q5" s="55"/>
    </row>
    <row r="6" spans="1:17" ht="15">
      <c r="A6" s="56"/>
      <c r="B6" s="56"/>
      <c r="C6" s="11"/>
      <c r="D6" s="11"/>
      <c r="E6" s="12"/>
      <c r="F6" s="54"/>
      <c r="G6" s="52" t="s">
        <v>78</v>
      </c>
      <c r="H6" s="110">
        <f>SUM(N11:N11)</f>
        <v>0</v>
      </c>
      <c r="I6" s="111"/>
      <c r="Q6" s="55"/>
    </row>
    <row r="7" spans="1:17" ht="15">
      <c r="A7" s="56"/>
      <c r="C7" s="54"/>
      <c r="D7" s="54"/>
      <c r="E7" s="12"/>
      <c r="F7" s="54"/>
      <c r="G7" s="54"/>
      <c r="H7" s="54"/>
      <c r="I7" s="54"/>
      <c r="J7" s="54"/>
      <c r="K7" s="54"/>
      <c r="L7" s="54"/>
      <c r="Q7" s="55"/>
    </row>
    <row r="8" spans="1:17" ht="15">
      <c r="A8" s="5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55"/>
    </row>
    <row r="9" spans="2:17" ht="15">
      <c r="B9" s="56"/>
      <c r="E9" s="16"/>
      <c r="Q9" s="55"/>
    </row>
    <row r="10" spans="1:14" s="56" customFormat="1" ht="74.25" customHeight="1">
      <c r="A10" s="53" t="s">
        <v>38</v>
      </c>
      <c r="B10" s="53" t="s">
        <v>15</v>
      </c>
      <c r="C10" s="53" t="s">
        <v>16</v>
      </c>
      <c r="D10" s="53" t="s">
        <v>51</v>
      </c>
      <c r="E10" s="17" t="s">
        <v>55</v>
      </c>
      <c r="F10" s="57"/>
      <c r="G10" s="53" t="str">
        <f>"Nazwa handlowa /
"&amp;C10&amp;" / 
"&amp;D10</f>
        <v>Nazwa handlowa /
Dawka / 
Postać /Opakowanie</v>
      </c>
      <c r="H10" s="53" t="s">
        <v>54</v>
      </c>
      <c r="I10" s="53" t="str">
        <f>B10</f>
        <v>Skład</v>
      </c>
      <c r="J10" s="53" t="s">
        <v>83</v>
      </c>
      <c r="K10" s="53" t="s">
        <v>33</v>
      </c>
      <c r="L10" s="53" t="s">
        <v>34</v>
      </c>
      <c r="M10" s="53" t="s">
        <v>80</v>
      </c>
      <c r="N10" s="53" t="s">
        <v>81</v>
      </c>
    </row>
    <row r="11" spans="1:14" ht="45">
      <c r="A11" s="43" t="s">
        <v>2</v>
      </c>
      <c r="B11" s="42" t="s">
        <v>139</v>
      </c>
      <c r="C11" s="42" t="s">
        <v>91</v>
      </c>
      <c r="D11" s="42" t="s">
        <v>96</v>
      </c>
      <c r="E11" s="19">
        <v>40</v>
      </c>
      <c r="F11" s="57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54"/>
      <c r="G12" s="49"/>
      <c r="H12" s="49"/>
      <c r="I12" s="49"/>
      <c r="J12" s="50"/>
      <c r="K12" s="49"/>
      <c r="L12" s="49"/>
      <c r="M12" s="49"/>
      <c r="N12" s="51"/>
    </row>
    <row r="13" spans="2:6" ht="61.5" customHeight="1">
      <c r="B13" s="112" t="s">
        <v>97</v>
      </c>
      <c r="C13" s="112"/>
      <c r="D13" s="112"/>
      <c r="E13" s="112"/>
      <c r="F13" s="112"/>
    </row>
    <row r="14" spans="2:6" ht="46.5" customHeight="1">
      <c r="B14" s="91" t="s">
        <v>79</v>
      </c>
      <c r="C14" s="91"/>
      <c r="D14" s="91"/>
      <c r="E14" s="91"/>
      <c r="F14" s="91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view="pageBreakPreview" zoomScaleNormal="77" zoomScaleSheetLayoutView="100" zoomScalePageLayoutView="85" workbookViewId="0" topLeftCell="A1">
      <selection activeCell="B15" sqref="B15:F15"/>
    </sheetView>
  </sheetViews>
  <sheetFormatPr defaultColWidth="9.00390625" defaultRowHeight="12.75"/>
  <cols>
    <col min="1" max="1" width="5.375" style="75" customWidth="1"/>
    <col min="2" max="2" width="25.125" style="75" customWidth="1"/>
    <col min="3" max="3" width="19.375" style="75" customWidth="1"/>
    <col min="4" max="4" width="25.25390625" style="75" customWidth="1"/>
    <col min="5" max="5" width="9.00390625" style="3" customWidth="1"/>
    <col min="6" max="6" width="10.75390625" style="75" customWidth="1"/>
    <col min="7" max="7" width="36.125" style="75" customWidth="1"/>
    <col min="8" max="8" width="30.25390625" style="75" customWidth="1"/>
    <col min="9" max="9" width="17.625" style="75" customWidth="1"/>
    <col min="10" max="10" width="22.875" style="75" customWidth="1"/>
    <col min="11" max="11" width="16.125" style="75" customWidth="1"/>
    <col min="12" max="12" width="15.75390625" style="75" customWidth="1"/>
    <col min="13" max="14" width="16.00390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DFP.271.185.2023.LS</v>
      </c>
      <c r="N1" s="4" t="s">
        <v>53</v>
      </c>
      <c r="S1" s="2"/>
      <c r="T1" s="2"/>
    </row>
    <row r="2" spans="7:9" ht="15">
      <c r="G2" s="91"/>
      <c r="H2" s="91"/>
      <c r="I2" s="91"/>
    </row>
    <row r="3" ht="15">
      <c r="N3" s="4" t="s">
        <v>56</v>
      </c>
    </row>
    <row r="4" spans="2:17" ht="15">
      <c r="B4" s="76" t="s">
        <v>14</v>
      </c>
      <c r="C4" s="73">
        <v>2</v>
      </c>
      <c r="D4" s="7"/>
      <c r="E4" s="8"/>
      <c r="F4" s="74"/>
      <c r="G4" s="10" t="s">
        <v>18</v>
      </c>
      <c r="H4" s="74"/>
      <c r="I4" s="7"/>
      <c r="J4" s="74"/>
      <c r="K4" s="74"/>
      <c r="L4" s="74"/>
      <c r="M4" s="74"/>
      <c r="N4" s="74"/>
      <c r="Q4" s="75"/>
    </row>
    <row r="5" spans="2:17" ht="15">
      <c r="B5" s="76"/>
      <c r="C5" s="7"/>
      <c r="D5" s="7"/>
      <c r="E5" s="8"/>
      <c r="F5" s="74"/>
      <c r="G5" s="10"/>
      <c r="H5" s="74"/>
      <c r="I5" s="7"/>
      <c r="J5" s="74"/>
      <c r="K5" s="74"/>
      <c r="L5" s="74"/>
      <c r="M5" s="74"/>
      <c r="N5" s="74"/>
      <c r="Q5" s="75"/>
    </row>
    <row r="6" spans="1:17" ht="15">
      <c r="A6" s="76"/>
      <c r="B6" s="76"/>
      <c r="C6" s="11"/>
      <c r="D6" s="11"/>
      <c r="E6" s="12"/>
      <c r="F6" s="74"/>
      <c r="G6" s="72" t="s">
        <v>78</v>
      </c>
      <c r="H6" s="110">
        <f>SUM(N11:N13)</f>
        <v>0</v>
      </c>
      <c r="I6" s="111"/>
      <c r="Q6" s="75"/>
    </row>
    <row r="7" spans="1:17" ht="15">
      <c r="A7" s="76"/>
      <c r="C7" s="74"/>
      <c r="D7" s="74"/>
      <c r="E7" s="12"/>
      <c r="F7" s="74"/>
      <c r="G7" s="74"/>
      <c r="H7" s="74"/>
      <c r="I7" s="74"/>
      <c r="J7" s="74"/>
      <c r="K7" s="74"/>
      <c r="L7" s="74"/>
      <c r="Q7" s="75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5"/>
    </row>
    <row r="9" spans="2:17" ht="15">
      <c r="B9" s="76"/>
      <c r="E9" s="16"/>
      <c r="Q9" s="75"/>
    </row>
    <row r="10" spans="1:14" s="76" customFormat="1" ht="74.25" customHeight="1">
      <c r="A10" s="73" t="s">
        <v>38</v>
      </c>
      <c r="B10" s="73" t="s">
        <v>15</v>
      </c>
      <c r="C10" s="73" t="s">
        <v>16</v>
      </c>
      <c r="D10" s="73" t="s">
        <v>51</v>
      </c>
      <c r="E10" s="17" t="s">
        <v>55</v>
      </c>
      <c r="F10" s="77"/>
      <c r="G10" s="73" t="str">
        <f>"Nazwa handlowa /
"&amp;C10&amp;" / 
"&amp;D10</f>
        <v>Nazwa handlowa /
Dawka / 
Postać /Opakowanie</v>
      </c>
      <c r="H10" s="73" t="s">
        <v>54</v>
      </c>
      <c r="I10" s="73" t="str">
        <f>B10</f>
        <v>Skład</v>
      </c>
      <c r="J10" s="73" t="s">
        <v>83</v>
      </c>
      <c r="K10" s="73" t="s">
        <v>33</v>
      </c>
      <c r="L10" s="73" t="s">
        <v>34</v>
      </c>
      <c r="M10" s="73" t="s">
        <v>80</v>
      </c>
      <c r="N10" s="73" t="s">
        <v>81</v>
      </c>
    </row>
    <row r="11" spans="1:14" ht="45">
      <c r="A11" s="43" t="s">
        <v>2</v>
      </c>
      <c r="B11" s="42" t="s">
        <v>106</v>
      </c>
      <c r="C11" s="42" t="s">
        <v>98</v>
      </c>
      <c r="D11" s="42" t="s">
        <v>140</v>
      </c>
      <c r="E11" s="78">
        <v>6000</v>
      </c>
      <c r="F11" s="79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45">
      <c r="A12" s="43" t="s">
        <v>3</v>
      </c>
      <c r="B12" s="42" t="s">
        <v>106</v>
      </c>
      <c r="C12" s="42" t="s">
        <v>99</v>
      </c>
      <c r="D12" s="42" t="s">
        <v>140</v>
      </c>
      <c r="E12" s="78">
        <v>6000</v>
      </c>
      <c r="F12" s="79" t="s">
        <v>58</v>
      </c>
      <c r="G12" s="20" t="s">
        <v>57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45">
      <c r="A13" s="43" t="s">
        <v>4</v>
      </c>
      <c r="B13" s="42" t="s">
        <v>106</v>
      </c>
      <c r="C13" s="42" t="s">
        <v>100</v>
      </c>
      <c r="D13" s="42" t="s">
        <v>140</v>
      </c>
      <c r="E13" s="78">
        <v>5400</v>
      </c>
      <c r="F13" s="79" t="s">
        <v>58</v>
      </c>
      <c r="G13" s="20" t="s">
        <v>57</v>
      </c>
      <c r="H13" s="20"/>
      <c r="I13" s="20"/>
      <c r="J13" s="21"/>
      <c r="K13" s="20"/>
      <c r="L13" s="20" t="str">
        <f>IF(K13=0,"0,00",IF(K13&gt;0,ROUND(E13/K13,2)))</f>
        <v>0,00</v>
      </c>
      <c r="M13" s="20"/>
      <c r="N13" s="22">
        <f>ROUND(L13*ROUND(M13,2),2)</f>
        <v>0</v>
      </c>
    </row>
    <row r="14" spans="1:14" ht="15">
      <c r="A14" s="45"/>
      <c r="B14" s="46"/>
      <c r="C14" s="46"/>
      <c r="D14" s="47"/>
      <c r="E14" s="48"/>
      <c r="F14" s="74"/>
      <c r="G14" s="49"/>
      <c r="H14" s="49"/>
      <c r="I14" s="49"/>
      <c r="J14" s="50"/>
      <c r="K14" s="49"/>
      <c r="L14" s="49"/>
      <c r="M14" s="49"/>
      <c r="N14" s="51"/>
    </row>
    <row r="15" spans="2:6" ht="55.5" customHeight="1">
      <c r="B15" s="112" t="s">
        <v>141</v>
      </c>
      <c r="C15" s="112"/>
      <c r="D15" s="112"/>
      <c r="E15" s="112"/>
      <c r="F15" s="112"/>
    </row>
    <row r="16" spans="2:6" ht="30" customHeight="1">
      <c r="B16" s="112" t="s">
        <v>85</v>
      </c>
      <c r="C16" s="112"/>
      <c r="D16" s="112"/>
      <c r="E16" s="112"/>
      <c r="F16" s="112"/>
    </row>
    <row r="17" spans="2:6" ht="46.5" customHeight="1">
      <c r="B17" s="91" t="s">
        <v>79</v>
      </c>
      <c r="C17" s="91"/>
      <c r="D17" s="91"/>
      <c r="E17" s="91"/>
      <c r="F17" s="91"/>
    </row>
  </sheetData>
  <sheetProtection/>
  <mergeCells count="5">
    <mergeCell ref="G2:I2"/>
    <mergeCell ref="H6:I6"/>
    <mergeCell ref="B15:F15"/>
    <mergeCell ref="B16:F16"/>
    <mergeCell ref="B17:F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tabSelected="1" view="pageBreakPreview" zoomScaleNormal="77" zoomScaleSheetLayoutView="100" zoomScalePageLayoutView="85" workbookViewId="0" topLeftCell="A1">
      <selection activeCell="F12" sqref="F12"/>
    </sheetView>
  </sheetViews>
  <sheetFormatPr defaultColWidth="9.00390625" defaultRowHeight="12.75"/>
  <cols>
    <col min="1" max="1" width="5.375" style="75" customWidth="1"/>
    <col min="2" max="2" width="25.125" style="75" customWidth="1"/>
    <col min="3" max="3" width="19.375" style="75" customWidth="1"/>
    <col min="4" max="4" width="25.25390625" style="75" customWidth="1"/>
    <col min="5" max="5" width="9.00390625" style="3" customWidth="1"/>
    <col min="6" max="6" width="10.75390625" style="75" customWidth="1"/>
    <col min="7" max="7" width="36.125" style="75" customWidth="1"/>
    <col min="8" max="8" width="30.25390625" style="75" customWidth="1"/>
    <col min="9" max="9" width="17.625" style="75" customWidth="1"/>
    <col min="10" max="10" width="22.875" style="75" customWidth="1"/>
    <col min="11" max="11" width="16.125" style="75" customWidth="1"/>
    <col min="12" max="12" width="15.75390625" style="75" customWidth="1"/>
    <col min="13" max="14" width="16.00390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DFP.271.185.2023.LS</v>
      </c>
      <c r="N1" s="4" t="s">
        <v>53</v>
      </c>
      <c r="S1" s="2"/>
      <c r="T1" s="2"/>
    </row>
    <row r="2" spans="7:9" ht="15">
      <c r="G2" s="91"/>
      <c r="H2" s="91"/>
      <c r="I2" s="91"/>
    </row>
    <row r="3" ht="15">
      <c r="N3" s="4" t="s">
        <v>56</v>
      </c>
    </row>
    <row r="4" spans="2:17" ht="15">
      <c r="B4" s="76" t="s">
        <v>14</v>
      </c>
      <c r="C4" s="73">
        <v>3</v>
      </c>
      <c r="D4" s="7"/>
      <c r="E4" s="8"/>
      <c r="F4" s="74"/>
      <c r="G4" s="10" t="s">
        <v>18</v>
      </c>
      <c r="H4" s="74"/>
      <c r="I4" s="7"/>
      <c r="J4" s="74"/>
      <c r="K4" s="74"/>
      <c r="L4" s="74"/>
      <c r="M4" s="74"/>
      <c r="N4" s="74"/>
      <c r="Q4" s="75"/>
    </row>
    <row r="5" spans="2:17" ht="15">
      <c r="B5" s="76"/>
      <c r="C5" s="7"/>
      <c r="D5" s="7"/>
      <c r="E5" s="8"/>
      <c r="F5" s="74"/>
      <c r="G5" s="10"/>
      <c r="H5" s="74"/>
      <c r="I5" s="7"/>
      <c r="J5" s="74"/>
      <c r="K5" s="74"/>
      <c r="L5" s="74"/>
      <c r="M5" s="74"/>
      <c r="N5" s="74"/>
      <c r="Q5" s="75"/>
    </row>
    <row r="6" spans="1:17" ht="15">
      <c r="A6" s="76"/>
      <c r="B6" s="76"/>
      <c r="C6" s="11"/>
      <c r="D6" s="11"/>
      <c r="E6" s="12"/>
      <c r="F6" s="74"/>
      <c r="G6" s="72" t="s">
        <v>78</v>
      </c>
      <c r="H6" s="110">
        <f>SUM(N11:N13)</f>
        <v>0</v>
      </c>
      <c r="I6" s="111"/>
      <c r="Q6" s="75"/>
    </row>
    <row r="7" spans="1:17" ht="15">
      <c r="A7" s="76"/>
      <c r="C7" s="74"/>
      <c r="D7" s="74"/>
      <c r="E7" s="12"/>
      <c r="F7" s="74"/>
      <c r="G7" s="74"/>
      <c r="H7" s="74"/>
      <c r="I7" s="74"/>
      <c r="J7" s="74"/>
      <c r="K7" s="74"/>
      <c r="L7" s="74"/>
      <c r="Q7" s="75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5"/>
    </row>
    <row r="9" spans="2:17" ht="15">
      <c r="B9" s="76"/>
      <c r="E9" s="16"/>
      <c r="Q9" s="75"/>
    </row>
    <row r="10" spans="1:14" s="76" customFormat="1" ht="74.25" customHeight="1">
      <c r="A10" s="73" t="s">
        <v>38</v>
      </c>
      <c r="B10" s="73" t="s">
        <v>15</v>
      </c>
      <c r="C10" s="73" t="s">
        <v>16</v>
      </c>
      <c r="D10" s="73" t="s">
        <v>51</v>
      </c>
      <c r="E10" s="17" t="s">
        <v>55</v>
      </c>
      <c r="F10" s="77"/>
      <c r="G10" s="73" t="str">
        <f>"Nazwa handlowa /
"&amp;C10&amp;" / 
"&amp;D10</f>
        <v>Nazwa handlowa /
Dawka / 
Postać /Opakowanie</v>
      </c>
      <c r="H10" s="73" t="s">
        <v>54</v>
      </c>
      <c r="I10" s="73" t="str">
        <f>B10</f>
        <v>Skład</v>
      </c>
      <c r="J10" s="73" t="s">
        <v>83</v>
      </c>
      <c r="K10" s="73" t="s">
        <v>142</v>
      </c>
      <c r="L10" s="73" t="s">
        <v>34</v>
      </c>
      <c r="M10" s="73" t="s">
        <v>80</v>
      </c>
      <c r="N10" s="73" t="s">
        <v>81</v>
      </c>
    </row>
    <row r="11" spans="1:14" ht="90">
      <c r="A11" s="43" t="s">
        <v>2</v>
      </c>
      <c r="B11" s="42" t="s">
        <v>101</v>
      </c>
      <c r="C11" s="42" t="s">
        <v>102</v>
      </c>
      <c r="D11" s="42" t="s">
        <v>103</v>
      </c>
      <c r="E11" s="19">
        <v>90</v>
      </c>
      <c r="F11" s="114" t="s">
        <v>138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90">
      <c r="A12" s="43" t="s">
        <v>3</v>
      </c>
      <c r="B12" s="42" t="s">
        <v>101</v>
      </c>
      <c r="C12" s="42" t="s">
        <v>104</v>
      </c>
      <c r="D12" s="42" t="s">
        <v>103</v>
      </c>
      <c r="E12" s="19">
        <v>5</v>
      </c>
      <c r="F12" s="114" t="s">
        <v>138</v>
      </c>
      <c r="G12" s="20" t="s">
        <v>57</v>
      </c>
      <c r="H12" s="20"/>
      <c r="I12" s="20"/>
      <c r="J12" s="21"/>
      <c r="K12" s="20"/>
      <c r="L12" s="20" t="str">
        <f>IF(K12=0,"0,00",IF(K12&gt;0,ROUND(E12/K12,2)))</f>
        <v>0,00</v>
      </c>
      <c r="M12" s="20"/>
      <c r="N12" s="22">
        <f>ROUND(L12*ROUND(M12,2),2)</f>
        <v>0</v>
      </c>
    </row>
    <row r="13" spans="1:14" ht="90">
      <c r="A13" s="43" t="s">
        <v>4</v>
      </c>
      <c r="B13" s="42" t="s">
        <v>101</v>
      </c>
      <c r="C13" s="42" t="s">
        <v>105</v>
      </c>
      <c r="D13" s="42" t="s">
        <v>103</v>
      </c>
      <c r="E13" s="19">
        <v>5</v>
      </c>
      <c r="F13" s="114" t="s">
        <v>138</v>
      </c>
      <c r="G13" s="20" t="s">
        <v>57</v>
      </c>
      <c r="H13" s="20"/>
      <c r="I13" s="20"/>
      <c r="J13" s="21"/>
      <c r="K13" s="20"/>
      <c r="L13" s="20" t="str">
        <f>IF(K13=0,"0,00",IF(K13&gt;0,ROUND(E13/K13,2)))</f>
        <v>0,00</v>
      </c>
      <c r="M13" s="20"/>
      <c r="N13" s="22">
        <f>ROUND(L13*ROUND(M13,2),2)</f>
        <v>0</v>
      </c>
    </row>
    <row r="14" spans="1:14" ht="15">
      <c r="A14" s="45"/>
      <c r="B14" s="46"/>
      <c r="C14" s="46"/>
      <c r="D14" s="47"/>
      <c r="E14" s="48"/>
      <c r="F14" s="74"/>
      <c r="G14" s="49"/>
      <c r="H14" s="49"/>
      <c r="I14" s="49"/>
      <c r="J14" s="50"/>
      <c r="K14" s="49"/>
      <c r="L14" s="49"/>
      <c r="M14" s="49"/>
      <c r="N14" s="51"/>
    </row>
    <row r="15" spans="2:6" ht="30" customHeight="1">
      <c r="B15" s="112" t="s">
        <v>85</v>
      </c>
      <c r="C15" s="112"/>
      <c r="D15" s="112"/>
      <c r="E15" s="112"/>
      <c r="F15" s="112"/>
    </row>
    <row r="16" spans="2:6" ht="46.5" customHeight="1">
      <c r="B16" s="91" t="s">
        <v>79</v>
      </c>
      <c r="C16" s="91"/>
      <c r="D16" s="91"/>
      <c r="E16" s="91"/>
      <c r="F16" s="91"/>
    </row>
  </sheetData>
  <sheetProtection/>
  <mergeCells count="4">
    <mergeCell ref="G2:I2"/>
    <mergeCell ref="H6:I6"/>
    <mergeCell ref="B15:F15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D21" sqref="D21"/>
    </sheetView>
  </sheetViews>
  <sheetFormatPr defaultColWidth="9.00390625" defaultRowHeight="12.75"/>
  <cols>
    <col min="1" max="1" width="5.375" style="63" customWidth="1"/>
    <col min="2" max="2" width="25.125" style="63" customWidth="1"/>
    <col min="3" max="3" width="19.375" style="63" customWidth="1"/>
    <col min="4" max="4" width="25.25390625" style="63" customWidth="1"/>
    <col min="5" max="5" width="9.00390625" style="3" customWidth="1"/>
    <col min="6" max="6" width="10.75390625" style="63" customWidth="1"/>
    <col min="7" max="7" width="36.125" style="63" customWidth="1"/>
    <col min="8" max="8" width="30.25390625" style="63" customWidth="1"/>
    <col min="9" max="9" width="17.625" style="63" customWidth="1"/>
    <col min="10" max="10" width="22.875" style="63" customWidth="1"/>
    <col min="11" max="11" width="16.125" style="63" customWidth="1"/>
    <col min="12" max="12" width="15.75390625" style="63" customWidth="1"/>
    <col min="13" max="14" width="16.00390625" style="63" customWidth="1"/>
    <col min="15" max="15" width="8.00390625" style="63" customWidth="1"/>
    <col min="16" max="16" width="15.875" style="63" customWidth="1"/>
    <col min="17" max="17" width="15.875" style="5" customWidth="1"/>
    <col min="18" max="18" width="15.875" style="63" customWidth="1"/>
    <col min="19" max="20" width="14.25390625" style="63" customWidth="1"/>
    <col min="21" max="21" width="15.25390625" style="63" customWidth="1"/>
    <col min="22" max="16384" width="9.125" style="63" customWidth="1"/>
  </cols>
  <sheetData>
    <row r="1" spans="2:20" ht="15">
      <c r="B1" s="2" t="str">
        <f>'formularz oferty'!D4</f>
        <v>DFP.271.185.2023.LS</v>
      </c>
      <c r="N1" s="4" t="s">
        <v>53</v>
      </c>
      <c r="S1" s="2"/>
      <c r="T1" s="2"/>
    </row>
    <row r="2" spans="7:9" ht="15">
      <c r="G2" s="91"/>
      <c r="H2" s="91"/>
      <c r="I2" s="91"/>
    </row>
    <row r="3" ht="15">
      <c r="N3" s="4" t="s">
        <v>56</v>
      </c>
    </row>
    <row r="4" spans="2:17" ht="15">
      <c r="B4" s="60" t="s">
        <v>14</v>
      </c>
      <c r="C4" s="65">
        <v>4</v>
      </c>
      <c r="D4" s="7"/>
      <c r="E4" s="8"/>
      <c r="F4" s="62"/>
      <c r="G4" s="10" t="s">
        <v>18</v>
      </c>
      <c r="H4" s="62"/>
      <c r="I4" s="7"/>
      <c r="J4" s="62"/>
      <c r="K4" s="62"/>
      <c r="L4" s="62"/>
      <c r="M4" s="62"/>
      <c r="N4" s="62"/>
      <c r="Q4" s="63"/>
    </row>
    <row r="5" spans="2:17" ht="15">
      <c r="B5" s="60"/>
      <c r="C5" s="7"/>
      <c r="D5" s="7"/>
      <c r="E5" s="8"/>
      <c r="F5" s="62"/>
      <c r="G5" s="10"/>
      <c r="H5" s="62"/>
      <c r="I5" s="7"/>
      <c r="J5" s="62"/>
      <c r="K5" s="62"/>
      <c r="L5" s="62"/>
      <c r="M5" s="62"/>
      <c r="N5" s="62"/>
      <c r="Q5" s="63"/>
    </row>
    <row r="6" spans="1:17" ht="15">
      <c r="A6" s="60"/>
      <c r="B6" s="60"/>
      <c r="C6" s="11"/>
      <c r="D6" s="11"/>
      <c r="E6" s="12"/>
      <c r="F6" s="62"/>
      <c r="G6" s="64" t="s">
        <v>78</v>
      </c>
      <c r="H6" s="110">
        <f>SUM(N11:N11)</f>
        <v>0</v>
      </c>
      <c r="I6" s="111"/>
      <c r="Q6" s="63"/>
    </row>
    <row r="7" spans="1:17" ht="15">
      <c r="A7" s="60"/>
      <c r="C7" s="62"/>
      <c r="D7" s="62"/>
      <c r="E7" s="12"/>
      <c r="F7" s="62"/>
      <c r="G7" s="62"/>
      <c r="H7" s="62"/>
      <c r="I7" s="62"/>
      <c r="J7" s="62"/>
      <c r="K7" s="62"/>
      <c r="L7" s="62"/>
      <c r="Q7" s="63"/>
    </row>
    <row r="8" spans="1:17" ht="15">
      <c r="A8" s="60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63"/>
    </row>
    <row r="9" spans="2:17" ht="15">
      <c r="B9" s="60"/>
      <c r="E9" s="16"/>
      <c r="Q9" s="63"/>
    </row>
    <row r="10" spans="1:14" s="60" customFormat="1" ht="74.25" customHeight="1">
      <c r="A10" s="65" t="s">
        <v>38</v>
      </c>
      <c r="B10" s="65" t="s">
        <v>15</v>
      </c>
      <c r="C10" s="65" t="s">
        <v>16</v>
      </c>
      <c r="D10" s="65" t="s">
        <v>51</v>
      </c>
      <c r="E10" s="17" t="s">
        <v>55</v>
      </c>
      <c r="F10" s="61"/>
      <c r="G10" s="65" t="str">
        <f>"Nazwa handlowa /
"&amp;C10&amp;" / 
"&amp;D10</f>
        <v>Nazwa handlowa /
Dawka / 
Postać /Opakowanie</v>
      </c>
      <c r="H10" s="65" t="s">
        <v>54</v>
      </c>
      <c r="I10" s="65" t="str">
        <f>B10</f>
        <v>Skład</v>
      </c>
      <c r="J10" s="65" t="s">
        <v>83</v>
      </c>
      <c r="K10" s="65" t="s">
        <v>33</v>
      </c>
      <c r="L10" s="65" t="s">
        <v>34</v>
      </c>
      <c r="M10" s="65" t="s">
        <v>80</v>
      </c>
      <c r="N10" s="65" t="s">
        <v>81</v>
      </c>
    </row>
    <row r="11" spans="1:14" ht="45">
      <c r="A11" s="43" t="s">
        <v>2</v>
      </c>
      <c r="B11" s="42" t="s">
        <v>107</v>
      </c>
      <c r="C11" s="42" t="s">
        <v>108</v>
      </c>
      <c r="D11" s="42" t="s">
        <v>109</v>
      </c>
      <c r="E11" s="19">
        <v>1000</v>
      </c>
      <c r="F11" s="61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62"/>
      <c r="G12" s="49"/>
      <c r="H12" s="49"/>
      <c r="I12" s="49"/>
      <c r="J12" s="50"/>
      <c r="K12" s="49"/>
      <c r="L12" s="49"/>
      <c r="M12" s="49"/>
      <c r="N12" s="51"/>
    </row>
    <row r="13" spans="2:6" ht="46.5" customHeight="1">
      <c r="B13" s="91" t="s">
        <v>79</v>
      </c>
      <c r="C13" s="91"/>
      <c r="D13" s="91"/>
      <c r="E13" s="91"/>
      <c r="F13" s="9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D21" sqref="D21"/>
    </sheetView>
  </sheetViews>
  <sheetFormatPr defaultColWidth="9.00390625" defaultRowHeight="12.75"/>
  <cols>
    <col min="1" max="1" width="5.375" style="75" customWidth="1"/>
    <col min="2" max="2" width="25.125" style="75" customWidth="1"/>
    <col min="3" max="3" width="19.375" style="75" customWidth="1"/>
    <col min="4" max="4" width="25.25390625" style="75" customWidth="1"/>
    <col min="5" max="5" width="9.00390625" style="3" customWidth="1"/>
    <col min="6" max="6" width="10.75390625" style="75" customWidth="1"/>
    <col min="7" max="7" width="36.125" style="75" customWidth="1"/>
    <col min="8" max="8" width="30.25390625" style="75" customWidth="1"/>
    <col min="9" max="9" width="17.625" style="75" customWidth="1"/>
    <col min="10" max="10" width="22.875" style="75" customWidth="1"/>
    <col min="11" max="11" width="16.125" style="75" customWidth="1"/>
    <col min="12" max="12" width="15.75390625" style="75" customWidth="1"/>
    <col min="13" max="14" width="16.00390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DFP.271.185.2023.LS</v>
      </c>
      <c r="N1" s="4" t="s">
        <v>53</v>
      </c>
      <c r="S1" s="2"/>
      <c r="T1" s="2"/>
    </row>
    <row r="2" spans="7:9" ht="15">
      <c r="G2" s="91"/>
      <c r="H2" s="91"/>
      <c r="I2" s="91"/>
    </row>
    <row r="3" ht="15">
      <c r="N3" s="4" t="s">
        <v>56</v>
      </c>
    </row>
    <row r="4" spans="2:17" ht="15">
      <c r="B4" s="76" t="s">
        <v>14</v>
      </c>
      <c r="C4" s="73">
        <v>5</v>
      </c>
      <c r="D4" s="7"/>
      <c r="E4" s="8"/>
      <c r="F4" s="74"/>
      <c r="G4" s="10" t="s">
        <v>18</v>
      </c>
      <c r="H4" s="74"/>
      <c r="I4" s="7"/>
      <c r="J4" s="74"/>
      <c r="K4" s="74"/>
      <c r="L4" s="74"/>
      <c r="M4" s="74"/>
      <c r="N4" s="74"/>
      <c r="Q4" s="75"/>
    </row>
    <row r="5" spans="2:17" ht="15">
      <c r="B5" s="76"/>
      <c r="C5" s="7"/>
      <c r="D5" s="7"/>
      <c r="E5" s="8"/>
      <c r="F5" s="74"/>
      <c r="G5" s="10"/>
      <c r="H5" s="74"/>
      <c r="I5" s="7"/>
      <c r="J5" s="74"/>
      <c r="K5" s="74"/>
      <c r="L5" s="74"/>
      <c r="M5" s="74"/>
      <c r="N5" s="74"/>
      <c r="Q5" s="75"/>
    </row>
    <row r="6" spans="1:17" ht="15">
      <c r="A6" s="76"/>
      <c r="B6" s="76"/>
      <c r="C6" s="11"/>
      <c r="D6" s="11"/>
      <c r="E6" s="12"/>
      <c r="F6" s="74"/>
      <c r="G6" s="72" t="s">
        <v>78</v>
      </c>
      <c r="H6" s="110">
        <f>SUM(N11:N11)</f>
        <v>0</v>
      </c>
      <c r="I6" s="111"/>
      <c r="Q6" s="75"/>
    </row>
    <row r="7" spans="1:17" ht="15">
      <c r="A7" s="76"/>
      <c r="C7" s="74"/>
      <c r="D7" s="74"/>
      <c r="E7" s="12"/>
      <c r="F7" s="74"/>
      <c r="G7" s="74"/>
      <c r="H7" s="74"/>
      <c r="I7" s="74"/>
      <c r="J7" s="74"/>
      <c r="K7" s="74"/>
      <c r="L7" s="74"/>
      <c r="Q7" s="75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5"/>
    </row>
    <row r="9" spans="2:17" ht="15">
      <c r="B9" s="76"/>
      <c r="E9" s="16"/>
      <c r="Q9" s="75"/>
    </row>
    <row r="10" spans="1:14" s="76" customFormat="1" ht="74.25" customHeight="1">
      <c r="A10" s="73" t="s">
        <v>38</v>
      </c>
      <c r="B10" s="73" t="s">
        <v>15</v>
      </c>
      <c r="C10" s="73" t="s">
        <v>16</v>
      </c>
      <c r="D10" s="73" t="s">
        <v>51</v>
      </c>
      <c r="E10" s="17" t="s">
        <v>55</v>
      </c>
      <c r="F10" s="77"/>
      <c r="G10" s="73" t="str">
        <f>"Nazwa handlowa /
"&amp;C10&amp;" / 
"&amp;D10</f>
        <v>Nazwa handlowa /
Dawka / 
Postać /Opakowanie</v>
      </c>
      <c r="H10" s="73" t="s">
        <v>54</v>
      </c>
      <c r="I10" s="73" t="str">
        <f>B10</f>
        <v>Skład</v>
      </c>
      <c r="J10" s="73" t="s">
        <v>83</v>
      </c>
      <c r="K10" s="73" t="s">
        <v>33</v>
      </c>
      <c r="L10" s="73" t="s">
        <v>34</v>
      </c>
      <c r="M10" s="73" t="s">
        <v>80</v>
      </c>
      <c r="N10" s="73" t="s">
        <v>81</v>
      </c>
    </row>
    <row r="11" spans="1:14" ht="45">
      <c r="A11" s="43" t="s">
        <v>2</v>
      </c>
      <c r="B11" s="42" t="s">
        <v>110</v>
      </c>
      <c r="C11" s="42" t="s">
        <v>111</v>
      </c>
      <c r="D11" s="42" t="s">
        <v>112</v>
      </c>
      <c r="E11" s="19">
        <v>240</v>
      </c>
      <c r="F11" s="77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74"/>
      <c r="G12" s="49"/>
      <c r="H12" s="49"/>
      <c r="I12" s="49"/>
      <c r="J12" s="50"/>
      <c r="K12" s="49"/>
      <c r="L12" s="49"/>
      <c r="M12" s="49"/>
      <c r="N12" s="51"/>
    </row>
    <row r="13" spans="2:6" ht="46.5" customHeight="1">
      <c r="B13" s="91" t="s">
        <v>79</v>
      </c>
      <c r="C13" s="91"/>
      <c r="D13" s="91"/>
      <c r="E13" s="91"/>
      <c r="F13" s="9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Normal="77" zoomScaleSheetLayoutView="100" zoomScalePageLayoutView="85" workbookViewId="0" topLeftCell="A1">
      <selection activeCell="E16" sqref="E16"/>
    </sheetView>
  </sheetViews>
  <sheetFormatPr defaultColWidth="9.00390625" defaultRowHeight="12.75"/>
  <cols>
    <col min="1" max="1" width="5.375" style="75" customWidth="1"/>
    <col min="2" max="2" width="25.125" style="75" customWidth="1"/>
    <col min="3" max="3" width="19.375" style="75" customWidth="1"/>
    <col min="4" max="4" width="25.25390625" style="75" customWidth="1"/>
    <col min="5" max="5" width="9.00390625" style="3" customWidth="1"/>
    <col min="6" max="6" width="10.75390625" style="75" customWidth="1"/>
    <col min="7" max="7" width="36.125" style="75" customWidth="1"/>
    <col min="8" max="8" width="30.25390625" style="75" customWidth="1"/>
    <col min="9" max="9" width="17.625" style="75" customWidth="1"/>
    <col min="10" max="10" width="22.875" style="75" customWidth="1"/>
    <col min="11" max="11" width="16.125" style="75" customWidth="1"/>
    <col min="12" max="12" width="15.75390625" style="75" customWidth="1"/>
    <col min="13" max="14" width="16.00390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DFP.271.185.2023.LS</v>
      </c>
      <c r="N1" s="4" t="s">
        <v>53</v>
      </c>
      <c r="S1" s="2"/>
      <c r="T1" s="2"/>
    </row>
    <row r="2" spans="7:9" ht="15">
      <c r="G2" s="91"/>
      <c r="H2" s="91"/>
      <c r="I2" s="91"/>
    </row>
    <row r="3" ht="15">
      <c r="N3" s="4" t="s">
        <v>56</v>
      </c>
    </row>
    <row r="4" spans="2:17" ht="15">
      <c r="B4" s="76" t="s">
        <v>14</v>
      </c>
      <c r="C4" s="73">
        <v>6</v>
      </c>
      <c r="D4" s="7"/>
      <c r="E4" s="8"/>
      <c r="F4" s="74"/>
      <c r="G4" s="10" t="s">
        <v>18</v>
      </c>
      <c r="H4" s="74"/>
      <c r="I4" s="7"/>
      <c r="J4" s="74"/>
      <c r="K4" s="74"/>
      <c r="L4" s="74"/>
      <c r="M4" s="74"/>
      <c r="N4" s="74"/>
      <c r="Q4" s="75"/>
    </row>
    <row r="5" spans="2:17" ht="15">
      <c r="B5" s="76"/>
      <c r="C5" s="7"/>
      <c r="D5" s="7"/>
      <c r="E5" s="8"/>
      <c r="F5" s="74"/>
      <c r="G5" s="10"/>
      <c r="H5" s="74"/>
      <c r="I5" s="7"/>
      <c r="J5" s="74"/>
      <c r="K5" s="74"/>
      <c r="L5" s="74"/>
      <c r="M5" s="74"/>
      <c r="N5" s="74"/>
      <c r="Q5" s="75"/>
    </row>
    <row r="6" spans="1:17" ht="15">
      <c r="A6" s="76"/>
      <c r="B6" s="76"/>
      <c r="C6" s="11"/>
      <c r="D6" s="11"/>
      <c r="E6" s="12"/>
      <c r="F6" s="74"/>
      <c r="G6" s="72" t="s">
        <v>78</v>
      </c>
      <c r="H6" s="110">
        <f>SUM(N11:N11)</f>
        <v>0</v>
      </c>
      <c r="I6" s="111"/>
      <c r="Q6" s="75"/>
    </row>
    <row r="7" spans="1:17" ht="15">
      <c r="A7" s="76"/>
      <c r="C7" s="74"/>
      <c r="D7" s="74"/>
      <c r="E7" s="12"/>
      <c r="F7" s="74"/>
      <c r="G7" s="74"/>
      <c r="H7" s="74"/>
      <c r="I7" s="74"/>
      <c r="J7" s="74"/>
      <c r="K7" s="74"/>
      <c r="L7" s="74"/>
      <c r="Q7" s="75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5"/>
    </row>
    <row r="9" spans="2:17" ht="15">
      <c r="B9" s="76"/>
      <c r="E9" s="16"/>
      <c r="Q9" s="75"/>
    </row>
    <row r="10" spans="1:14" s="76" customFormat="1" ht="74.25" customHeight="1">
      <c r="A10" s="73" t="s">
        <v>38</v>
      </c>
      <c r="B10" s="73" t="s">
        <v>15</v>
      </c>
      <c r="C10" s="73" t="s">
        <v>16</v>
      </c>
      <c r="D10" s="73" t="s">
        <v>51</v>
      </c>
      <c r="E10" s="17" t="s">
        <v>55</v>
      </c>
      <c r="F10" s="77"/>
      <c r="G10" s="73" t="str">
        <f>"Nazwa handlowa /
"&amp;C10&amp;" / 
"&amp;D10</f>
        <v>Nazwa handlowa /
Dawka / 
Postać /Opakowanie</v>
      </c>
      <c r="H10" s="73" t="s">
        <v>54</v>
      </c>
      <c r="I10" s="73" t="str">
        <f>B10</f>
        <v>Skład</v>
      </c>
      <c r="J10" s="73" t="s">
        <v>83</v>
      </c>
      <c r="K10" s="73" t="s">
        <v>33</v>
      </c>
      <c r="L10" s="73" t="s">
        <v>34</v>
      </c>
      <c r="M10" s="73" t="s">
        <v>80</v>
      </c>
      <c r="N10" s="73" t="s">
        <v>81</v>
      </c>
    </row>
    <row r="11" spans="1:14" ht="45">
      <c r="A11" s="43" t="s">
        <v>2</v>
      </c>
      <c r="B11" s="42" t="s">
        <v>113</v>
      </c>
      <c r="C11" s="42" t="s">
        <v>114</v>
      </c>
      <c r="D11" s="42" t="s">
        <v>115</v>
      </c>
      <c r="E11" s="19">
        <v>10000</v>
      </c>
      <c r="F11" s="77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74"/>
      <c r="G12" s="49"/>
      <c r="H12" s="49"/>
      <c r="I12" s="49"/>
      <c r="J12" s="50"/>
      <c r="K12" s="49"/>
      <c r="L12" s="49"/>
      <c r="M12" s="49"/>
      <c r="N12" s="51"/>
    </row>
    <row r="13" spans="1:14" ht="31.5" customHeight="1">
      <c r="A13" s="45"/>
      <c r="B13" s="113" t="s">
        <v>143</v>
      </c>
      <c r="C13" s="113"/>
      <c r="D13" s="113"/>
      <c r="E13" s="113"/>
      <c r="F13" s="113"/>
      <c r="G13" s="49"/>
      <c r="H13" s="49"/>
      <c r="I13" s="49"/>
      <c r="J13" s="50"/>
      <c r="K13" s="49"/>
      <c r="L13" s="49"/>
      <c r="M13" s="49"/>
      <c r="N13" s="51"/>
    </row>
    <row r="14" spans="2:6" ht="46.5" customHeight="1">
      <c r="B14" s="91" t="s">
        <v>79</v>
      </c>
      <c r="C14" s="91"/>
      <c r="D14" s="91"/>
      <c r="E14" s="91"/>
      <c r="F14" s="91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Normal="77" zoomScaleSheetLayoutView="100" zoomScalePageLayoutView="85" workbookViewId="0" topLeftCell="A1">
      <selection activeCell="D21" sqref="D21"/>
    </sheetView>
  </sheetViews>
  <sheetFormatPr defaultColWidth="9.00390625" defaultRowHeight="12.75"/>
  <cols>
    <col min="1" max="1" width="5.375" style="75" customWidth="1"/>
    <col min="2" max="2" width="25.125" style="75" customWidth="1"/>
    <col min="3" max="3" width="19.375" style="75" customWidth="1"/>
    <col min="4" max="4" width="25.25390625" style="75" customWidth="1"/>
    <col min="5" max="5" width="9.00390625" style="3" customWidth="1"/>
    <col min="6" max="6" width="10.75390625" style="75" customWidth="1"/>
    <col min="7" max="7" width="36.125" style="75" customWidth="1"/>
    <col min="8" max="8" width="30.25390625" style="75" customWidth="1"/>
    <col min="9" max="9" width="17.625" style="75" customWidth="1"/>
    <col min="10" max="10" width="22.875" style="75" customWidth="1"/>
    <col min="11" max="11" width="16.125" style="75" customWidth="1"/>
    <col min="12" max="12" width="15.75390625" style="75" customWidth="1"/>
    <col min="13" max="14" width="16.00390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DFP.271.185.2023.LS</v>
      </c>
      <c r="N1" s="4" t="s">
        <v>53</v>
      </c>
      <c r="S1" s="2"/>
      <c r="T1" s="2"/>
    </row>
    <row r="2" spans="7:9" ht="15">
      <c r="G2" s="91"/>
      <c r="H2" s="91"/>
      <c r="I2" s="91"/>
    </row>
    <row r="3" ht="15">
      <c r="N3" s="4" t="s">
        <v>56</v>
      </c>
    </row>
    <row r="4" spans="2:17" ht="15">
      <c r="B4" s="76" t="s">
        <v>14</v>
      </c>
      <c r="C4" s="73">
        <v>7</v>
      </c>
      <c r="D4" s="7"/>
      <c r="E4" s="8"/>
      <c r="F4" s="74"/>
      <c r="G4" s="10" t="s">
        <v>18</v>
      </c>
      <c r="H4" s="74"/>
      <c r="I4" s="7"/>
      <c r="J4" s="74"/>
      <c r="K4" s="74"/>
      <c r="L4" s="74"/>
      <c r="M4" s="74"/>
      <c r="N4" s="74"/>
      <c r="Q4" s="75"/>
    </row>
    <row r="5" spans="2:17" ht="15">
      <c r="B5" s="76"/>
      <c r="C5" s="7"/>
      <c r="D5" s="7"/>
      <c r="E5" s="8"/>
      <c r="F5" s="74"/>
      <c r="G5" s="10"/>
      <c r="H5" s="74"/>
      <c r="I5" s="7"/>
      <c r="J5" s="74"/>
      <c r="K5" s="74"/>
      <c r="L5" s="74"/>
      <c r="M5" s="74"/>
      <c r="N5" s="74"/>
      <c r="Q5" s="75"/>
    </row>
    <row r="6" spans="1:17" ht="15">
      <c r="A6" s="76"/>
      <c r="B6" s="76"/>
      <c r="C6" s="11"/>
      <c r="D6" s="11"/>
      <c r="E6" s="12"/>
      <c r="F6" s="74"/>
      <c r="G6" s="72" t="s">
        <v>78</v>
      </c>
      <c r="H6" s="110">
        <f>SUM(N11:N11)</f>
        <v>0</v>
      </c>
      <c r="I6" s="111"/>
      <c r="Q6" s="75"/>
    </row>
    <row r="7" spans="1:17" ht="15">
      <c r="A7" s="76"/>
      <c r="C7" s="74"/>
      <c r="D7" s="74"/>
      <c r="E7" s="12"/>
      <c r="F7" s="74"/>
      <c r="G7" s="74"/>
      <c r="H7" s="74"/>
      <c r="I7" s="74"/>
      <c r="J7" s="74"/>
      <c r="K7" s="74"/>
      <c r="L7" s="74"/>
      <c r="Q7" s="75"/>
    </row>
    <row r="8" spans="1:17" ht="15">
      <c r="A8" s="76"/>
      <c r="B8" s="13"/>
      <c r="C8" s="14"/>
      <c r="D8" s="14"/>
      <c r="E8" s="15"/>
      <c r="F8" s="14"/>
      <c r="G8" s="14"/>
      <c r="H8" s="14"/>
      <c r="I8" s="14"/>
      <c r="J8" s="14"/>
      <c r="K8" s="14"/>
      <c r="L8" s="14"/>
      <c r="Q8" s="75"/>
    </row>
    <row r="9" spans="2:17" ht="15">
      <c r="B9" s="76"/>
      <c r="E9" s="16"/>
      <c r="Q9" s="75"/>
    </row>
    <row r="10" spans="1:14" s="76" customFormat="1" ht="74.25" customHeight="1">
      <c r="A10" s="73" t="s">
        <v>38</v>
      </c>
      <c r="B10" s="73" t="s">
        <v>15</v>
      </c>
      <c r="C10" s="73" t="s">
        <v>16</v>
      </c>
      <c r="D10" s="73" t="s">
        <v>51</v>
      </c>
      <c r="E10" s="17" t="s">
        <v>55</v>
      </c>
      <c r="F10" s="77"/>
      <c r="G10" s="73" t="str">
        <f>"Nazwa handlowa /
"&amp;C10&amp;" / 
"&amp;D10</f>
        <v>Nazwa handlowa /
Dawka / 
Postać /Opakowanie</v>
      </c>
      <c r="H10" s="73" t="s">
        <v>54</v>
      </c>
      <c r="I10" s="73" t="str">
        <f>B10</f>
        <v>Skład</v>
      </c>
      <c r="J10" s="73" t="s">
        <v>83</v>
      </c>
      <c r="K10" s="73" t="s">
        <v>33</v>
      </c>
      <c r="L10" s="73" t="s">
        <v>34</v>
      </c>
      <c r="M10" s="73" t="s">
        <v>80</v>
      </c>
      <c r="N10" s="73" t="s">
        <v>81</v>
      </c>
    </row>
    <row r="11" spans="1:14" ht="45">
      <c r="A11" s="43" t="s">
        <v>2</v>
      </c>
      <c r="B11" s="42" t="s">
        <v>116</v>
      </c>
      <c r="C11" s="42" t="s">
        <v>117</v>
      </c>
      <c r="D11" s="42" t="s">
        <v>118</v>
      </c>
      <c r="E11" s="19">
        <v>550</v>
      </c>
      <c r="F11" s="77" t="s">
        <v>58</v>
      </c>
      <c r="G11" s="20" t="s">
        <v>57</v>
      </c>
      <c r="H11" s="20"/>
      <c r="I11" s="20"/>
      <c r="J11" s="21"/>
      <c r="K11" s="20"/>
      <c r="L11" s="20" t="str">
        <f>IF(K11=0,"0,00",IF(K11&gt;0,ROUND(E11/K11,2)))</f>
        <v>0,00</v>
      </c>
      <c r="M11" s="20"/>
      <c r="N11" s="22">
        <f>ROUND(L11*ROUND(M11,2),2)</f>
        <v>0</v>
      </c>
    </row>
    <row r="12" spans="1:14" ht="15">
      <c r="A12" s="45"/>
      <c r="B12" s="46"/>
      <c r="C12" s="46"/>
      <c r="D12" s="47"/>
      <c r="E12" s="48"/>
      <c r="F12" s="74"/>
      <c r="G12" s="49"/>
      <c r="H12" s="49"/>
      <c r="I12" s="49"/>
      <c r="J12" s="50"/>
      <c r="K12" s="49"/>
      <c r="L12" s="49"/>
      <c r="M12" s="49"/>
      <c r="N12" s="51"/>
    </row>
    <row r="13" spans="2:6" ht="46.5" customHeight="1">
      <c r="B13" s="91" t="s">
        <v>79</v>
      </c>
      <c r="C13" s="91"/>
      <c r="D13" s="91"/>
      <c r="E13" s="91"/>
      <c r="F13" s="91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2021-05-12T09:34:52Z</cp:lastPrinted>
  <dcterms:created xsi:type="dcterms:W3CDTF">2003-05-16T10:10:29Z</dcterms:created>
  <dcterms:modified xsi:type="dcterms:W3CDTF">2023-12-18T10:38:15Z</dcterms:modified>
  <cp:category/>
  <cp:version/>
  <cp:contentType/>
  <cp:contentStatus/>
</cp:coreProperties>
</file>