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75" windowWidth="9435" windowHeight="4545" tabRatio="599" activeTab="0"/>
  </bookViews>
  <sheets>
    <sheet name="zał.1 nici" sheetId="1" r:id="rId1"/>
    <sheet name="zał.1 staplery" sheetId="2" r:id="rId2"/>
  </sheets>
  <definedNames>
    <definedName name="_xlnm.Print_Area" localSheetId="0">'zał.1 nici'!$A$1:$N$116</definedName>
    <definedName name="_xlnm.Print_Area" localSheetId="1">'zał.1 staplery'!$A$1:$J$24</definedName>
    <definedName name="_xlnm.Print_Titles" localSheetId="0">'zał.1 nici'!$3:$3</definedName>
    <definedName name="_xlnm.Print_Titles" localSheetId="1">'zał.1 staplery'!$2:$2</definedName>
  </definedNames>
  <calcPr fullCalcOnLoad="1"/>
</workbook>
</file>

<file path=xl/sharedStrings.xml><?xml version="1.0" encoding="utf-8"?>
<sst xmlns="http://schemas.openxmlformats.org/spreadsheetml/2006/main" count="392" uniqueCount="111">
  <si>
    <r>
      <t xml:space="preserve">Pakiet nr 10
</t>
    </r>
    <r>
      <rPr>
        <sz val="9"/>
        <rFont val="Garamond"/>
        <family val="1"/>
      </rPr>
      <t xml:space="preserve">Wszystkie zaoferowane nici chirurgiczne winny:
a) gwarantować stałość węzła, wytrzymałość nitki na zrywanie, elastyczność nitki, stabilność igły w imadle, dopuszczalna igła ze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uniemożliwiającym zakłucie operatora oraz ułatwiającym bezpieczne pobranie szwu z nośnika. Nie dopuszcza się takiego sposobu pakowania, który wymaga po wyciągnięciu z opakowania zewnętrznego i otwarciu opakowania wewnętrznego rozwijania lub otwierania trzeciego opakowania. Na opakowaniu wewnętrznym igły musi być narysowana rzeczywista jej wielkość.
</t>
    </r>
    <r>
      <rPr>
        <sz val="9"/>
        <color indexed="12"/>
        <rFont val="Garamond"/>
        <family val="1"/>
      </rPr>
      <t>Dopuszcza się nici chirurgiczne pakowane w wewnętrzny papierowy nośnik zawierający etykietę ze wszystkimi informacjami umożliwiającymi identyfikację szwów, z bezpośrednim dostępem do igły, zapakowane następnie w opakowanie zewnętrzne blister-pack (papier-folia lub folia-folia);
Dopuszczono w poz. 1, 2, 3 na nici o długości 75cm;
Dopuszczono nici chirurgiczne wchłanialne, syntetyczne, sterylne, wykonane z kwasu poliglikolowego, plecione, powlekane polikaprolaktonem i stearynianem wapnia, o czasie wchłaniania 42 dni,
 podtrzymywanie tkankowe ok. 50% po 7 dniach, 0% po 10-14 dniach;</t>
    </r>
  </si>
  <si>
    <r>
      <t xml:space="preserve">Pakiet nr 7
</t>
    </r>
    <r>
      <rPr>
        <sz val="10"/>
        <color indexed="12"/>
        <rFont val="Garamond"/>
        <family val="1"/>
      </rPr>
      <t>Dopuszczono w poz. 1 nici sytentyczne wykonane z poliestru p-dioksanonu, wchłanialnego, monofilamentowego z jednokierunkowymi zaczepami pozwalającymi na bezwęzłowe zamykanie ran i bezwęzłowe zespolenie tkanek, o czasie wchłaniania 120-180 dni. Szew z zakończeniem w kształcie pętli pełniącej rolę węzła początkowego na jednym końcu. Pozostałe parametry zgodne ze specyfikacją;
Dopuszczono w poz. 2 nici sytentyczne wykonane z poliestru p-dioksanonu, wchłanialnego, monofilamentowego z jednokierunkowymi zaczepami pozwalającymi na bezwęzłowe zamykanie ran i bezwęzłowe zespolenie tkanek, o czasie wchłaniania 120-180 dni. Szew z zakończeniem w kształcie pętli pełniącej rolę węzła początkowego na jednym końcu i okrągłą igłą na drugim końcu. Pozostałe parametry zgodne ze specyfikacją.</t>
    </r>
  </si>
  <si>
    <t xml:space="preserve">2x13 </t>
  </si>
  <si>
    <r>
      <t xml:space="preserve">Pakiet nr 2
</t>
    </r>
    <r>
      <rPr>
        <sz val="9"/>
        <rFont val="Garamond"/>
        <family val="1"/>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9"/>
        <color indexed="12"/>
        <rFont val="Garamond"/>
        <family val="1"/>
      </rPr>
      <t xml:space="preserve">Dopuszcza się nici chirurgiczne pakowane w wewnętrzny papierowy nośnik zawierający etykietę ze wszystkimi informacjami umożliwiającymi identyfikację szwów, z bezpośrednim dostępem do igły, zapakowane następnie w opakowanie zewnętrzne blister-pack (papier-folia lub </t>
    </r>
    <r>
      <rPr>
        <b/>
        <sz val="9"/>
        <color indexed="12"/>
        <rFont val="Garamond"/>
        <family val="1"/>
      </rPr>
      <t>folia-folia</t>
    </r>
    <r>
      <rPr>
        <sz val="9"/>
        <color indexed="12"/>
        <rFont val="Garamond"/>
        <family val="1"/>
      </rPr>
      <t>);
Dopuszczono w poz. 1 nici z igłą o długości 20mm;
Dopuszczono w poz. 2 nici z igłą o długości 2x16mm;
Dopuszczono w poz. 4 i 5 nici z igłą o długości 2x16mm</t>
    </r>
  </si>
  <si>
    <r>
      <t xml:space="preserve">Pakiet nr 4
</t>
    </r>
    <r>
      <rPr>
        <sz val="9"/>
        <rFont val="Garamond"/>
        <family val="1"/>
      </rPr>
      <t xml:space="preserve">Wszystkie zaoferowane nici chirurgiczne winny:
a) gwarantować stałość węzła, wytrzymałość nitki na zrywanie, elastyczność nitki, stabilność igły w imadle, dopuszczalna igła ze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uniemożliwiającym zakłucie operatora oraz ułatwiającym bezpieczne pobranie szwu z nośnika. Nie dopuszcza się takiego sposobu pakowania, który wymaga po wyciągnięciu z opakowania zewnętrznego i otwarciu opakowania wewnętrznego rozwijania lub otwierania trzeciego opakowania. Na opakowaniu wewnętrznym igły musi być narysowana rzeczywista jej wielkość.
</t>
    </r>
    <r>
      <rPr>
        <sz val="9"/>
        <color indexed="12"/>
        <rFont val="Garamond"/>
        <family val="1"/>
      </rPr>
      <t>Dopuszcza się nici chirurgiczne pakowane w wewnętrzny papierowy nośnik zawierający etykietę ze wszystkimi informacjami umożliwiającymi identyfikację szwów, z bezpośrednim dostępem do igły, zapakowane następnie w opakowanie zewnętrzne blister-pack (papier-folia lub folia-folia);
Dopuszczono w poz. 7 podwiązki 3x50cm;
Dopuszczono w poz. 29, 31, 37, 38 nici o długości 70cm;
Dopuszczono w poz. 31 nici z igłą o długości 26mm;</t>
    </r>
  </si>
  <si>
    <r>
      <t xml:space="preserve">Pakiet nr 5
</t>
    </r>
    <r>
      <rPr>
        <sz val="9"/>
        <rFont val="Garamond"/>
        <family val="1"/>
      </rPr>
      <t xml:space="preserve">Wszystkie zaoferowane nici chirurgiczne winny:
a) gwarantować stałość węzła, wytrzymałość nitki na zrywanie, elastyczność nitki, stabilność igły w imadle,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Nie dopuszcza się takiego sposobu pakowania, który wymaga po wyciągnięciu z opakowania zewnętrznego i otwarciu opakowania wewnętrznego rozwijania lub otwierania trzeciego opakowania. Na opakowaniu wewnętrznym igły musi być narysowana rzeczywista jej wielkość.
</t>
    </r>
    <r>
      <rPr>
        <sz val="9"/>
        <color indexed="12"/>
        <rFont val="Garamond"/>
        <family val="1"/>
      </rPr>
      <t>Dopuszczono nici chirurgiczne pakowane w wewnętrzny papierowy nośnik zawierający etykietę ze wszystkimi informacjami umożliwiającymi identyfikację szwów, z bezpośrednim dostępem do igły, zapakowane następnie w opakowanie zewnętrzne blister-pack (papier-folia);
Dopuszczono w poz.: 1 - 3, 5 - 9 i 11 nici o długość 90cm, pozostałe parametry bez zmian;
Dopuszcono w poz. 6 nici z igłą odwrotnie tnącą, pozostałe parametry bez zmian;
Dopuszczono w poz. 10 na nici z igłą o długości 35mm, pozostałe parametry bez zmian;
Dopuszczono w poz. 1 nici z igłą o długości 39mm;
Dopuszczono w poz. 6 nici z igłą 3/8 koła odwrotnie tnącą;
Dopuszczono w poz. 10 nici z igłą o długości 37mm</t>
    </r>
  </si>
  <si>
    <t>Stapler okrężny jednorazowy o średnicy 30-31mm, zakrzywiony, o długości trzonu 22cm, z łamanym kowadełkiem po oddaniu strzału dla zwiększonego bezpieczeństwa podczas wyciągania staplera przez nowo utworzone zespolenie, minimalna liczba zszywek 30 szt., stapler ze zszywkami tytanowymi, przeznaczonymi do tkanki grubej (4,8mm przed zamknięciem, 2,0mm po zamknięciu). Zamawiający wymaga dostarczenia naklejek znamionowych do karty pacjenta z każdym opakowaniem, rok produkcji: nie wcześniej niż 2022</t>
  </si>
  <si>
    <t>Stapler okrężny jednorazowy o średnicy 28mm, zakrzywiony, o długości trzonu 22cm, z łamanym kowadełkiem po oddaniu strzału dla zwiększonego bezpieczeństwa podczas wyciągania staplera przez nowo utworzone zespolenie, minimalna liczba zszywek 26 szt.,  stapler ze zszywkami tytanowymi, przeznaczonymi do tkanki normalnej (3,5 mm przed zamknięciem, 1,5mm po zamknięciu). Zamawiający wymaga dostarczenia naklejek znamionowych do karty pacjenta z każdym opakowaniem, rok produkcji: nie wcześniej niż 2022</t>
  </si>
  <si>
    <t>j.m.</t>
  </si>
  <si>
    <t>przedmiot zamówienia</t>
  </si>
  <si>
    <t>wartość pakietu</t>
  </si>
  <si>
    <t>szacowane zapotrzebowanie</t>
  </si>
  <si>
    <t>producent</t>
  </si>
  <si>
    <t>Lp.</t>
  </si>
  <si>
    <t>Gr.nici</t>
  </si>
  <si>
    <t>Długość nici w cm - +/-5cm</t>
  </si>
  <si>
    <t>Wielkość igły w mm - +/- 2mm</t>
  </si>
  <si>
    <t>Rodz. igły</t>
  </si>
  <si>
    <t>Nici chirurgiczne syntetyczne, ewenteracyjne, ze stali nierdzewnej z igła silikonizowaną</t>
  </si>
  <si>
    <t>3/8 odwrotnie tnąca</t>
  </si>
  <si>
    <t>saszetka</t>
  </si>
  <si>
    <t>3/0</t>
  </si>
  <si>
    <t>xxx</t>
  </si>
  <si>
    <t>szaszetka</t>
  </si>
  <si>
    <t>2/0</t>
  </si>
  <si>
    <t>1/2 okrągła</t>
  </si>
  <si>
    <t>4/0</t>
  </si>
  <si>
    <t>wartość netto</t>
  </si>
  <si>
    <t>wartośc brutto</t>
  </si>
  <si>
    <t>nici syntetyczne niewchłanialne plecione, wykonane z włókien poliestrowych., powlekane jednolicie silikonem z igłą silikonizowaną,  igła w cześci imadłowej co najmniej jednostronnie spłaszczona</t>
  </si>
  <si>
    <t>1/2 odwrotnie tnąca</t>
  </si>
  <si>
    <t>4x75</t>
  </si>
  <si>
    <t>4x40</t>
  </si>
  <si>
    <t>Nici chirurgiczne syntetyczne, niewchłanialne, polipropylenowe, monofilament z jedną lub dwiema igłami silikonizowanymi, igła w cześci imadłowej co najmniej jednostronnie spłaszczona</t>
  </si>
  <si>
    <t>szt.</t>
  </si>
  <si>
    <t>1/2 okragła naczyniowa</t>
  </si>
  <si>
    <t xml:space="preserve">Nici chirurgiczne syntetyczne plecione, powlekane poliglikonatem lub  powlekane polikaprolaktonem i stearynianem wapnia , całkowity okres wchłaniania szwu między 60 a 90 dniem, o min. 60-70% zdolności podtrzymania tkankowego po 14 dniach,  w składzie nici kwas poliglikolowy,  bez igły </t>
  </si>
  <si>
    <t>3x45</t>
  </si>
  <si>
    <t>Nici chirurgiczne syntetyczne plecione z kwasu poliglikolowego, powlekane poliglikonatem lub  powlekane polikaprolaktonem i stearynianem wapnia , całkowity okres wchłaniania szwu między 60 a 90 dniem, o min. 60-70% zdolności podtrzymania tkankowego po 14 dniach, z igłą;
igła w części imadłowej co najmniej jednostronnie spłaszczona silikonizowana</t>
  </si>
  <si>
    <t>sasztka</t>
  </si>
  <si>
    <t>5/8 okrągła</t>
  </si>
  <si>
    <t>1/2 okrągła o zakończeniu trokarowym</t>
  </si>
  <si>
    <t>1/2 okrągła wzmocniona</t>
  </si>
  <si>
    <t>3/8 tnąca lub odwrotnie tnąca</t>
  </si>
  <si>
    <t>igła prosta odwrotnie tnąca</t>
  </si>
  <si>
    <t>Pakiet nr 3</t>
  </si>
  <si>
    <t>Taśma retrakcyjna wykonana z nieprzepuszczalnego dla promieni rentgenowskich silikonu</t>
  </si>
  <si>
    <t>szerokość taśmy 1,5mm</t>
  </si>
  <si>
    <t>szerokość taśmy 2,5mm</t>
  </si>
  <si>
    <t>2x45</t>
  </si>
  <si>
    <t>70-75</t>
  </si>
  <si>
    <t>5/0</t>
  </si>
  <si>
    <t>2x12</t>
  </si>
  <si>
    <t>6/0</t>
  </si>
  <si>
    <t>okrągła, prosta</t>
  </si>
  <si>
    <t>2x65mm</t>
  </si>
  <si>
    <t>Nici chirurgiczne, syntetyczne, monofilament, wchłanialne, o długim okresie wchłaniania- całkowita absorbcja masy szwu  180-210 dniach, 50-70% początkowej siły podtrzymania tkankowego po 28 dniach od zaimplantowania</t>
  </si>
  <si>
    <t>L.p.</t>
  </si>
  <si>
    <t xml:space="preserve">stawka 
VAT </t>
  </si>
  <si>
    <t>ładunek</t>
  </si>
  <si>
    <t>150 lub 250</t>
  </si>
  <si>
    <t>75 lub 90</t>
  </si>
  <si>
    <t>45 lub 75</t>
  </si>
  <si>
    <t>3/8 odwrotnie tnąca lub kosmetyczna</t>
  </si>
  <si>
    <t>Pakiet 11</t>
  </si>
  <si>
    <t>2x75</t>
  </si>
  <si>
    <t>1/0</t>
  </si>
  <si>
    <t>36-37</t>
  </si>
  <si>
    <t>1/2 okrągła lub okrągła wzmocniona</t>
  </si>
  <si>
    <t>1/2 okrągła pętla</t>
  </si>
  <si>
    <t>5/8 koła</t>
  </si>
  <si>
    <t>Podwiązka pętlowa, powlekana, pleciona, syntetyczna, 
wchłanialna z aplikatorem; rozmiar 2/0</t>
  </si>
  <si>
    <t>Podwiązka pętlowa, powlekana, pleciona, syntetyczna, 
wchłanialna z aplikatorem; rozmiar 0</t>
  </si>
  <si>
    <t>3/8 konwencjonalnie tnąca</t>
  </si>
  <si>
    <t>cena jedn.netto wg .j.m</t>
  </si>
  <si>
    <t>wartość brutto</t>
  </si>
  <si>
    <t>dane identyfikujące przedmiot oferty np.: numer katalogowy, nazwa handlowa</t>
  </si>
  <si>
    <t>cena jedn.netto wg j.m.</t>
  </si>
  <si>
    <t xml:space="preserve">stawka VAT </t>
  </si>
  <si>
    <t>1/2 przyostrzona lub ostra</t>
  </si>
  <si>
    <t>1/2 okragła naczyniowa lub
lub okrągła z
krótkim tnącym końcem</t>
  </si>
  <si>
    <r>
      <t>Siatka do przepuklin, płaska, dostęp do rozmiaru 15x15cm, monofilament, polipropylenowa, niewchłanialna</t>
    </r>
    <r>
      <rPr>
        <b/>
        <sz val="9"/>
        <rFont val="Garamond"/>
        <family val="1"/>
      </rPr>
      <t xml:space="preserve"> </t>
    </r>
  </si>
  <si>
    <r>
      <t>Siatka do przepuklin, płaska, dostęp do rozmiaru 30x30cm, monofilament, polipropylenowa, niewchłanialna</t>
    </r>
    <r>
      <rPr>
        <b/>
        <sz val="9"/>
        <rFont val="Garamond"/>
        <family val="1"/>
      </rPr>
      <t xml:space="preserve"> </t>
    </r>
  </si>
  <si>
    <t xml:space="preserve">Nici chirurgiczne do szycia skóry, syntetyczne -monofilament,  polyamidowe, niewchłanialne z igłą 
</t>
  </si>
  <si>
    <t>Wosk kostny - sterylna mieszanina wosku pszczelego (70%) i wazeliny (30%) do hamowania krwawienia z kości, płatek max 3,0g</t>
  </si>
  <si>
    <t>Szew syntetyczny (polidioksanonowy), wchłanialny,  monofilamentowy, z jednokierunkowymi zaczepami pozwalającymi na bezwęzłowe zamykanie ran i bezwęzłowe zespalanie tkanek, czas wchłaniania 180-210dni. Szew z zakończeniem w kształcie pętli, pełniącej rolę węzła początkowego</t>
  </si>
  <si>
    <t>Pakiet nr 6</t>
  </si>
  <si>
    <t>Pakiet nr 9</t>
  </si>
  <si>
    <t>2x100</t>
  </si>
  <si>
    <t>Pakiet 13</t>
  </si>
  <si>
    <t>Pakiet 14</t>
  </si>
  <si>
    <t>magazynków</t>
  </si>
  <si>
    <t>Pakiet 15</t>
  </si>
  <si>
    <t>3/8 okragła naczyniowa lub
lub okrągła z
krótkim tnącym końcem</t>
  </si>
  <si>
    <t>dodatek nr 2 do Zapytania ofertowego
Załącznik nr 1 do oferty na dostawę medycznych materiałów szewnych, nr sprawy PCZSzp/ZO/ZP/130/7/2023
Opis przedmiotu zamówienia</t>
  </si>
  <si>
    <r>
      <t xml:space="preserve">Pakiet nr 8
</t>
    </r>
    <r>
      <rPr>
        <sz val="9"/>
        <color indexed="12"/>
        <rFont val="Garamond"/>
        <family val="1"/>
      </rPr>
      <t>Dopuszcza się a wosk o składzie: wosk pszczeli 83%, wosk parafinowy 5% oraz palmitynianu izopropylu 12%, płatek 2.5g;
Dopuszcza się wosk o składzie: mieszanina wosków pszczelich 80%, palmitynian izopropylu 20%, płatek 2.5g;</t>
    </r>
  </si>
  <si>
    <t>jednorazowy załadowany stapler liniowy z nożem zintegrowanym w staplerze, z możliwością wymiany ładunku dla jednego pacjenta, o długości linii zszycia 60mm (+/-5mm), wysokość otwartej zszywki 3,8mm-4,5mm (+/-2mm). Zamawiający wymaga dostarczenia naklejek znamionowych do karty pacjenta z każdym opakowaniem, rok produkcji: nie wcześniej niż 2022</t>
  </si>
  <si>
    <t>ładunek do staplera liniowego z nożem, o długości linii zszycia 60mm (+/-5mm), wysokość otwartej zszywki 3,8mm-4,5mm (+/-2mm). Zamawiający wymaga dostarczenia naklejek znamionowych do karty pacjenta z każdym 
opakowaniem, rok produkcji: nie wcześniej niż 2022</t>
  </si>
  <si>
    <t>jednorazowy załadowany stapler kątowy (do niskich zespoleń) z możliwością wymiany ładunku dla jendego pacjenta, o długości linii zszycia 45 i 60mm (+/-2mm),  z podwójnym rzędem tytanowych zszywek o wysokości otwartej zszywki 3,5mm (+/-0,2mm). Zamawiający wymaga dostarczenia naklejek znamionowych do karty pacjenta z każdym 
opakowaniem, rok produkcji: nie wcześniej niż 2022</t>
  </si>
  <si>
    <t>ładunek do staplera kątowego (do niskich zespoleń), o długości linii zszycia 45 i 60mm (+/-2mm)  z podwójnym rzędem tytanowych zszywek o wysokości otwartej zszywki 3,5mm (+/-0,2mm). Zamawiający wymaga dostarczenia naklejek znamionowych do karty pacjenta z każdym 
opakowaniem, rok produkcji: nie wcześniej niż 2022</t>
  </si>
  <si>
    <t>dodatek nr 2 do Zapytania ofertowego - zmiana (1)
Załącznik nr 1 do oferty na dostawę medycznych materiałów szewnych, nr sprawy PCZSzp/ZO/ZP/130/7/2023
Opis przedmiotu zamówienia</t>
  </si>
  <si>
    <r>
      <t xml:space="preserve">Sterylny, jednorazowy stapler do zszycia skóry, załadowany 30-35 zszywkami z medycznej stali nierdzewnej. Średnica zszywki 0,5-0,6mm; wymiar zszywki po złożeniu 5,9x3,9mm (szer/wys) do 7,2x4,9mm (szer/wys). Po wyjęciu z opakowania stapler gotowy do użycia;
dopuszczono: 
</t>
    </r>
    <r>
      <rPr>
        <sz val="9"/>
        <color indexed="12"/>
        <rFont val="Garamond"/>
        <family val="1"/>
      </rPr>
      <t>sterylny, jednorazowy stapler do zszycia skóry, załadowany 30-35 zszywkami pokrytymi teflonem z medycznej stali nierdzewnej. Średnica zszywki 0,5-0,6mm; wymiar zszywki po złożeniu 5,7x3,9mm (szer/wys) do 6,5x4,7mm (szer/wys). Po wyjęciu z opakowania stapler gotowy do użycia;</t>
    </r>
  </si>
  <si>
    <r>
      <t xml:space="preserve">Pakiet 12
</t>
    </r>
    <r>
      <rPr>
        <b/>
        <sz val="9"/>
        <color indexed="12"/>
        <rFont val="Garamond"/>
        <family val="1"/>
      </rPr>
      <t>- d</t>
    </r>
    <r>
      <rPr>
        <sz val="9"/>
        <color indexed="12"/>
        <rFont val="Garamond"/>
        <family val="1"/>
      </rPr>
      <t>opuszczono w poz. 1 i 2 stapler automatyczny i ładunek o wysokości zszywki 3,8mm;</t>
    </r>
  </si>
  <si>
    <r>
      <t xml:space="preserve">Siatka do przepuklin, płaska, dostęp do rozmiaru 10x10cm (lub 8x13 lub 6x11), monofilament, polipropylenowa, niewchłanialna;
</t>
    </r>
    <r>
      <rPr>
        <sz val="9"/>
        <color indexed="12"/>
        <rFont val="Garamond"/>
        <family val="1"/>
      </rPr>
      <t>dopuszczono siatkę do przepuklin, płaską, dostęp do rozmiaru 8x12 cm, w kształcie owalnym/eliptycznym, pozostałe parametry bez zmian;</t>
    </r>
  </si>
  <si>
    <r>
      <t>Klipsy polimerowe z zamkiem, niewchłanialne o rozmiarze XL, pakowane sterylnie w magazynek po 4 sztuki, kompatybilne z klipsownicą BERYL</t>
    </r>
    <r>
      <rPr>
        <sz val="9"/>
        <color indexed="12"/>
        <rFont val="Garamond"/>
        <family val="1"/>
      </rPr>
      <t>/Grena</t>
    </r>
    <r>
      <rPr>
        <sz val="9"/>
        <rFont val="Garamond"/>
        <family val="1"/>
      </rPr>
      <t xml:space="preserve"> model 0301-04XLE. Zamawiający wymaga dostarczenia naklejek znamionowych do karty pacjenta z każdym opakowaniem, rok produkcji: nie wcześniej niż 2022</t>
    </r>
  </si>
  <si>
    <r>
      <t>Klipsy polimerowe z zamkiem, niewchłanialne o rozmiarze ML, pakowane sterylnie w magazynek po 2 sztuki, kompatybilne z klipsownicą laparoskopową 0301-04MLE BERYL</t>
    </r>
    <r>
      <rPr>
        <sz val="9"/>
        <color indexed="12"/>
        <rFont val="Garamond"/>
        <family val="1"/>
      </rPr>
      <t>/Grena.</t>
    </r>
    <r>
      <rPr>
        <sz val="9"/>
        <rFont val="Garamond"/>
        <family val="1"/>
      </rPr>
      <t xml:space="preserve"> Zamawiający wymaga dostarczenia naklejek znamionowych do karty pacjenta z każdym opakowaniem, rok produkcji: nie wcześniej niż 2022</t>
    </r>
  </si>
  <si>
    <r>
      <t>Klipsy polimerowe z zamkiem, niewchłanialne o rozmiarze ML, pakowane sterylnie w magazynek po 4 sztuki, kompatybilne z klipsownicą laparoskopową  0301-04MLE BERYL</t>
    </r>
    <r>
      <rPr>
        <sz val="9"/>
        <color indexed="12"/>
        <rFont val="Garamond"/>
        <family val="1"/>
      </rPr>
      <t>/Grena</t>
    </r>
    <r>
      <rPr>
        <sz val="9"/>
        <rFont val="Garamond"/>
        <family val="1"/>
      </rPr>
      <t>. Zamawiający wymaga dostarczenia naklejek znamionowych do karty pacjenta z każdym opakowaniem, rok produkcji: nie wcześniej niż 2022</t>
    </r>
  </si>
  <si>
    <r>
      <t xml:space="preserve">Klipsy polimerowe z zamkiem, niewchłanialne o rozmiarze XL, pakowane sterylnie w magazynek po 2 sztuki, kompatybilne z klipsownicą BERYL/ </t>
    </r>
    <r>
      <rPr>
        <sz val="9"/>
        <color indexed="12"/>
        <rFont val="Garamond"/>
        <family val="1"/>
      </rPr>
      <t xml:space="preserve">Grena </t>
    </r>
    <r>
      <rPr>
        <sz val="9"/>
        <rFont val="Garamond"/>
        <family val="1"/>
      </rPr>
      <t>model 0301-04XLE. Zamawiający wymaga dostarczenia naklejek znamionowych do karty pacjenta z każdym opakowaniem, rok produkcji: nie wcześniej niż 2022</t>
    </r>
  </si>
  <si>
    <r>
      <t xml:space="preserve">Klipsy tytanowe, sterylne, do procedur laparoskopowych, rozmiar średnio-duży - rozmiar zamkniętego klipsa: 8.88mm, </t>
    </r>
    <r>
      <rPr>
        <b/>
        <sz val="8"/>
        <color indexed="12"/>
        <rFont val="Garamond"/>
        <family val="1"/>
      </rPr>
      <t xml:space="preserve">rozmiar otwartego klipsa: 7.50mm. </t>
    </r>
    <r>
      <rPr>
        <sz val="8"/>
        <color indexed="12"/>
        <rFont val="Garamond"/>
        <family val="1"/>
      </rPr>
      <t xml:space="preserve">Rowkowane ramiona klipsa uniemożliwiające zsunięcie się klipsa z naczynia i wysunięcie z klipsownicy. Kodowanie kolorem (magazynek zielony rozmiar M/L),  </t>
    </r>
    <r>
      <rPr>
        <b/>
        <sz val="8"/>
        <color indexed="12"/>
        <rFont val="Garamond"/>
        <family val="1"/>
      </rPr>
      <t>wielkość j.m.: 1 magazynek a 6 klipsów</t>
    </r>
    <r>
      <rPr>
        <sz val="8"/>
        <color indexed="12"/>
        <rFont val="Garamond"/>
        <family val="1"/>
      </rPr>
      <t>, Zamawiający wymaga dostarczenia naklejek znamionowych do karty pacjenta z każdym opakowaniem, rok produkcji: nie wcześniej niż 2022</t>
    </r>
  </si>
  <si>
    <r>
      <t xml:space="preserve">Pakiet nr 1
</t>
    </r>
    <r>
      <rPr>
        <sz val="9"/>
        <rFont val="Garamond"/>
        <family val="1"/>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9"/>
        <color indexed="12"/>
        <rFont val="Garamond"/>
        <family val="1"/>
      </rPr>
      <t>Dopuszcza się nici chirurgiczne pakowane w wewnętrzny papierowy nośnik zawierający etykietę ze wszystkimi informacjami umożliwiającymi identyfikację szwów, z bezpośrednim dostępem do igły, zapakowane następnie w opakowanie zewnętrzne blister-pack (papier-folia lub</t>
    </r>
    <r>
      <rPr>
        <b/>
        <sz val="9"/>
        <color indexed="12"/>
        <rFont val="Garamond"/>
        <family val="1"/>
      </rPr>
      <t xml:space="preserve"> folia-folia</t>
    </r>
    <r>
      <rPr>
        <sz val="9"/>
        <color indexed="12"/>
        <rFont val="Garamond"/>
        <family val="1"/>
      </rPr>
      <t>);</t>
    </r>
  </si>
  <si>
    <t>Nici chirurgiczne plecione, syntetyczne, powlekane polikaprolaktonem i stearynianem wapnia , całkowity okres wchłaniania szwu między 42 a 46 dniem, o min. 65-70% zdolności podtrzymania tkankowego po 7dniach,  w składzie nici kwas poliglikolowy.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</si>
</sst>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_-* #,##0.00\ [$€-1]_-;\-* #,##0.00\ [$€-1]_-;_-* &quot;-&quot;??\ [$€-1]_-;_-@_-"/>
  </numFmts>
  <fonts count="36">
    <font>
      <sz val="10"/>
      <name val="Arial CE"/>
      <family val="0"/>
    </font>
    <font>
      <sz val="11"/>
      <color indexed="8"/>
      <name val="Czcionka tekstu podstawowego"/>
      <family val="2"/>
    </font>
    <font>
      <sz val="8"/>
      <name val="Garamond"/>
      <family val="1"/>
    </font>
    <font>
      <sz val="10"/>
      <name val="Garamond"/>
      <family val="1"/>
    </font>
    <font>
      <sz val="9"/>
      <name val="Garamond"/>
      <family val="1"/>
    </font>
    <font>
      <sz val="7"/>
      <name val="Garamond"/>
      <family val="1"/>
    </font>
    <font>
      <b/>
      <sz val="10"/>
      <name val="Garamond"/>
      <family val="1"/>
    </font>
    <font>
      <sz val="7.5"/>
      <name val="Garamond"/>
      <family val="1"/>
    </font>
    <font>
      <b/>
      <sz val="8"/>
      <name val="Garamond"/>
      <family val="1"/>
    </font>
    <font>
      <b/>
      <sz val="9"/>
      <name val="Garamond"/>
      <family val="1"/>
    </font>
    <font>
      <sz val="9"/>
      <color indexed="8"/>
      <name val="Garamond"/>
      <family val="1"/>
    </font>
    <font>
      <b/>
      <sz val="7"/>
      <name val="Garamond"/>
      <family val="1"/>
    </font>
    <font>
      <u val="single"/>
      <sz val="8"/>
      <name val="Garamond"/>
      <family val="1"/>
    </font>
    <font>
      <sz val="8"/>
      <name val="Arial CE"/>
      <family val="0"/>
    </font>
    <font>
      <sz val="9"/>
      <color indexed="12"/>
      <name val="Garamond"/>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color indexed="12"/>
      <name val="Garamond"/>
      <family val="1"/>
    </font>
    <font>
      <b/>
      <sz val="8"/>
      <color indexed="12"/>
      <name val="Garamond"/>
      <family val="1"/>
    </font>
    <font>
      <b/>
      <sz val="9"/>
      <color indexed="12"/>
      <name val="Garamond"/>
      <family val="1"/>
    </font>
    <font>
      <sz val="7.5"/>
      <color indexed="12"/>
      <name val="Garamond"/>
      <family val="1"/>
    </font>
    <font>
      <sz val="10"/>
      <color indexed="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1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3" applyNumberFormat="0" applyFill="0" applyAlignment="0" applyProtection="0"/>
    <xf numFmtId="0" fontId="26" fillId="21"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24" fillId="20" borderId="1" applyNumberFormat="0" applyAlignment="0" applyProtection="0"/>
    <xf numFmtId="9" fontId="0" fillId="0" borderId="0" applyFont="0" applyFill="0" applyBorder="0" applyAlignment="0" applyProtection="0"/>
    <xf numFmtId="0" fontId="29" fillId="0" borderId="8"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ill="0" applyBorder="0" applyAlignment="0" applyProtection="0"/>
    <xf numFmtId="0" fontId="20" fillId="3" borderId="0" applyNumberFormat="0" applyBorder="0" applyAlignment="0" applyProtection="0"/>
  </cellStyleXfs>
  <cellXfs count="154">
    <xf numFmtId="0" fontId="0" fillId="0" borderId="0" xfId="0" applyAlignment="1">
      <alignment/>
    </xf>
    <xf numFmtId="0" fontId="2" fillId="0" borderId="10" xfId="0" applyFont="1" applyFill="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5" fillId="4" borderId="10" xfId="51" applyFont="1" applyFill="1" applyBorder="1" applyAlignment="1">
      <alignment horizontal="center" vertical="center"/>
      <protection/>
    </xf>
    <xf numFmtId="0" fontId="5" fillId="4" borderId="10" xfId="51" applyFont="1" applyFill="1" applyBorder="1" applyAlignment="1">
      <alignment horizontal="left" vertical="center" wrapText="1"/>
      <protection/>
    </xf>
    <xf numFmtId="0" fontId="5" fillId="4" borderId="10" xfId="51" applyFont="1" applyFill="1" applyBorder="1" applyAlignment="1">
      <alignment horizontal="center" vertical="center" wrapText="1"/>
      <protection/>
    </xf>
    <xf numFmtId="0" fontId="5" fillId="4" borderId="10" xfId="51" applyFont="1" applyFill="1" applyBorder="1" applyAlignment="1">
      <alignment horizontal="center" vertical="center" wrapText="1"/>
      <protection/>
    </xf>
    <xf numFmtId="44" fontId="5" fillId="4" borderId="10" xfId="51" applyNumberFormat="1" applyFont="1" applyFill="1" applyBorder="1" applyAlignment="1">
      <alignment horizontal="center" vertical="center" wrapText="1"/>
      <protection/>
    </xf>
    <xf numFmtId="0" fontId="5" fillId="4" borderId="10" xfId="51" applyFont="1" applyFill="1" applyBorder="1" applyAlignment="1">
      <alignment vertical="center" wrapText="1"/>
      <protection/>
    </xf>
    <xf numFmtId="0" fontId="3" fillId="0" borderId="10" xfId="0" applyFont="1" applyBorder="1" applyAlignment="1">
      <alignment/>
    </xf>
    <xf numFmtId="0" fontId="2" fillId="0" borderId="10" xfId="51" applyFont="1" applyBorder="1" applyAlignment="1">
      <alignment horizontal="center" vertical="center"/>
      <protection/>
    </xf>
    <xf numFmtId="0" fontId="4" fillId="0" borderId="10" xfId="51" applyFont="1" applyBorder="1" applyAlignment="1">
      <alignment horizontal="center" vertical="center"/>
      <protection/>
    </xf>
    <xf numFmtId="0" fontId="2" fillId="0" borderId="10" xfId="51" applyFont="1" applyBorder="1" applyAlignment="1">
      <alignment horizontal="center" vertical="center" wrapText="1"/>
      <protection/>
    </xf>
    <xf numFmtId="0" fontId="7" fillId="0" borderId="10" xfId="51" applyFont="1" applyBorder="1" applyAlignment="1">
      <alignment horizontal="center" vertical="center" wrapText="1"/>
      <protection/>
    </xf>
    <xf numFmtId="0" fontId="5" fillId="0" borderId="10" xfId="51" applyFont="1" applyBorder="1" applyAlignment="1">
      <alignment horizontal="center" vertical="center"/>
      <protection/>
    </xf>
    <xf numFmtId="0" fontId="2" fillId="0" borderId="10" xfId="0" applyFont="1" applyBorder="1" applyAlignment="1">
      <alignment horizontal="center" vertical="center"/>
    </xf>
    <xf numFmtId="44" fontId="4" fillId="0" borderId="10" xfId="59" applyNumberFormat="1" applyFont="1" applyBorder="1" applyAlignment="1">
      <alignment horizontal="right" vertical="center"/>
    </xf>
    <xf numFmtId="0" fontId="2" fillId="0" borderId="10" xfId="51" applyFont="1" applyBorder="1" applyAlignment="1">
      <alignment horizontal="center" vertical="center"/>
      <protection/>
    </xf>
    <xf numFmtId="44" fontId="8" fillId="0" borderId="10" xfId="59" applyNumberFormat="1" applyFont="1" applyBorder="1" applyAlignment="1">
      <alignment horizontal="right" vertical="center"/>
    </xf>
    <xf numFmtId="44" fontId="8" fillId="0" borderId="10" xfId="59" applyNumberFormat="1" applyFont="1" applyBorder="1" applyAlignment="1">
      <alignment horizontal="center" vertical="center"/>
    </xf>
    <xf numFmtId="0" fontId="2" fillId="24" borderId="10" xfId="51" applyFont="1" applyFill="1" applyBorder="1" applyAlignment="1">
      <alignment horizontal="center" vertical="center"/>
      <protection/>
    </xf>
    <xf numFmtId="0" fontId="7" fillId="24" borderId="10" xfId="51" applyFont="1" applyFill="1" applyBorder="1" applyAlignment="1">
      <alignment horizontal="center" vertical="center" wrapText="1"/>
      <protection/>
    </xf>
    <xf numFmtId="0" fontId="5" fillId="24" borderId="10" xfId="51" applyFont="1" applyFill="1" applyBorder="1" applyAlignment="1">
      <alignment horizontal="center" vertical="center"/>
      <protection/>
    </xf>
    <xf numFmtId="44" fontId="4" fillId="24" borderId="10" xfId="59" applyNumberFormat="1" applyFont="1" applyFill="1" applyBorder="1" applyAlignment="1">
      <alignment horizontal="right" vertical="center"/>
    </xf>
    <xf numFmtId="0" fontId="4" fillId="24" borderId="10" xfId="51" applyFont="1" applyFill="1" applyBorder="1" applyAlignment="1">
      <alignment vertical="center"/>
      <protection/>
    </xf>
    <xf numFmtId="0" fontId="4" fillId="0" borderId="10" xfId="51" applyFont="1" applyFill="1" applyBorder="1" applyAlignment="1">
      <alignment horizontal="center" vertical="center"/>
      <protection/>
    </xf>
    <xf numFmtId="0" fontId="2" fillId="0" borderId="10" xfId="51" applyFont="1" applyFill="1" applyBorder="1" applyAlignment="1">
      <alignment horizontal="center" vertical="center"/>
      <protection/>
    </xf>
    <xf numFmtId="0" fontId="7" fillId="0" borderId="10" xfId="51" applyFont="1" applyFill="1" applyBorder="1" applyAlignment="1">
      <alignment horizontal="center" vertical="center" wrapText="1"/>
      <protection/>
    </xf>
    <xf numFmtId="0" fontId="5" fillId="0" borderId="10" xfId="51" applyFont="1" applyFill="1" applyBorder="1" applyAlignment="1">
      <alignment horizontal="center" vertical="center"/>
      <protection/>
    </xf>
    <xf numFmtId="0" fontId="2" fillId="0" borderId="10" xfId="51" applyFont="1" applyFill="1" applyBorder="1" applyAlignment="1">
      <alignment horizontal="center" vertical="center" wrapText="1"/>
      <protection/>
    </xf>
    <xf numFmtId="0" fontId="4" fillId="0" borderId="10" xfId="0" applyFont="1" applyBorder="1" applyAlignment="1">
      <alignment horizontal="center" vertical="center"/>
    </xf>
    <xf numFmtId="44" fontId="4" fillId="0" borderId="10" xfId="59" applyNumberFormat="1" applyFont="1" applyFill="1" applyBorder="1" applyAlignment="1">
      <alignment horizontal="right" vertical="center"/>
    </xf>
    <xf numFmtId="44" fontId="3" fillId="0" borderId="10" xfId="0" applyNumberFormat="1" applyFont="1" applyBorder="1" applyAlignment="1">
      <alignment horizontal="left" vertical="center"/>
    </xf>
    <xf numFmtId="0" fontId="5" fillId="24" borderId="11" xfId="51" applyFont="1" applyFill="1" applyBorder="1" applyAlignment="1">
      <alignment horizontal="center" vertical="center"/>
      <protection/>
    </xf>
    <xf numFmtId="0" fontId="2" fillId="24" borderId="11" xfId="51" applyFont="1" applyFill="1" applyBorder="1" applyAlignment="1">
      <alignment horizontal="center" vertical="center"/>
      <protection/>
    </xf>
    <xf numFmtId="0" fontId="7" fillId="24" borderId="11" xfId="51" applyFont="1" applyFill="1" applyBorder="1" applyAlignment="1">
      <alignment horizontal="center" vertical="center" wrapText="1"/>
      <protection/>
    </xf>
    <xf numFmtId="0" fontId="4" fillId="24" borderId="11" xfId="51" applyFont="1" applyFill="1" applyBorder="1" applyAlignment="1">
      <alignment horizontal="center" vertical="center" wrapText="1"/>
      <protection/>
    </xf>
    <xf numFmtId="44" fontId="4" fillId="24" borderId="11" xfId="0" applyNumberFormat="1" applyFont="1" applyFill="1" applyBorder="1" applyAlignment="1">
      <alignment horizontal="center" vertical="center"/>
    </xf>
    <xf numFmtId="0" fontId="2" fillId="24" borderId="10" xfId="51" applyFont="1" applyFill="1" applyBorder="1" applyAlignment="1">
      <alignment horizontal="center" vertical="center" wrapText="1"/>
      <protection/>
    </xf>
    <xf numFmtId="0" fontId="5" fillId="24" borderId="10" xfId="51" applyFont="1" applyFill="1" applyBorder="1" applyAlignment="1">
      <alignment horizontal="center" vertical="center"/>
      <protection/>
    </xf>
    <xf numFmtId="0" fontId="2" fillId="24" borderId="10" xfId="0" applyFont="1" applyFill="1" applyBorder="1" applyAlignment="1">
      <alignment horizontal="center" vertical="center"/>
    </xf>
    <xf numFmtId="44" fontId="4" fillId="24" borderId="10" xfId="0" applyNumberFormat="1" applyFont="1" applyFill="1" applyBorder="1" applyAlignment="1">
      <alignment horizontal="center" vertical="center"/>
    </xf>
    <xf numFmtId="0" fontId="6" fillId="24" borderId="10" xfId="0" applyFont="1" applyFill="1" applyBorder="1" applyAlignment="1">
      <alignment wrapText="1"/>
    </xf>
    <xf numFmtId="0" fontId="4" fillId="0" borderId="10" xfId="51" applyFont="1" applyFill="1" applyBorder="1" applyAlignment="1">
      <alignment horizontal="center" vertical="center" wrapText="1"/>
      <protection/>
    </xf>
    <xf numFmtId="44" fontId="2" fillId="0" borderId="10" xfId="51" applyNumberFormat="1" applyFont="1" applyFill="1" applyBorder="1" applyAlignment="1">
      <alignment horizontal="center" vertical="center" wrapText="1"/>
      <protection/>
    </xf>
    <xf numFmtId="0" fontId="5" fillId="0" borderId="10" xfId="51" applyFont="1" applyFill="1" applyBorder="1" applyAlignment="1">
      <alignment horizontal="center" vertical="center"/>
      <protection/>
    </xf>
    <xf numFmtId="0" fontId="5" fillId="0" borderId="10" xfId="51" applyFont="1" applyFill="1" applyBorder="1" applyAlignment="1">
      <alignment vertical="center" wrapText="1"/>
      <protection/>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3" fillId="24" borderId="10" xfId="0" applyFont="1" applyFill="1" applyBorder="1" applyAlignment="1">
      <alignment horizontal="left" vertical="center"/>
    </xf>
    <xf numFmtId="44" fontId="2" fillId="0" borderId="10" xfId="0" applyNumberFormat="1" applyFont="1" applyBorder="1" applyAlignment="1">
      <alignment horizontal="left" vertical="center"/>
    </xf>
    <xf numFmtId="0" fontId="6" fillId="0" borderId="10" xfId="0" applyFont="1" applyBorder="1" applyAlignment="1">
      <alignment/>
    </xf>
    <xf numFmtId="1" fontId="5" fillId="4" borderId="10" xfId="51" applyNumberFormat="1" applyFont="1" applyFill="1" applyBorder="1" applyAlignment="1">
      <alignment horizontal="center" vertical="center" wrapText="1"/>
      <protection/>
    </xf>
    <xf numFmtId="0" fontId="5" fillId="4" borderId="10" xfId="0" applyFont="1" applyFill="1" applyBorder="1" applyAlignment="1">
      <alignment horizontal="center" wrapText="1"/>
    </xf>
    <xf numFmtId="0" fontId="2" fillId="0" borderId="10" xfId="51" applyFont="1" applyFill="1" applyBorder="1" applyAlignment="1">
      <alignment horizontal="left" vertical="center" wrapText="1"/>
      <protection/>
    </xf>
    <xf numFmtId="1" fontId="4" fillId="24" borderId="10" xfId="51" applyNumberFormat="1" applyFont="1" applyFill="1" applyBorder="1" applyAlignment="1">
      <alignment horizontal="center" vertical="center" wrapText="1"/>
      <protection/>
    </xf>
    <xf numFmtId="0" fontId="6" fillId="0" borderId="10" xfId="0" applyFont="1" applyFill="1" applyBorder="1" applyAlignment="1">
      <alignment wrapText="1"/>
    </xf>
    <xf numFmtId="44" fontId="2" fillId="24" borderId="10" xfId="51" applyNumberFormat="1" applyFont="1" applyFill="1" applyBorder="1" applyAlignment="1">
      <alignment horizontal="right" vertical="center" wrapText="1"/>
      <protection/>
    </xf>
    <xf numFmtId="1" fontId="4" fillId="24" borderId="10" xfId="0" applyNumberFormat="1" applyFont="1" applyFill="1" applyBorder="1" applyAlignment="1">
      <alignment horizontal="center" vertical="center"/>
    </xf>
    <xf numFmtId="44" fontId="8" fillId="0" borderId="10" xfId="0" applyNumberFormat="1" applyFont="1" applyBorder="1" applyAlignment="1">
      <alignment horizontal="left" vertical="center"/>
    </xf>
    <xf numFmtId="0" fontId="8" fillId="24" borderId="10" xfId="0" applyFont="1" applyFill="1" applyBorder="1" applyAlignment="1">
      <alignment horizontal="left" vertical="center"/>
    </xf>
    <xf numFmtId="0" fontId="8" fillId="0" borderId="10" xfId="0" applyFont="1" applyBorder="1" applyAlignment="1">
      <alignment horizontal="left" vertical="center"/>
    </xf>
    <xf numFmtId="0" fontId="2" fillId="24" borderId="10" xfId="0" applyFont="1" applyFill="1" applyBorder="1" applyAlignment="1">
      <alignment horizontal="center" vertical="center"/>
    </xf>
    <xf numFmtId="0" fontId="6" fillId="0" borderId="10" xfId="0" applyFont="1" applyBorder="1" applyAlignment="1">
      <alignment horizontal="left" vertical="center"/>
    </xf>
    <xf numFmtId="0" fontId="2" fillId="24" borderId="10" xfId="51" applyFont="1" applyFill="1" applyBorder="1" applyAlignment="1">
      <alignment horizontal="left" vertical="center" wrapText="1"/>
      <protection/>
    </xf>
    <xf numFmtId="0" fontId="4" fillId="0" borderId="10" xfId="51" applyFont="1" applyFill="1" applyBorder="1" applyAlignment="1">
      <alignment horizontal="left" vertical="center" wrapText="1"/>
      <protection/>
    </xf>
    <xf numFmtId="0" fontId="11" fillId="4" borderId="10" xfId="0" applyFont="1" applyFill="1" applyBorder="1" applyAlignment="1">
      <alignment wrapText="1"/>
    </xf>
    <xf numFmtId="0" fontId="5" fillId="0" borderId="10" xfId="51" applyFont="1" applyFill="1" applyBorder="1" applyAlignment="1">
      <alignment horizontal="center" vertical="center" wrapText="1"/>
      <protection/>
    </xf>
    <xf numFmtId="0" fontId="3" fillId="0" borderId="10" xfId="0" applyFont="1" applyBorder="1" applyAlignment="1">
      <alignment horizontal="left" vertical="center"/>
    </xf>
    <xf numFmtId="0" fontId="3" fillId="24" borderId="10" xfId="0" applyFont="1" applyFill="1" applyBorder="1" applyAlignment="1">
      <alignment horizontal="left" vertical="center"/>
    </xf>
    <xf numFmtId="44" fontId="2" fillId="0" borderId="10" xfId="0" applyNumberFormat="1" applyFont="1" applyBorder="1" applyAlignment="1">
      <alignment horizontal="center" vertical="center"/>
    </xf>
    <xf numFmtId="44" fontId="2" fillId="24" borderId="10" xfId="0" applyNumberFormat="1" applyFont="1" applyFill="1" applyBorder="1" applyAlignment="1">
      <alignment horizontal="center" vertical="center"/>
    </xf>
    <xf numFmtId="44" fontId="2" fillId="24" borderId="10" xfId="0" applyNumberFormat="1" applyFont="1" applyFill="1" applyBorder="1" applyAlignment="1">
      <alignment horizontal="left" vertical="center"/>
    </xf>
    <xf numFmtId="0" fontId="3" fillId="24" borderId="10" xfId="0" applyFont="1" applyFill="1" applyBorder="1" applyAlignment="1">
      <alignment horizontal="center"/>
    </xf>
    <xf numFmtId="44" fontId="2" fillId="0" borderId="10" xfId="0" applyNumberFormat="1" applyFont="1" applyBorder="1" applyAlignment="1">
      <alignment/>
    </xf>
    <xf numFmtId="44" fontId="8" fillId="0" borderId="10" xfId="0" applyNumberFormat="1" applyFont="1" applyBorder="1" applyAlignment="1">
      <alignment/>
    </xf>
    <xf numFmtId="0" fontId="3" fillId="0" borderId="10" xfId="0" applyFont="1" applyBorder="1" applyAlignment="1">
      <alignment horizontal="center"/>
    </xf>
    <xf numFmtId="0" fontId="3" fillId="0" borderId="10" xfId="0" applyFont="1" applyFill="1" applyBorder="1" applyAlignment="1">
      <alignment vertical="center"/>
    </xf>
    <xf numFmtId="0" fontId="2" fillId="4" borderId="10" xfId="51" applyFont="1" applyFill="1" applyBorder="1" applyAlignment="1">
      <alignment horizontal="left" vertical="center"/>
      <protection/>
    </xf>
    <xf numFmtId="0" fontId="6" fillId="4" borderId="10" xfId="0" applyFont="1" applyFill="1" applyBorder="1" applyAlignment="1">
      <alignment vertical="center" wrapText="1"/>
    </xf>
    <xf numFmtId="1" fontId="4" fillId="24" borderId="10" xfId="51" applyNumberFormat="1" applyFont="1" applyFill="1" applyBorder="1" applyAlignment="1">
      <alignment horizontal="center" vertical="center"/>
      <protection/>
    </xf>
    <xf numFmtId="0" fontId="4" fillId="0" borderId="10" xfId="51" applyFont="1" applyFill="1" applyBorder="1" applyAlignment="1">
      <alignment vertical="center"/>
      <protection/>
    </xf>
    <xf numFmtId="0" fontId="3" fillId="0" borderId="10" xfId="0" applyFont="1" applyBorder="1" applyAlignment="1">
      <alignment vertical="center"/>
    </xf>
    <xf numFmtId="0" fontId="2" fillId="24" borderId="10" xfId="51" applyFont="1" applyFill="1" applyBorder="1" applyAlignment="1" applyProtection="1">
      <alignment horizontal="center" vertical="center"/>
      <protection locked="0"/>
    </xf>
    <xf numFmtId="0" fontId="7" fillId="24" borderId="10" xfId="51" applyFont="1" applyFill="1" applyBorder="1" applyAlignment="1">
      <alignment horizontal="center" vertical="center"/>
      <protection/>
    </xf>
    <xf numFmtId="0" fontId="3" fillId="24" borderId="10" xfId="0" applyFont="1" applyFill="1" applyBorder="1" applyAlignment="1">
      <alignment vertical="center"/>
    </xf>
    <xf numFmtId="0" fontId="12" fillId="24" borderId="10" xfId="51" applyFont="1" applyFill="1" applyBorder="1" applyAlignment="1">
      <alignment horizontal="center" vertical="center"/>
      <protection/>
    </xf>
    <xf numFmtId="0" fontId="8" fillId="0" borderId="10" xfId="0" applyFont="1" applyFill="1" applyBorder="1" applyAlignment="1">
      <alignment vertical="center"/>
    </xf>
    <xf numFmtId="0" fontId="8" fillId="0" borderId="10" xfId="0" applyFont="1" applyBorder="1" applyAlignment="1">
      <alignment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0" fontId="6" fillId="0" borderId="10" xfId="0" applyFont="1" applyFill="1" applyBorder="1" applyAlignment="1">
      <alignment vertical="center"/>
    </xf>
    <xf numFmtId="44" fontId="4" fillId="0" borderId="10" xfId="61" applyNumberFormat="1" applyFont="1" applyBorder="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vertical="center"/>
    </xf>
    <xf numFmtId="1" fontId="10" fillId="24" borderId="10" xfId="51" applyNumberFormat="1" applyFont="1" applyFill="1" applyBorder="1" applyAlignment="1">
      <alignment horizontal="center" vertical="center"/>
      <protection/>
    </xf>
    <xf numFmtId="44" fontId="8" fillId="24" borderId="10" xfId="59" applyNumberFormat="1" applyFont="1" applyFill="1" applyBorder="1" applyAlignment="1">
      <alignment horizontal="right" vertical="center"/>
    </xf>
    <xf numFmtId="0" fontId="8" fillId="24" borderId="10" xfId="0" applyFont="1" applyFill="1" applyBorder="1" applyAlignment="1">
      <alignment vertical="center"/>
    </xf>
    <xf numFmtId="0" fontId="2" fillId="24" borderId="10" xfId="0" applyFont="1" applyFill="1" applyBorder="1" applyAlignment="1">
      <alignment vertical="center"/>
    </xf>
    <xf numFmtId="0" fontId="5" fillId="24" borderId="10" xfId="51" applyFont="1" applyFill="1" applyBorder="1" applyAlignment="1">
      <alignment horizontal="center" vertical="center" wrapText="1"/>
      <protection/>
    </xf>
    <xf numFmtId="44" fontId="4" fillId="24" borderId="10" xfId="0" applyNumberFormat="1" applyFont="1" applyFill="1" applyBorder="1" applyAlignment="1">
      <alignment horizontal="right" vertical="center"/>
    </xf>
    <xf numFmtId="1" fontId="10" fillId="0" borderId="10" xfId="51" applyNumberFormat="1" applyFont="1" applyFill="1" applyBorder="1" applyAlignment="1">
      <alignment horizontal="center" vertical="center" wrapText="1"/>
      <protection/>
    </xf>
    <xf numFmtId="44" fontId="4" fillId="0" borderId="10" xfId="0" applyNumberFormat="1" applyFont="1" applyFill="1" applyBorder="1" applyAlignment="1">
      <alignment horizontal="center" vertical="center"/>
    </xf>
    <xf numFmtId="44" fontId="2" fillId="0" borderId="10" xfId="59" applyNumberFormat="1" applyFont="1" applyFill="1" applyBorder="1" applyAlignment="1">
      <alignment horizontal="left" vertical="center"/>
    </xf>
    <xf numFmtId="0" fontId="8" fillId="0" borderId="10" xfId="0" applyFont="1" applyFill="1" applyBorder="1" applyAlignment="1">
      <alignment horizontal="left" vertical="center"/>
    </xf>
    <xf numFmtId="1" fontId="4" fillId="24" borderId="10" xfId="0" applyNumberFormat="1" applyFont="1" applyFill="1" applyBorder="1" applyAlignment="1">
      <alignment horizontal="center" vertical="center"/>
    </xf>
    <xf numFmtId="0" fontId="3" fillId="10" borderId="10" xfId="0" applyFont="1" applyFill="1" applyBorder="1" applyAlignment="1">
      <alignment horizontal="left" vertical="center"/>
    </xf>
    <xf numFmtId="16" fontId="7" fillId="0" borderId="10" xfId="51" applyNumberFormat="1" applyFont="1" applyBorder="1" applyAlignment="1">
      <alignment horizontal="center" vertical="center" wrapText="1"/>
      <protection/>
    </xf>
    <xf numFmtId="0" fontId="5" fillId="0" borderId="10" xfId="0" applyFont="1" applyBorder="1" applyAlignment="1">
      <alignment horizontal="center" vertical="center"/>
    </xf>
    <xf numFmtId="0" fontId="5" fillId="24" borderId="10" xfId="0" applyFont="1" applyFill="1" applyBorder="1" applyAlignment="1">
      <alignment horizontal="center" vertical="center"/>
    </xf>
    <xf numFmtId="0" fontId="5" fillId="0" borderId="10" xfId="0" applyFont="1" applyBorder="1" applyAlignment="1">
      <alignment horizontal="center"/>
    </xf>
    <xf numFmtId="0" fontId="2" fillId="4" borderId="10" xfId="51" applyFont="1" applyFill="1" applyBorder="1" applyAlignment="1">
      <alignment horizontal="center" vertical="center" wrapText="1"/>
      <protection/>
    </xf>
    <xf numFmtId="0" fontId="2" fillId="0" borderId="10" xfId="0" applyFont="1" applyFill="1" applyBorder="1" applyAlignment="1">
      <alignment horizontal="center" vertical="center"/>
    </xf>
    <xf numFmtId="44" fontId="14" fillId="24" borderId="10" xfId="59" applyNumberFormat="1" applyFont="1" applyFill="1" applyBorder="1" applyAlignment="1">
      <alignment horizontal="right" vertical="center"/>
    </xf>
    <xf numFmtId="44" fontId="3" fillId="0" borderId="10" xfId="0" applyNumberFormat="1" applyFont="1" applyBorder="1" applyAlignment="1">
      <alignment/>
    </xf>
    <xf numFmtId="0" fontId="4" fillId="0" borderId="10" xfId="51" applyFont="1" applyFill="1" applyBorder="1" applyAlignment="1">
      <alignment horizontal="center" vertical="center"/>
      <protection/>
    </xf>
    <xf numFmtId="1" fontId="4" fillId="24" borderId="10" xfId="51" applyNumberFormat="1" applyFont="1" applyFill="1" applyBorder="1" applyAlignment="1">
      <alignment horizontal="center" vertical="center"/>
      <protection/>
    </xf>
    <xf numFmtId="0" fontId="4" fillId="0" borderId="10" xfId="0" applyFont="1" applyBorder="1" applyAlignment="1">
      <alignment horizontal="center" vertical="center" textRotation="90"/>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31" fillId="24" borderId="10" xfId="51" applyFont="1" applyFill="1" applyBorder="1" applyAlignment="1">
      <alignment horizontal="left" vertical="center" wrapText="1"/>
      <protection/>
    </xf>
    <xf numFmtId="0" fontId="34" fillId="0" borderId="10" xfId="51" applyFont="1" applyBorder="1" applyAlignment="1">
      <alignment horizontal="center" vertical="center" wrapText="1"/>
      <protection/>
    </xf>
    <xf numFmtId="0" fontId="31" fillId="0" borderId="10" xfId="51" applyFont="1" applyBorder="1" applyAlignment="1">
      <alignment horizontal="center" vertical="center"/>
      <protection/>
    </xf>
    <xf numFmtId="0" fontId="31" fillId="0" borderId="10" xfId="51" applyFont="1" applyFill="1" applyBorder="1" applyAlignment="1">
      <alignment horizontal="center" vertical="center"/>
      <protection/>
    </xf>
    <xf numFmtId="0" fontId="14" fillId="0" borderId="10" xfId="0" applyFont="1" applyBorder="1" applyAlignment="1">
      <alignment horizontal="center" vertical="center" textRotation="90"/>
    </xf>
    <xf numFmtId="0" fontId="6" fillId="24" borderId="10" xfId="0" applyFont="1" applyFill="1" applyBorder="1" applyAlignment="1">
      <alignment horizontal="left" vertical="center" wrapText="1"/>
    </xf>
    <xf numFmtId="0" fontId="6" fillId="24" borderId="10" xfId="0" applyFont="1" applyFill="1" applyBorder="1" applyAlignment="1">
      <alignment horizontal="left" vertical="center"/>
    </xf>
    <xf numFmtId="0" fontId="2" fillId="24" borderId="14" xfId="51" applyFont="1" applyFill="1" applyBorder="1" applyAlignment="1">
      <alignment horizontal="left" wrapText="1"/>
      <protection/>
    </xf>
    <xf numFmtId="0" fontId="2" fillId="24" borderId="15" xfId="51" applyFont="1" applyFill="1" applyBorder="1" applyAlignment="1">
      <alignment horizontal="left" wrapText="1"/>
      <protection/>
    </xf>
    <xf numFmtId="0" fontId="2" fillId="24" borderId="16" xfId="51" applyFont="1" applyFill="1" applyBorder="1" applyAlignment="1">
      <alignment horizontal="left" wrapText="1"/>
      <protection/>
    </xf>
    <xf numFmtId="0" fontId="2" fillId="24" borderId="10" xfId="51" applyFont="1" applyFill="1" applyBorder="1" applyAlignment="1">
      <alignment horizontal="left" vertical="center" wrapText="1"/>
      <protection/>
    </xf>
    <xf numFmtId="0" fontId="8" fillId="0" borderId="10" xfId="0" applyFont="1" applyBorder="1" applyAlignment="1">
      <alignment horizontal="center" vertical="center"/>
    </xf>
    <xf numFmtId="0" fontId="8" fillId="24" borderId="10" xfId="51" applyFont="1" applyFill="1" applyBorder="1" applyAlignment="1">
      <alignment horizontal="center"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2" fillId="24" borderId="11" xfId="51" applyFont="1" applyFill="1" applyBorder="1" applyAlignment="1">
      <alignment horizontal="left" vertical="center" wrapText="1"/>
      <protection/>
    </xf>
    <xf numFmtId="0" fontId="2" fillId="24" borderId="17" xfId="51" applyFont="1" applyFill="1" applyBorder="1" applyAlignment="1">
      <alignment horizontal="left" vertical="center" wrapText="1"/>
      <protection/>
    </xf>
    <xf numFmtId="0" fontId="2" fillId="24" borderId="18" xfId="51" applyFont="1" applyFill="1" applyBorder="1" applyAlignment="1">
      <alignment horizontal="left" vertical="center" wrapText="1"/>
      <protection/>
    </xf>
    <xf numFmtId="0" fontId="8" fillId="0" borderId="10" xfId="51" applyFont="1" applyFill="1" applyBorder="1" applyAlignment="1">
      <alignment horizontal="center" vertical="center"/>
      <protection/>
    </xf>
    <xf numFmtId="0" fontId="4" fillId="0" borderId="19" xfId="51" applyFont="1" applyBorder="1" applyAlignment="1">
      <alignment horizontal="left" vertical="center" wrapText="1"/>
      <protection/>
    </xf>
    <xf numFmtId="0" fontId="4" fillId="0" borderId="20" xfId="51" applyFont="1" applyBorder="1" applyAlignment="1">
      <alignment horizontal="left" vertical="center" wrapText="1"/>
      <protection/>
    </xf>
    <xf numFmtId="0" fontId="4" fillId="0" borderId="21" xfId="51" applyFont="1" applyBorder="1" applyAlignment="1">
      <alignment horizontal="left" vertical="center" wrapText="1"/>
      <protection/>
    </xf>
    <xf numFmtId="0" fontId="6" fillId="0"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0" xfId="51" applyFont="1" applyFill="1" applyBorder="1" applyAlignment="1">
      <alignment horizontal="left" vertical="center"/>
      <protection/>
    </xf>
    <xf numFmtId="0" fontId="9" fillId="0" borderId="10" xfId="51" applyFont="1" applyFill="1" applyBorder="1" applyAlignment="1">
      <alignment horizontal="left" vertical="center" wrapText="1"/>
      <protection/>
    </xf>
    <xf numFmtId="0" fontId="6" fillId="0" borderId="10" xfId="0" applyFont="1" applyBorder="1" applyAlignment="1">
      <alignment horizontal="center"/>
    </xf>
    <xf numFmtId="0" fontId="2" fillId="24" borderId="10" xfId="51" applyFont="1" applyFill="1" applyBorder="1" applyAlignment="1" applyProtection="1">
      <alignment horizontal="center" vertical="center" wrapTex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Walutowy_Arkusz1"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9"/>
  <sheetViews>
    <sheetView tabSelected="1" zoomScalePageLayoutView="0" workbookViewId="0" topLeftCell="A109">
      <selection activeCell="G123" sqref="G123"/>
    </sheetView>
  </sheetViews>
  <sheetFormatPr defaultColWidth="9.125" defaultRowHeight="12.75"/>
  <cols>
    <col min="1" max="1" width="4.00390625" style="2" customWidth="1"/>
    <col min="2" max="2" width="21.625" style="52" customWidth="1"/>
    <col min="3" max="3" width="8.75390625" style="4" customWidth="1"/>
    <col min="4" max="4" width="8.25390625" style="5" customWidth="1"/>
    <col min="5" max="5" width="9.125" style="3" customWidth="1"/>
    <col min="6" max="6" width="11.125" style="6" customWidth="1"/>
    <col min="7" max="7" width="10.75390625" style="109" customWidth="1"/>
    <col min="8" max="8" width="7.375" style="2" customWidth="1"/>
    <col min="9" max="9" width="9.75390625" style="36" bestFit="1" customWidth="1"/>
    <col min="10" max="10" width="5.25390625" style="52" customWidth="1"/>
    <col min="11" max="11" width="10.625" style="2" customWidth="1"/>
    <col min="12" max="13" width="11.25390625" style="2" customWidth="1"/>
    <col min="14" max="14" width="8.75390625" style="110" customWidth="1"/>
    <col min="15" max="16384" width="9.125" style="2" customWidth="1"/>
  </cols>
  <sheetData>
    <row r="1" spans="1:14" s="1" customFormat="1" ht="36.75" customHeight="1">
      <c r="A1" s="146" t="s">
        <v>94</v>
      </c>
      <c r="B1" s="146"/>
      <c r="C1" s="146"/>
      <c r="D1" s="146"/>
      <c r="E1" s="146"/>
      <c r="F1" s="146"/>
      <c r="G1" s="146"/>
      <c r="H1" s="146"/>
      <c r="I1" s="146"/>
      <c r="J1" s="146"/>
      <c r="K1" s="146"/>
      <c r="L1" s="146"/>
      <c r="M1" s="146"/>
      <c r="N1" s="146"/>
    </row>
    <row r="2" spans="1:14" s="81" customFormat="1" ht="124.5" customHeight="1">
      <c r="A2" s="137" t="s">
        <v>109</v>
      </c>
      <c r="B2" s="138"/>
      <c r="C2" s="138"/>
      <c r="D2" s="138"/>
      <c r="E2" s="138"/>
      <c r="F2" s="138"/>
      <c r="G2" s="138"/>
      <c r="H2" s="138"/>
      <c r="I2" s="138"/>
      <c r="J2" s="138"/>
      <c r="K2" s="138"/>
      <c r="L2" s="138"/>
      <c r="M2" s="138"/>
      <c r="N2" s="138"/>
    </row>
    <row r="3" spans="1:14" s="83" customFormat="1" ht="45">
      <c r="A3" s="7" t="s">
        <v>13</v>
      </c>
      <c r="B3" s="82" t="s">
        <v>9</v>
      </c>
      <c r="C3" s="9" t="s">
        <v>14</v>
      </c>
      <c r="D3" s="9" t="s">
        <v>15</v>
      </c>
      <c r="E3" s="9" t="s">
        <v>16</v>
      </c>
      <c r="F3" s="9" t="s">
        <v>17</v>
      </c>
      <c r="G3" s="56" t="s">
        <v>11</v>
      </c>
      <c r="H3" s="10" t="s">
        <v>8</v>
      </c>
      <c r="I3" s="11" t="s">
        <v>77</v>
      </c>
      <c r="J3" s="115" t="s">
        <v>78</v>
      </c>
      <c r="K3" s="11" t="s">
        <v>27</v>
      </c>
      <c r="L3" s="11" t="s">
        <v>28</v>
      </c>
      <c r="M3" s="57" t="s">
        <v>76</v>
      </c>
      <c r="N3" s="12" t="s">
        <v>12</v>
      </c>
    </row>
    <row r="4" spans="1:14" s="86" customFormat="1" ht="20.25" customHeight="1">
      <c r="A4" s="14">
        <v>1</v>
      </c>
      <c r="B4" s="134" t="s">
        <v>29</v>
      </c>
      <c r="C4" s="16" t="s">
        <v>21</v>
      </c>
      <c r="D4" s="14" t="s">
        <v>60</v>
      </c>
      <c r="E4" s="14" t="s">
        <v>22</v>
      </c>
      <c r="F4" s="17" t="s">
        <v>22</v>
      </c>
      <c r="G4" s="84">
        <v>24</v>
      </c>
      <c r="H4" s="18" t="s">
        <v>23</v>
      </c>
      <c r="I4" s="20"/>
      <c r="J4" s="51"/>
      <c r="K4" s="20">
        <f aca="true" t="shared" si="0" ref="K4:K21">ROUND(G4*I4,2)</f>
        <v>0</v>
      </c>
      <c r="L4" s="20">
        <f aca="true" t="shared" si="1" ref="L4:L21">K4+ROUND(K4*J4/100,2)</f>
        <v>0</v>
      </c>
      <c r="M4" s="20"/>
      <c r="N4" s="85"/>
    </row>
    <row r="5" spans="1:14" s="86" customFormat="1" ht="20.25" customHeight="1">
      <c r="A5" s="14">
        <v>2</v>
      </c>
      <c r="B5" s="134"/>
      <c r="C5" s="16" t="s">
        <v>24</v>
      </c>
      <c r="D5" s="14" t="s">
        <v>60</v>
      </c>
      <c r="E5" s="14" t="s">
        <v>22</v>
      </c>
      <c r="F5" s="17" t="s">
        <v>22</v>
      </c>
      <c r="G5" s="84">
        <v>48</v>
      </c>
      <c r="H5" s="18" t="s">
        <v>20</v>
      </c>
      <c r="I5" s="20"/>
      <c r="J5" s="51"/>
      <c r="K5" s="20">
        <f t="shared" si="0"/>
        <v>0</v>
      </c>
      <c r="L5" s="20">
        <f t="shared" si="1"/>
        <v>0</v>
      </c>
      <c r="M5" s="20"/>
      <c r="N5" s="85"/>
    </row>
    <row r="6" spans="1:14" s="86" customFormat="1" ht="20.25" customHeight="1">
      <c r="A6" s="14">
        <v>3</v>
      </c>
      <c r="B6" s="134"/>
      <c r="C6" s="16">
        <v>0</v>
      </c>
      <c r="D6" s="14" t="s">
        <v>60</v>
      </c>
      <c r="E6" s="14" t="s">
        <v>22</v>
      </c>
      <c r="F6" s="17" t="s">
        <v>22</v>
      </c>
      <c r="G6" s="84">
        <v>48</v>
      </c>
      <c r="H6" s="18" t="s">
        <v>20</v>
      </c>
      <c r="I6" s="20"/>
      <c r="J6" s="51"/>
      <c r="K6" s="20">
        <f t="shared" si="0"/>
        <v>0</v>
      </c>
      <c r="L6" s="20">
        <f t="shared" si="1"/>
        <v>0</v>
      </c>
      <c r="M6" s="20"/>
      <c r="N6" s="85"/>
    </row>
    <row r="7" spans="1:14" s="86" customFormat="1" ht="24" customHeight="1">
      <c r="A7" s="14">
        <v>4</v>
      </c>
      <c r="B7" s="134"/>
      <c r="C7" s="16">
        <v>1</v>
      </c>
      <c r="D7" s="14" t="s">
        <v>60</v>
      </c>
      <c r="E7" s="14" t="s">
        <v>22</v>
      </c>
      <c r="F7" s="17" t="s">
        <v>22</v>
      </c>
      <c r="G7" s="84">
        <v>48</v>
      </c>
      <c r="H7" s="18" t="s">
        <v>20</v>
      </c>
      <c r="I7" s="20"/>
      <c r="J7" s="51"/>
      <c r="K7" s="20">
        <f t="shared" si="0"/>
        <v>0</v>
      </c>
      <c r="L7" s="20">
        <f t="shared" si="1"/>
        <v>0</v>
      </c>
      <c r="M7" s="20"/>
      <c r="N7" s="85"/>
    </row>
    <row r="8" spans="1:14" s="86" customFormat="1" ht="18" customHeight="1">
      <c r="A8" s="14">
        <v>5</v>
      </c>
      <c r="B8" s="134"/>
      <c r="C8" s="16">
        <v>2</v>
      </c>
      <c r="D8" s="14" t="s">
        <v>60</v>
      </c>
      <c r="E8" s="14" t="s">
        <v>22</v>
      </c>
      <c r="F8" s="17" t="s">
        <v>22</v>
      </c>
      <c r="G8" s="84">
        <v>72</v>
      </c>
      <c r="H8" s="18" t="s">
        <v>20</v>
      </c>
      <c r="I8" s="20"/>
      <c r="J8" s="51"/>
      <c r="K8" s="20">
        <f t="shared" si="0"/>
        <v>0</v>
      </c>
      <c r="L8" s="20">
        <f t="shared" si="1"/>
        <v>0</v>
      </c>
      <c r="M8" s="20"/>
      <c r="N8" s="85"/>
    </row>
    <row r="9" spans="1:14" s="86" customFormat="1" ht="18" customHeight="1">
      <c r="A9" s="14">
        <v>6</v>
      </c>
      <c r="B9" s="134"/>
      <c r="C9" s="16">
        <v>3</v>
      </c>
      <c r="D9" s="14">
        <v>150</v>
      </c>
      <c r="E9" s="14" t="s">
        <v>22</v>
      </c>
      <c r="F9" s="17" t="s">
        <v>22</v>
      </c>
      <c r="G9" s="84">
        <v>24</v>
      </c>
      <c r="H9" s="18" t="s">
        <v>20</v>
      </c>
      <c r="I9" s="20"/>
      <c r="J9" s="51"/>
      <c r="K9" s="20">
        <f t="shared" si="0"/>
        <v>0</v>
      </c>
      <c r="L9" s="20">
        <f t="shared" si="1"/>
        <v>0</v>
      </c>
      <c r="M9" s="20"/>
      <c r="N9" s="85"/>
    </row>
    <row r="10" spans="1:14" s="86" customFormat="1" ht="18" customHeight="1">
      <c r="A10" s="14">
        <v>7</v>
      </c>
      <c r="B10" s="134"/>
      <c r="C10" s="16">
        <v>4</v>
      </c>
      <c r="D10" s="14">
        <v>150</v>
      </c>
      <c r="E10" s="14" t="s">
        <v>22</v>
      </c>
      <c r="F10" s="17" t="s">
        <v>22</v>
      </c>
      <c r="G10" s="84">
        <v>48</v>
      </c>
      <c r="H10" s="18" t="s">
        <v>20</v>
      </c>
      <c r="I10" s="20"/>
      <c r="J10" s="51"/>
      <c r="K10" s="20">
        <f aca="true" t="shared" si="2" ref="K10:K15">ROUND(G10*I10,2)</f>
        <v>0</v>
      </c>
      <c r="L10" s="20">
        <f aca="true" t="shared" si="3" ref="L10:L15">K10+ROUND(K10*J10/100,2)</f>
        <v>0</v>
      </c>
      <c r="M10" s="20"/>
      <c r="N10" s="85"/>
    </row>
    <row r="11" spans="1:14" s="89" customFormat="1" ht="18" customHeight="1">
      <c r="A11" s="14">
        <v>8</v>
      </c>
      <c r="B11" s="134"/>
      <c r="C11" s="42" t="s">
        <v>21</v>
      </c>
      <c r="D11" s="87">
        <v>75</v>
      </c>
      <c r="E11" s="24">
        <v>30</v>
      </c>
      <c r="F11" s="88" t="s">
        <v>25</v>
      </c>
      <c r="G11" s="84">
        <v>36</v>
      </c>
      <c r="H11" s="26" t="s">
        <v>20</v>
      </c>
      <c r="I11" s="27"/>
      <c r="J11" s="51"/>
      <c r="K11" s="20">
        <f t="shared" si="2"/>
        <v>0</v>
      </c>
      <c r="L11" s="27">
        <f t="shared" si="3"/>
        <v>0</v>
      </c>
      <c r="M11" s="27"/>
      <c r="N11" s="85"/>
    </row>
    <row r="12" spans="1:14" s="89" customFormat="1" ht="18" customHeight="1">
      <c r="A12" s="14">
        <v>9</v>
      </c>
      <c r="B12" s="134"/>
      <c r="C12" s="42" t="s">
        <v>24</v>
      </c>
      <c r="D12" s="87">
        <v>75</v>
      </c>
      <c r="E12" s="24">
        <v>30</v>
      </c>
      <c r="F12" s="88" t="s">
        <v>25</v>
      </c>
      <c r="G12" s="84">
        <v>72</v>
      </c>
      <c r="H12" s="26" t="s">
        <v>20</v>
      </c>
      <c r="I12" s="27"/>
      <c r="J12" s="51"/>
      <c r="K12" s="20">
        <f t="shared" si="2"/>
        <v>0</v>
      </c>
      <c r="L12" s="27">
        <f t="shared" si="3"/>
        <v>0</v>
      </c>
      <c r="M12" s="27"/>
      <c r="N12" s="81"/>
    </row>
    <row r="13" spans="1:14" s="89" customFormat="1" ht="18" customHeight="1">
      <c r="A13" s="14">
        <v>10</v>
      </c>
      <c r="B13" s="134"/>
      <c r="C13" s="42">
        <v>0</v>
      </c>
      <c r="D13" s="87">
        <v>75</v>
      </c>
      <c r="E13" s="90">
        <v>30</v>
      </c>
      <c r="F13" s="88" t="s">
        <v>25</v>
      </c>
      <c r="G13" s="84">
        <v>60</v>
      </c>
      <c r="H13" s="26" t="s">
        <v>20</v>
      </c>
      <c r="I13" s="27"/>
      <c r="J13" s="51"/>
      <c r="K13" s="20">
        <f t="shared" si="2"/>
        <v>0</v>
      </c>
      <c r="L13" s="27">
        <f t="shared" si="3"/>
        <v>0</v>
      </c>
      <c r="M13" s="27"/>
      <c r="N13" s="85"/>
    </row>
    <row r="14" spans="1:14" s="89" customFormat="1" ht="18" customHeight="1">
      <c r="A14" s="14">
        <v>11</v>
      </c>
      <c r="B14" s="134"/>
      <c r="C14" s="42">
        <v>2</v>
      </c>
      <c r="D14" s="87">
        <v>90</v>
      </c>
      <c r="E14" s="24">
        <v>40</v>
      </c>
      <c r="F14" s="88" t="s">
        <v>25</v>
      </c>
      <c r="G14" s="84">
        <v>48</v>
      </c>
      <c r="H14" s="26" t="s">
        <v>20</v>
      </c>
      <c r="I14" s="27"/>
      <c r="J14" s="51"/>
      <c r="K14" s="20">
        <f t="shared" si="2"/>
        <v>0</v>
      </c>
      <c r="L14" s="27">
        <f t="shared" si="3"/>
        <v>0</v>
      </c>
      <c r="M14" s="27"/>
      <c r="N14" s="85"/>
    </row>
    <row r="15" spans="1:14" s="89" customFormat="1" ht="18" customHeight="1">
      <c r="A15" s="14">
        <v>12</v>
      </c>
      <c r="B15" s="134"/>
      <c r="C15" s="42">
        <v>0</v>
      </c>
      <c r="D15" s="87">
        <v>75</v>
      </c>
      <c r="E15" s="24">
        <v>26</v>
      </c>
      <c r="F15" s="25" t="s">
        <v>25</v>
      </c>
      <c r="G15" s="84">
        <v>36</v>
      </c>
      <c r="H15" s="26" t="s">
        <v>20</v>
      </c>
      <c r="I15" s="27"/>
      <c r="J15" s="51"/>
      <c r="K15" s="20">
        <f t="shared" si="2"/>
        <v>0</v>
      </c>
      <c r="L15" s="27">
        <f t="shared" si="3"/>
        <v>0</v>
      </c>
      <c r="M15" s="27"/>
      <c r="N15" s="85"/>
    </row>
    <row r="16" spans="1:14" s="89" customFormat="1" ht="21">
      <c r="A16" s="14">
        <v>13</v>
      </c>
      <c r="B16" s="134"/>
      <c r="C16" s="42" t="s">
        <v>24</v>
      </c>
      <c r="D16" s="87">
        <v>75</v>
      </c>
      <c r="E16" s="24">
        <v>26</v>
      </c>
      <c r="F16" s="25" t="s">
        <v>30</v>
      </c>
      <c r="G16" s="84">
        <v>36</v>
      </c>
      <c r="H16" s="26" t="s">
        <v>20</v>
      </c>
      <c r="I16" s="27"/>
      <c r="J16" s="51"/>
      <c r="K16" s="20">
        <f t="shared" si="0"/>
        <v>0</v>
      </c>
      <c r="L16" s="27">
        <f t="shared" si="1"/>
        <v>0</v>
      </c>
      <c r="M16" s="27"/>
      <c r="N16" s="85"/>
    </row>
    <row r="17" spans="1:14" s="89" customFormat="1" ht="21">
      <c r="A17" s="14">
        <v>14</v>
      </c>
      <c r="B17" s="134"/>
      <c r="C17" s="42">
        <v>0</v>
      </c>
      <c r="D17" s="87">
        <v>75</v>
      </c>
      <c r="E17" s="24">
        <v>37</v>
      </c>
      <c r="F17" s="25" t="s">
        <v>30</v>
      </c>
      <c r="G17" s="84">
        <v>48</v>
      </c>
      <c r="H17" s="26" t="s">
        <v>20</v>
      </c>
      <c r="I17" s="27"/>
      <c r="J17" s="51"/>
      <c r="K17" s="20">
        <f t="shared" si="0"/>
        <v>0</v>
      </c>
      <c r="L17" s="27">
        <f t="shared" si="1"/>
        <v>0</v>
      </c>
      <c r="M17" s="27"/>
      <c r="N17" s="81"/>
    </row>
    <row r="18" spans="1:14" s="89" customFormat="1" ht="21">
      <c r="A18" s="14">
        <v>15</v>
      </c>
      <c r="B18" s="134"/>
      <c r="C18" s="42">
        <v>1</v>
      </c>
      <c r="D18" s="87">
        <v>75</v>
      </c>
      <c r="E18" s="90">
        <v>37</v>
      </c>
      <c r="F18" s="25" t="s">
        <v>30</v>
      </c>
      <c r="G18" s="84">
        <v>24</v>
      </c>
      <c r="H18" s="26" t="s">
        <v>20</v>
      </c>
      <c r="I18" s="27"/>
      <c r="J18" s="51"/>
      <c r="K18" s="20">
        <f t="shared" si="0"/>
        <v>0</v>
      </c>
      <c r="L18" s="27">
        <f t="shared" si="1"/>
        <v>0</v>
      </c>
      <c r="M18" s="27"/>
      <c r="N18" s="85"/>
    </row>
    <row r="19" spans="1:14" s="89" customFormat="1" ht="21">
      <c r="A19" s="14">
        <v>16</v>
      </c>
      <c r="B19" s="147"/>
      <c r="C19" s="42" t="s">
        <v>24</v>
      </c>
      <c r="D19" s="87">
        <v>75</v>
      </c>
      <c r="E19" s="24">
        <v>30</v>
      </c>
      <c r="F19" s="25" t="s">
        <v>19</v>
      </c>
      <c r="G19" s="84">
        <v>72</v>
      </c>
      <c r="H19" s="26" t="s">
        <v>20</v>
      </c>
      <c r="I19" s="27"/>
      <c r="J19" s="51"/>
      <c r="K19" s="20">
        <f t="shared" si="0"/>
        <v>0</v>
      </c>
      <c r="L19" s="27">
        <f t="shared" si="1"/>
        <v>0</v>
      </c>
      <c r="M19" s="27"/>
      <c r="N19" s="85"/>
    </row>
    <row r="20" spans="1:14" s="89" customFormat="1" ht="21">
      <c r="A20" s="14">
        <v>17</v>
      </c>
      <c r="B20" s="147"/>
      <c r="C20" s="42">
        <v>0</v>
      </c>
      <c r="D20" s="87">
        <v>75</v>
      </c>
      <c r="E20" s="24">
        <v>39</v>
      </c>
      <c r="F20" s="25" t="s">
        <v>19</v>
      </c>
      <c r="G20" s="84">
        <v>60</v>
      </c>
      <c r="H20" s="26" t="s">
        <v>20</v>
      </c>
      <c r="I20" s="27"/>
      <c r="J20" s="51"/>
      <c r="K20" s="20">
        <f>ROUND(G20*I20,2)</f>
        <v>0</v>
      </c>
      <c r="L20" s="27">
        <f>K20+ROUND(K20*J20/100,2)</f>
        <v>0</v>
      </c>
      <c r="M20" s="27"/>
      <c r="N20" s="85"/>
    </row>
    <row r="21" spans="1:14" s="89" customFormat="1" ht="22.5" customHeight="1">
      <c r="A21" s="14">
        <v>18</v>
      </c>
      <c r="B21" s="147"/>
      <c r="C21" s="42">
        <v>2</v>
      </c>
      <c r="D21" s="87" t="s">
        <v>31</v>
      </c>
      <c r="E21" s="24" t="s">
        <v>32</v>
      </c>
      <c r="F21" s="25" t="s">
        <v>79</v>
      </c>
      <c r="G21" s="84">
        <v>84</v>
      </c>
      <c r="H21" s="26" t="s">
        <v>20</v>
      </c>
      <c r="I21" s="27"/>
      <c r="J21" s="51"/>
      <c r="K21" s="20">
        <f t="shared" si="0"/>
        <v>0</v>
      </c>
      <c r="L21" s="27">
        <f t="shared" si="1"/>
        <v>0</v>
      </c>
      <c r="M21" s="27"/>
      <c r="N21" s="85"/>
    </row>
    <row r="22" spans="1:14" s="92" customFormat="1" ht="15" customHeight="1">
      <c r="A22" s="142" t="s">
        <v>10</v>
      </c>
      <c r="B22" s="142"/>
      <c r="C22" s="142"/>
      <c r="D22" s="142"/>
      <c r="E22" s="142"/>
      <c r="F22" s="142"/>
      <c r="G22" s="142"/>
      <c r="H22" s="142"/>
      <c r="I22" s="142"/>
      <c r="J22" s="142"/>
      <c r="K22" s="22">
        <f>SUM(K4:K21)</f>
        <v>0</v>
      </c>
      <c r="L22" s="22">
        <f>SUM(L4:L21)</f>
        <v>0</v>
      </c>
      <c r="M22" s="22"/>
      <c r="N22" s="91"/>
    </row>
    <row r="23" spans="1:14" s="81" customFormat="1" ht="156" customHeight="1">
      <c r="A23" s="137" t="s">
        <v>3</v>
      </c>
      <c r="B23" s="138"/>
      <c r="C23" s="138"/>
      <c r="D23" s="138"/>
      <c r="E23" s="138"/>
      <c r="F23" s="138"/>
      <c r="G23" s="138"/>
      <c r="H23" s="138"/>
      <c r="I23" s="138"/>
      <c r="J23" s="138"/>
      <c r="K23" s="138"/>
      <c r="L23" s="138"/>
      <c r="M23" s="138"/>
      <c r="N23" s="138"/>
    </row>
    <row r="24" spans="1:14" s="89" customFormat="1" ht="52.5">
      <c r="A24" s="24">
        <v>1</v>
      </c>
      <c r="B24" s="134" t="s">
        <v>33</v>
      </c>
      <c r="C24" s="30" t="s">
        <v>21</v>
      </c>
      <c r="D24" s="30" t="s">
        <v>61</v>
      </c>
      <c r="E24" s="24">
        <v>22</v>
      </c>
      <c r="F24" s="25" t="s">
        <v>80</v>
      </c>
      <c r="G24" s="29">
        <v>36</v>
      </c>
      <c r="H24" s="43" t="s">
        <v>20</v>
      </c>
      <c r="I24" s="117"/>
      <c r="J24" s="66"/>
      <c r="K24" s="27">
        <f aca="true" t="shared" si="4" ref="K24:K33">ROUND(G24*I24,2)</f>
        <v>0</v>
      </c>
      <c r="L24" s="27">
        <f aca="true" t="shared" si="5" ref="L24:L33">K24+ROUND(K24*J24/100,2)</f>
        <v>0</v>
      </c>
      <c r="M24" s="27"/>
      <c r="N24" s="85"/>
    </row>
    <row r="25" spans="1:14" s="89" customFormat="1" ht="41.25" customHeight="1">
      <c r="A25" s="24">
        <v>2</v>
      </c>
      <c r="B25" s="134"/>
      <c r="C25" s="14" t="s">
        <v>26</v>
      </c>
      <c r="D25" s="14">
        <v>90</v>
      </c>
      <c r="E25" s="16" t="s">
        <v>2</v>
      </c>
      <c r="F25" s="25" t="s">
        <v>80</v>
      </c>
      <c r="G25" s="29">
        <v>12</v>
      </c>
      <c r="H25" s="43" t="s">
        <v>20</v>
      </c>
      <c r="I25" s="27"/>
      <c r="J25" s="66"/>
      <c r="K25" s="27">
        <f t="shared" si="4"/>
        <v>0</v>
      </c>
      <c r="L25" s="27">
        <f t="shared" si="5"/>
        <v>0</v>
      </c>
      <c r="M25" s="27"/>
      <c r="N25" s="85"/>
    </row>
    <row r="26" spans="1:14" s="89" customFormat="1" ht="52.5">
      <c r="A26" s="24">
        <v>3</v>
      </c>
      <c r="B26" s="134"/>
      <c r="C26" s="14" t="s">
        <v>24</v>
      </c>
      <c r="D26" s="14">
        <v>90</v>
      </c>
      <c r="E26" s="24">
        <v>26</v>
      </c>
      <c r="F26" s="25" t="s">
        <v>80</v>
      </c>
      <c r="G26" s="29">
        <v>36</v>
      </c>
      <c r="H26" s="43" t="s">
        <v>20</v>
      </c>
      <c r="I26" s="27"/>
      <c r="J26" s="66"/>
      <c r="K26" s="27">
        <f t="shared" si="4"/>
        <v>0</v>
      </c>
      <c r="L26" s="27">
        <f t="shared" si="5"/>
        <v>0</v>
      </c>
      <c r="M26" s="27"/>
      <c r="N26" s="85"/>
    </row>
    <row r="27" spans="1:14" s="89" customFormat="1" ht="52.5">
      <c r="A27" s="24">
        <v>4</v>
      </c>
      <c r="B27" s="134"/>
      <c r="C27" s="14" t="s">
        <v>51</v>
      </c>
      <c r="D27" s="14">
        <v>75</v>
      </c>
      <c r="E27" s="16" t="s">
        <v>52</v>
      </c>
      <c r="F27" s="17" t="s">
        <v>93</v>
      </c>
      <c r="G27" s="29">
        <v>12</v>
      </c>
      <c r="H27" s="43" t="s">
        <v>20</v>
      </c>
      <c r="I27" s="27"/>
      <c r="J27" s="66"/>
      <c r="K27" s="27">
        <f t="shared" si="4"/>
        <v>0</v>
      </c>
      <c r="L27" s="27">
        <f t="shared" si="5"/>
        <v>0</v>
      </c>
      <c r="M27" s="27"/>
      <c r="N27" s="85"/>
    </row>
    <row r="28" spans="1:14" s="89" customFormat="1" ht="52.5">
      <c r="A28" s="24">
        <v>5</v>
      </c>
      <c r="B28" s="134"/>
      <c r="C28" s="14" t="s">
        <v>53</v>
      </c>
      <c r="D28" s="14">
        <v>75</v>
      </c>
      <c r="E28" s="16" t="s">
        <v>52</v>
      </c>
      <c r="F28" s="17" t="s">
        <v>93</v>
      </c>
      <c r="G28" s="29">
        <v>12</v>
      </c>
      <c r="H28" s="43" t="s">
        <v>20</v>
      </c>
      <c r="I28" s="27"/>
      <c r="J28" s="66"/>
      <c r="K28" s="27">
        <f t="shared" si="4"/>
        <v>0</v>
      </c>
      <c r="L28" s="27">
        <f t="shared" si="5"/>
        <v>0</v>
      </c>
      <c r="M28" s="27"/>
      <c r="N28" s="85"/>
    </row>
    <row r="29" spans="1:14" s="89" customFormat="1" ht="52.5">
      <c r="A29" s="24">
        <v>6</v>
      </c>
      <c r="B29" s="134"/>
      <c r="C29" s="14">
        <v>0</v>
      </c>
      <c r="D29" s="14">
        <v>75</v>
      </c>
      <c r="E29" s="14">
        <v>26</v>
      </c>
      <c r="F29" s="25" t="s">
        <v>80</v>
      </c>
      <c r="G29" s="29">
        <v>24</v>
      </c>
      <c r="H29" s="43" t="s">
        <v>20</v>
      </c>
      <c r="I29" s="27"/>
      <c r="J29" s="66"/>
      <c r="K29" s="27">
        <f t="shared" si="4"/>
        <v>0</v>
      </c>
      <c r="L29" s="27">
        <f t="shared" si="5"/>
        <v>0</v>
      </c>
      <c r="M29" s="27"/>
      <c r="N29" s="85"/>
    </row>
    <row r="30" spans="1:14" s="89" customFormat="1" ht="12.75">
      <c r="A30" s="24">
        <v>7</v>
      </c>
      <c r="B30" s="134"/>
      <c r="C30" s="14">
        <v>0</v>
      </c>
      <c r="D30" s="14">
        <v>75</v>
      </c>
      <c r="E30" s="14">
        <v>30</v>
      </c>
      <c r="F30" s="17" t="s">
        <v>25</v>
      </c>
      <c r="G30" s="119">
        <v>48</v>
      </c>
      <c r="H30" s="43" t="s">
        <v>20</v>
      </c>
      <c r="I30" s="27"/>
      <c r="J30" s="66"/>
      <c r="K30" s="27">
        <f t="shared" si="4"/>
        <v>0</v>
      </c>
      <c r="L30" s="27">
        <f t="shared" si="5"/>
        <v>0</v>
      </c>
      <c r="M30" s="27"/>
      <c r="N30" s="85"/>
    </row>
    <row r="31" spans="1:14" s="89" customFormat="1" ht="12.75">
      <c r="A31" s="24">
        <v>8</v>
      </c>
      <c r="B31" s="134"/>
      <c r="C31" s="14">
        <v>0</v>
      </c>
      <c r="D31" s="14">
        <v>75</v>
      </c>
      <c r="E31" s="14">
        <v>37</v>
      </c>
      <c r="F31" s="17" t="s">
        <v>25</v>
      </c>
      <c r="G31" s="29">
        <v>24</v>
      </c>
      <c r="H31" s="43" t="s">
        <v>20</v>
      </c>
      <c r="I31" s="27"/>
      <c r="J31" s="66"/>
      <c r="K31" s="27">
        <f t="shared" si="4"/>
        <v>0</v>
      </c>
      <c r="L31" s="27">
        <f t="shared" si="5"/>
        <v>0</v>
      </c>
      <c r="M31" s="27"/>
      <c r="N31" s="85"/>
    </row>
    <row r="32" spans="1:14" s="89" customFormat="1" ht="12.75">
      <c r="A32" s="24">
        <v>9</v>
      </c>
      <c r="B32" s="134"/>
      <c r="C32" s="14">
        <v>1</v>
      </c>
      <c r="D32" s="14">
        <v>75</v>
      </c>
      <c r="E32" s="14">
        <v>30</v>
      </c>
      <c r="F32" s="17" t="s">
        <v>25</v>
      </c>
      <c r="G32" s="29">
        <v>48</v>
      </c>
      <c r="H32" s="43" t="s">
        <v>20</v>
      </c>
      <c r="I32" s="27"/>
      <c r="J32" s="66"/>
      <c r="K32" s="27">
        <f t="shared" si="4"/>
        <v>0</v>
      </c>
      <c r="L32" s="27">
        <f t="shared" si="5"/>
        <v>0</v>
      </c>
      <c r="M32" s="27"/>
      <c r="N32" s="85"/>
    </row>
    <row r="33" spans="1:14" s="89" customFormat="1" ht="21">
      <c r="A33" s="24">
        <v>10</v>
      </c>
      <c r="B33" s="134"/>
      <c r="C33" s="14">
        <v>1</v>
      </c>
      <c r="D33" s="14">
        <v>75</v>
      </c>
      <c r="E33" s="14">
        <v>37</v>
      </c>
      <c r="F33" s="17" t="s">
        <v>35</v>
      </c>
      <c r="G33" s="119">
        <v>48</v>
      </c>
      <c r="H33" s="43" t="s">
        <v>20</v>
      </c>
      <c r="I33" s="27"/>
      <c r="J33" s="66"/>
      <c r="K33" s="27">
        <f t="shared" si="4"/>
        <v>0</v>
      </c>
      <c r="L33" s="27">
        <f t="shared" si="5"/>
        <v>0</v>
      </c>
      <c r="M33" s="27"/>
      <c r="N33" s="85"/>
    </row>
    <row r="34" spans="1:14" s="89" customFormat="1" ht="19.5" customHeight="1">
      <c r="A34" s="24">
        <v>11</v>
      </c>
      <c r="B34" s="134"/>
      <c r="C34" s="42" t="s">
        <v>24</v>
      </c>
      <c r="D34" s="24">
        <v>75</v>
      </c>
      <c r="E34" s="24" t="s">
        <v>55</v>
      </c>
      <c r="F34" s="25" t="s">
        <v>54</v>
      </c>
      <c r="G34" s="84">
        <v>12</v>
      </c>
      <c r="H34" s="43" t="s">
        <v>20</v>
      </c>
      <c r="I34" s="27"/>
      <c r="J34" s="66"/>
      <c r="K34" s="27">
        <f>ROUND(G34*I34,2)</f>
        <v>0</v>
      </c>
      <c r="L34" s="27">
        <f>K34+ROUND(K34*J34/100,2)</f>
        <v>0</v>
      </c>
      <c r="M34" s="27"/>
      <c r="N34" s="85"/>
    </row>
    <row r="35" spans="1:14" s="94" customFormat="1" ht="19.5" customHeight="1">
      <c r="A35" s="142" t="s">
        <v>10</v>
      </c>
      <c r="B35" s="142"/>
      <c r="C35" s="142"/>
      <c r="D35" s="142"/>
      <c r="E35" s="142"/>
      <c r="F35" s="142"/>
      <c r="G35" s="142"/>
      <c r="H35" s="142"/>
      <c r="I35" s="142"/>
      <c r="J35" s="142"/>
      <c r="K35" s="23">
        <f>SUM(K24:K34)</f>
        <v>0</v>
      </c>
      <c r="L35" s="23">
        <f>SUM(L24:L34)</f>
        <v>0</v>
      </c>
      <c r="M35" s="23"/>
      <c r="N35" s="93"/>
    </row>
    <row r="36" spans="1:10" s="95" customFormat="1" ht="15.75" customHeight="1">
      <c r="A36" s="138" t="s">
        <v>45</v>
      </c>
      <c r="B36" s="138"/>
      <c r="C36" s="138"/>
      <c r="D36" s="138"/>
      <c r="E36" s="138"/>
      <c r="F36" s="138"/>
      <c r="G36" s="138"/>
      <c r="H36" s="138"/>
      <c r="I36" s="138"/>
      <c r="J36" s="138"/>
    </row>
    <row r="37" spans="1:14" s="98" customFormat="1" ht="54.75" customHeight="1">
      <c r="A37" s="21">
        <v>1</v>
      </c>
      <c r="B37" s="143" t="s">
        <v>103</v>
      </c>
      <c r="C37" s="144"/>
      <c r="D37" s="144"/>
      <c r="E37" s="144"/>
      <c r="F37" s="145"/>
      <c r="G37" s="84">
        <v>150</v>
      </c>
      <c r="H37" s="18" t="s">
        <v>34</v>
      </c>
      <c r="I37" s="96"/>
      <c r="J37" s="21"/>
      <c r="K37" s="20">
        <f>ROUND(G37*I37,2)</f>
        <v>0</v>
      </c>
      <c r="L37" s="20">
        <f>K37+ROUND(K37*J37/100,2)</f>
        <v>0</v>
      </c>
      <c r="M37" s="20"/>
      <c r="N37" s="97"/>
    </row>
    <row r="38" spans="1:14" s="98" customFormat="1" ht="29.25" customHeight="1">
      <c r="A38" s="21">
        <v>2</v>
      </c>
      <c r="B38" s="143" t="s">
        <v>81</v>
      </c>
      <c r="C38" s="144"/>
      <c r="D38" s="144"/>
      <c r="E38" s="144"/>
      <c r="F38" s="145"/>
      <c r="G38" s="84">
        <v>15</v>
      </c>
      <c r="H38" s="18" t="s">
        <v>34</v>
      </c>
      <c r="I38" s="96"/>
      <c r="J38" s="21"/>
      <c r="K38" s="20">
        <f>ROUND(G38*I38,2)</f>
        <v>0</v>
      </c>
      <c r="L38" s="20">
        <f>K38+ROUND(K38*J38/100,2)</f>
        <v>0</v>
      </c>
      <c r="M38" s="20"/>
      <c r="N38" s="97"/>
    </row>
    <row r="39" spans="1:14" s="98" customFormat="1" ht="29.25" customHeight="1">
      <c r="A39" s="21">
        <v>3</v>
      </c>
      <c r="B39" s="143" t="s">
        <v>82</v>
      </c>
      <c r="C39" s="144"/>
      <c r="D39" s="144"/>
      <c r="E39" s="144"/>
      <c r="F39" s="145"/>
      <c r="G39" s="84">
        <v>4</v>
      </c>
      <c r="H39" s="18" t="s">
        <v>34</v>
      </c>
      <c r="I39" s="96"/>
      <c r="J39" s="21"/>
      <c r="K39" s="20">
        <f>ROUND(G39*I39,2)</f>
        <v>0</v>
      </c>
      <c r="L39" s="20">
        <f>K39+ROUND(K39*J39/100,2)</f>
        <v>0</v>
      </c>
      <c r="M39" s="20"/>
      <c r="N39" s="97"/>
    </row>
    <row r="40" spans="1:14" s="94" customFormat="1" ht="11.25">
      <c r="A40" s="142" t="s">
        <v>10</v>
      </c>
      <c r="B40" s="142"/>
      <c r="C40" s="142"/>
      <c r="D40" s="142"/>
      <c r="E40" s="142"/>
      <c r="F40" s="142"/>
      <c r="G40" s="142"/>
      <c r="H40" s="142"/>
      <c r="I40" s="142"/>
      <c r="J40" s="142"/>
      <c r="K40" s="23">
        <f>SUM(K37:K39)</f>
        <v>0</v>
      </c>
      <c r="L40" s="23">
        <f>SUM(L37:L39)</f>
        <v>0</v>
      </c>
      <c r="M40" s="23"/>
      <c r="N40" s="93"/>
    </row>
    <row r="41" spans="1:14" s="81" customFormat="1" ht="174" customHeight="1">
      <c r="A41" s="137" t="s">
        <v>4</v>
      </c>
      <c r="B41" s="138"/>
      <c r="C41" s="138"/>
      <c r="D41" s="138"/>
      <c r="E41" s="138"/>
      <c r="F41" s="138"/>
      <c r="G41" s="138"/>
      <c r="H41" s="138"/>
      <c r="I41" s="138"/>
      <c r="J41" s="138"/>
      <c r="K41" s="138"/>
      <c r="L41" s="138"/>
      <c r="M41" s="138"/>
      <c r="N41" s="138"/>
    </row>
    <row r="42" spans="1:14" s="86" customFormat="1" ht="18" customHeight="1">
      <c r="A42" s="14">
        <v>1</v>
      </c>
      <c r="B42" s="131" t="s">
        <v>36</v>
      </c>
      <c r="C42" s="16" t="s">
        <v>24</v>
      </c>
      <c r="D42" s="14" t="s">
        <v>60</v>
      </c>
      <c r="E42" s="14" t="s">
        <v>22</v>
      </c>
      <c r="F42" s="17" t="s">
        <v>22</v>
      </c>
      <c r="G42" s="99">
        <v>96</v>
      </c>
      <c r="H42" s="18" t="s">
        <v>23</v>
      </c>
      <c r="I42" s="20"/>
      <c r="J42" s="51"/>
      <c r="K42" s="20">
        <f aca="true" t="shared" si="6" ref="K42:K85">ROUND(G42*I42,2)</f>
        <v>0</v>
      </c>
      <c r="L42" s="20">
        <f aca="true" t="shared" si="7" ref="L42:L85">K42+ROUND(K42*J42/100,2)</f>
        <v>0</v>
      </c>
      <c r="M42" s="20"/>
      <c r="N42" s="85"/>
    </row>
    <row r="43" spans="1:14" s="86" customFormat="1" ht="18" customHeight="1">
      <c r="A43" s="14">
        <v>2</v>
      </c>
      <c r="B43" s="132"/>
      <c r="C43" s="16">
        <v>0</v>
      </c>
      <c r="D43" s="14">
        <v>150</v>
      </c>
      <c r="E43" s="14" t="s">
        <v>22</v>
      </c>
      <c r="F43" s="17" t="s">
        <v>22</v>
      </c>
      <c r="G43" s="84">
        <v>60</v>
      </c>
      <c r="H43" s="18" t="s">
        <v>20</v>
      </c>
      <c r="I43" s="20"/>
      <c r="J43" s="51"/>
      <c r="K43" s="20">
        <f t="shared" si="6"/>
        <v>0</v>
      </c>
      <c r="L43" s="20">
        <f t="shared" si="7"/>
        <v>0</v>
      </c>
      <c r="M43" s="20"/>
      <c r="N43" s="85"/>
    </row>
    <row r="44" spans="1:14" s="89" customFormat="1" ht="21.75" customHeight="1">
      <c r="A44" s="24">
        <v>3</v>
      </c>
      <c r="B44" s="132"/>
      <c r="C44" s="42" t="s">
        <v>21</v>
      </c>
      <c r="D44" s="24">
        <v>150</v>
      </c>
      <c r="E44" s="24" t="s">
        <v>22</v>
      </c>
      <c r="F44" s="25" t="s">
        <v>22</v>
      </c>
      <c r="G44" s="120">
        <v>60</v>
      </c>
      <c r="H44" s="26" t="s">
        <v>20</v>
      </c>
      <c r="I44" s="27"/>
      <c r="J44" s="66"/>
      <c r="K44" s="20">
        <f t="shared" si="6"/>
        <v>0</v>
      </c>
      <c r="L44" s="27">
        <f t="shared" si="7"/>
        <v>0</v>
      </c>
      <c r="M44" s="27"/>
      <c r="N44" s="85"/>
    </row>
    <row r="45" spans="1:14" s="89" customFormat="1" ht="17.25" customHeight="1">
      <c r="A45" s="14">
        <v>4</v>
      </c>
      <c r="B45" s="132"/>
      <c r="C45" s="42" t="s">
        <v>26</v>
      </c>
      <c r="D45" s="42">
        <v>150</v>
      </c>
      <c r="E45" s="24" t="s">
        <v>22</v>
      </c>
      <c r="F45" s="25" t="s">
        <v>22</v>
      </c>
      <c r="G45" s="84">
        <v>72</v>
      </c>
      <c r="H45" s="26" t="s">
        <v>20</v>
      </c>
      <c r="I45" s="27"/>
      <c r="J45" s="51"/>
      <c r="K45" s="20">
        <f t="shared" si="6"/>
        <v>0</v>
      </c>
      <c r="L45" s="27">
        <f t="shared" si="7"/>
        <v>0</v>
      </c>
      <c r="M45" s="27"/>
      <c r="N45" s="85"/>
    </row>
    <row r="46" spans="1:14" s="89" customFormat="1" ht="18" customHeight="1">
      <c r="A46" s="14">
        <v>5</v>
      </c>
      <c r="B46" s="132"/>
      <c r="C46" s="42">
        <v>1</v>
      </c>
      <c r="D46" s="24">
        <v>150</v>
      </c>
      <c r="E46" s="24" t="s">
        <v>22</v>
      </c>
      <c r="F46" s="25" t="s">
        <v>22</v>
      </c>
      <c r="G46" s="84">
        <v>24</v>
      </c>
      <c r="H46" s="26" t="s">
        <v>20</v>
      </c>
      <c r="I46" s="27"/>
      <c r="J46" s="51"/>
      <c r="K46" s="20">
        <f t="shared" si="6"/>
        <v>0</v>
      </c>
      <c r="L46" s="27">
        <f t="shared" si="7"/>
        <v>0</v>
      </c>
      <c r="M46" s="27"/>
      <c r="N46" s="85"/>
    </row>
    <row r="47" spans="1:14" s="89" customFormat="1" ht="18" customHeight="1">
      <c r="A47" s="24">
        <v>6</v>
      </c>
      <c r="B47" s="132"/>
      <c r="C47" s="42" t="s">
        <v>51</v>
      </c>
      <c r="D47" s="87" t="s">
        <v>37</v>
      </c>
      <c r="E47" s="24" t="s">
        <v>22</v>
      </c>
      <c r="F47" s="25" t="s">
        <v>22</v>
      </c>
      <c r="G47" s="84">
        <v>60</v>
      </c>
      <c r="H47" s="26" t="s">
        <v>20</v>
      </c>
      <c r="I47" s="27"/>
      <c r="J47" s="66"/>
      <c r="K47" s="20">
        <f t="shared" si="6"/>
        <v>0</v>
      </c>
      <c r="L47" s="27">
        <f t="shared" si="7"/>
        <v>0</v>
      </c>
      <c r="M47" s="27"/>
      <c r="N47" s="85"/>
    </row>
    <row r="48" spans="1:14" s="89" customFormat="1" ht="12.75">
      <c r="A48" s="14">
        <v>7</v>
      </c>
      <c r="B48" s="132"/>
      <c r="C48" s="42" t="s">
        <v>26</v>
      </c>
      <c r="D48" s="153" t="s">
        <v>37</v>
      </c>
      <c r="E48" s="24" t="s">
        <v>22</v>
      </c>
      <c r="F48" s="25" t="s">
        <v>22</v>
      </c>
      <c r="G48" s="84">
        <v>96</v>
      </c>
      <c r="H48" s="26" t="s">
        <v>20</v>
      </c>
      <c r="I48" s="27"/>
      <c r="J48" s="51"/>
      <c r="K48" s="20">
        <f>ROUND(G48*I48,2)</f>
        <v>0</v>
      </c>
      <c r="L48" s="27">
        <f>K48+ROUND(K48*J48/100,2)</f>
        <v>0</v>
      </c>
      <c r="M48" s="27"/>
      <c r="N48" s="85"/>
    </row>
    <row r="49" spans="1:14" s="89" customFormat="1" ht="18" customHeight="1">
      <c r="A49" s="14">
        <v>8</v>
      </c>
      <c r="B49" s="132"/>
      <c r="C49" s="42" t="s">
        <v>21</v>
      </c>
      <c r="D49" s="87" t="s">
        <v>37</v>
      </c>
      <c r="E49" s="24" t="s">
        <v>22</v>
      </c>
      <c r="F49" s="25" t="s">
        <v>22</v>
      </c>
      <c r="G49" s="120">
        <v>120</v>
      </c>
      <c r="H49" s="26" t="s">
        <v>20</v>
      </c>
      <c r="I49" s="27"/>
      <c r="J49" s="51"/>
      <c r="K49" s="20">
        <f t="shared" si="6"/>
        <v>0</v>
      </c>
      <c r="L49" s="27">
        <f t="shared" si="7"/>
        <v>0</v>
      </c>
      <c r="M49" s="27"/>
      <c r="N49" s="85"/>
    </row>
    <row r="50" spans="1:14" s="89" customFormat="1" ht="18" customHeight="1">
      <c r="A50" s="24">
        <v>9</v>
      </c>
      <c r="B50" s="132"/>
      <c r="C50" s="42" t="s">
        <v>24</v>
      </c>
      <c r="D50" s="87" t="s">
        <v>37</v>
      </c>
      <c r="E50" s="24" t="s">
        <v>22</v>
      </c>
      <c r="F50" s="25" t="s">
        <v>22</v>
      </c>
      <c r="G50" s="120">
        <v>120</v>
      </c>
      <c r="H50" s="26" t="s">
        <v>20</v>
      </c>
      <c r="I50" s="27"/>
      <c r="J50" s="66"/>
      <c r="K50" s="20">
        <f t="shared" si="6"/>
        <v>0</v>
      </c>
      <c r="L50" s="27">
        <f t="shared" si="7"/>
        <v>0</v>
      </c>
      <c r="M50" s="27"/>
      <c r="N50" s="85"/>
    </row>
    <row r="51" spans="1:14" s="89" customFormat="1" ht="18" customHeight="1">
      <c r="A51" s="14">
        <v>10</v>
      </c>
      <c r="B51" s="132"/>
      <c r="C51" s="42">
        <v>0</v>
      </c>
      <c r="D51" s="87" t="s">
        <v>37</v>
      </c>
      <c r="E51" s="24" t="s">
        <v>22</v>
      </c>
      <c r="F51" s="25" t="s">
        <v>22</v>
      </c>
      <c r="G51" s="120">
        <v>48</v>
      </c>
      <c r="H51" s="26" t="s">
        <v>20</v>
      </c>
      <c r="I51" s="27"/>
      <c r="J51" s="51"/>
      <c r="K51" s="20">
        <f t="shared" si="6"/>
        <v>0</v>
      </c>
      <c r="L51" s="27">
        <f t="shared" si="7"/>
        <v>0</v>
      </c>
      <c r="M51" s="27"/>
      <c r="N51" s="85"/>
    </row>
    <row r="52" spans="1:14" s="89" customFormat="1" ht="18" customHeight="1">
      <c r="A52" s="14">
        <v>11</v>
      </c>
      <c r="B52" s="133"/>
      <c r="C52" s="42">
        <v>1</v>
      </c>
      <c r="D52" s="87" t="s">
        <v>37</v>
      </c>
      <c r="E52" s="24" t="s">
        <v>22</v>
      </c>
      <c r="F52" s="25" t="s">
        <v>22</v>
      </c>
      <c r="G52" s="84">
        <v>24</v>
      </c>
      <c r="H52" s="26" t="s">
        <v>20</v>
      </c>
      <c r="I52" s="27"/>
      <c r="J52" s="51"/>
      <c r="K52" s="20">
        <f t="shared" si="6"/>
        <v>0</v>
      </c>
      <c r="L52" s="27">
        <f t="shared" si="7"/>
        <v>0</v>
      </c>
      <c r="M52" s="27"/>
      <c r="N52" s="85"/>
    </row>
    <row r="53" spans="1:14" s="89" customFormat="1" ht="24.75" customHeight="1">
      <c r="A53" s="24">
        <v>12</v>
      </c>
      <c r="B53" s="134" t="s">
        <v>38</v>
      </c>
      <c r="C53" s="42">
        <v>0</v>
      </c>
      <c r="D53" s="24">
        <v>75</v>
      </c>
      <c r="E53" s="24">
        <v>37</v>
      </c>
      <c r="F53" s="25" t="s">
        <v>25</v>
      </c>
      <c r="G53" s="120">
        <v>480</v>
      </c>
      <c r="H53" s="26" t="s">
        <v>20</v>
      </c>
      <c r="I53" s="27"/>
      <c r="J53" s="66"/>
      <c r="K53" s="20">
        <f t="shared" si="6"/>
        <v>0</v>
      </c>
      <c r="L53" s="27">
        <f t="shared" si="7"/>
        <v>0</v>
      </c>
      <c r="M53" s="27"/>
      <c r="N53" s="85"/>
    </row>
    <row r="54" spans="1:14" s="89" customFormat="1" ht="24.75" customHeight="1">
      <c r="A54" s="14">
        <v>13</v>
      </c>
      <c r="B54" s="134"/>
      <c r="C54" s="42">
        <v>1</v>
      </c>
      <c r="D54" s="24">
        <v>90</v>
      </c>
      <c r="E54" s="24">
        <v>40</v>
      </c>
      <c r="F54" s="25" t="s">
        <v>25</v>
      </c>
      <c r="G54" s="120">
        <v>240</v>
      </c>
      <c r="H54" s="26" t="s">
        <v>20</v>
      </c>
      <c r="I54" s="27"/>
      <c r="J54" s="51"/>
      <c r="K54" s="20">
        <f t="shared" si="6"/>
        <v>0</v>
      </c>
      <c r="L54" s="27">
        <f t="shared" si="7"/>
        <v>0</v>
      </c>
      <c r="M54" s="27"/>
      <c r="N54" s="85"/>
    </row>
    <row r="55" spans="1:14" s="89" customFormat="1" ht="24.75" customHeight="1">
      <c r="A55" s="14">
        <v>14</v>
      </c>
      <c r="B55" s="134"/>
      <c r="C55" s="42" t="s">
        <v>24</v>
      </c>
      <c r="D55" s="24">
        <v>75</v>
      </c>
      <c r="E55" s="24">
        <v>40</v>
      </c>
      <c r="F55" s="25" t="s">
        <v>25</v>
      </c>
      <c r="G55" s="120">
        <v>264</v>
      </c>
      <c r="H55" s="26" t="s">
        <v>20</v>
      </c>
      <c r="I55" s="27"/>
      <c r="J55" s="51"/>
      <c r="K55" s="20">
        <f t="shared" si="6"/>
        <v>0</v>
      </c>
      <c r="L55" s="27">
        <f t="shared" si="7"/>
        <v>0</v>
      </c>
      <c r="M55" s="27"/>
      <c r="N55" s="85"/>
    </row>
    <row r="56" spans="1:14" s="89" customFormat="1" ht="24.75" customHeight="1">
      <c r="A56" s="24">
        <v>15</v>
      </c>
      <c r="B56" s="134"/>
      <c r="C56" s="42">
        <v>0</v>
      </c>
      <c r="D56" s="24">
        <v>75</v>
      </c>
      <c r="E56" s="24">
        <v>40</v>
      </c>
      <c r="F56" s="25" t="s">
        <v>25</v>
      </c>
      <c r="G56" s="120">
        <v>360</v>
      </c>
      <c r="H56" s="26" t="s">
        <v>20</v>
      </c>
      <c r="I56" s="27"/>
      <c r="J56" s="66"/>
      <c r="K56" s="20">
        <f t="shared" si="6"/>
        <v>0</v>
      </c>
      <c r="L56" s="27">
        <f t="shared" si="7"/>
        <v>0</v>
      </c>
      <c r="M56" s="27"/>
      <c r="N56" s="85"/>
    </row>
    <row r="57" spans="1:14" s="89" customFormat="1" ht="18.75" customHeight="1">
      <c r="A57" s="14">
        <v>16</v>
      </c>
      <c r="B57" s="134"/>
      <c r="C57" s="42">
        <v>1</v>
      </c>
      <c r="D57" s="24">
        <v>75</v>
      </c>
      <c r="E57" s="24">
        <v>40</v>
      </c>
      <c r="F57" s="25" t="s">
        <v>25</v>
      </c>
      <c r="G57" s="120">
        <v>180</v>
      </c>
      <c r="H57" s="26" t="s">
        <v>20</v>
      </c>
      <c r="I57" s="27"/>
      <c r="J57" s="51"/>
      <c r="K57" s="20">
        <f t="shared" si="6"/>
        <v>0</v>
      </c>
      <c r="L57" s="27">
        <f t="shared" si="7"/>
        <v>0</v>
      </c>
      <c r="M57" s="27"/>
      <c r="N57" s="85"/>
    </row>
    <row r="58" spans="1:14" s="89" customFormat="1" ht="18.75" customHeight="1">
      <c r="A58" s="14">
        <v>17</v>
      </c>
      <c r="B58" s="134"/>
      <c r="C58" s="42" t="s">
        <v>24</v>
      </c>
      <c r="D58" s="24">
        <v>75</v>
      </c>
      <c r="E58" s="24">
        <v>30</v>
      </c>
      <c r="F58" s="25" t="s">
        <v>25</v>
      </c>
      <c r="G58" s="84">
        <v>216</v>
      </c>
      <c r="H58" s="26" t="s">
        <v>39</v>
      </c>
      <c r="I58" s="27"/>
      <c r="J58" s="51"/>
      <c r="K58" s="20">
        <f t="shared" si="6"/>
        <v>0</v>
      </c>
      <c r="L58" s="27">
        <f t="shared" si="7"/>
        <v>0</v>
      </c>
      <c r="M58" s="27"/>
      <c r="N58" s="85"/>
    </row>
    <row r="59" spans="1:14" s="89" customFormat="1" ht="18.75" customHeight="1">
      <c r="A59" s="24">
        <v>18</v>
      </c>
      <c r="B59" s="134"/>
      <c r="C59" s="42">
        <v>0</v>
      </c>
      <c r="D59" s="24">
        <v>75</v>
      </c>
      <c r="E59" s="24">
        <v>30</v>
      </c>
      <c r="F59" s="25" t="s">
        <v>25</v>
      </c>
      <c r="G59" s="84">
        <v>360</v>
      </c>
      <c r="H59" s="26" t="s">
        <v>20</v>
      </c>
      <c r="I59" s="27"/>
      <c r="J59" s="66"/>
      <c r="K59" s="20">
        <f t="shared" si="6"/>
        <v>0</v>
      </c>
      <c r="L59" s="27">
        <f t="shared" si="7"/>
        <v>0</v>
      </c>
      <c r="M59" s="27"/>
      <c r="N59" s="85"/>
    </row>
    <row r="60" spans="1:14" s="89" customFormat="1" ht="18.75" customHeight="1">
      <c r="A60" s="14">
        <v>19</v>
      </c>
      <c r="B60" s="134"/>
      <c r="C60" s="42" t="s">
        <v>21</v>
      </c>
      <c r="D60" s="24">
        <v>75</v>
      </c>
      <c r="E60" s="24">
        <v>30</v>
      </c>
      <c r="F60" s="25" t="s">
        <v>25</v>
      </c>
      <c r="G60" s="84">
        <v>216</v>
      </c>
      <c r="H60" s="26" t="s">
        <v>23</v>
      </c>
      <c r="I60" s="27"/>
      <c r="J60" s="51"/>
      <c r="K60" s="20">
        <f t="shared" si="6"/>
        <v>0</v>
      </c>
      <c r="L60" s="27">
        <f t="shared" si="7"/>
        <v>0</v>
      </c>
      <c r="M60" s="27"/>
      <c r="N60" s="85"/>
    </row>
    <row r="61" spans="1:14" s="89" customFormat="1" ht="18.75" customHeight="1">
      <c r="A61" s="14">
        <v>20</v>
      </c>
      <c r="B61" s="134"/>
      <c r="C61" s="42" t="s">
        <v>21</v>
      </c>
      <c r="D61" s="24">
        <v>75</v>
      </c>
      <c r="E61" s="24">
        <v>26</v>
      </c>
      <c r="F61" s="25" t="s">
        <v>25</v>
      </c>
      <c r="G61" s="120">
        <v>216</v>
      </c>
      <c r="H61" s="26" t="s">
        <v>20</v>
      </c>
      <c r="I61" s="27"/>
      <c r="J61" s="51"/>
      <c r="K61" s="20">
        <f t="shared" si="6"/>
        <v>0</v>
      </c>
      <c r="L61" s="27">
        <f t="shared" si="7"/>
        <v>0</v>
      </c>
      <c r="M61" s="27"/>
      <c r="N61" s="85"/>
    </row>
    <row r="62" spans="1:14" s="89" customFormat="1" ht="18.75" customHeight="1">
      <c r="A62" s="24">
        <v>21</v>
      </c>
      <c r="B62" s="134"/>
      <c r="C62" s="42" t="s">
        <v>24</v>
      </c>
      <c r="D62" s="24">
        <v>75</v>
      </c>
      <c r="E62" s="24">
        <v>26</v>
      </c>
      <c r="F62" s="25" t="s">
        <v>25</v>
      </c>
      <c r="G62" s="120">
        <v>216</v>
      </c>
      <c r="H62" s="26" t="s">
        <v>20</v>
      </c>
      <c r="I62" s="27"/>
      <c r="J62" s="66"/>
      <c r="K62" s="20">
        <f t="shared" si="6"/>
        <v>0</v>
      </c>
      <c r="L62" s="27">
        <f t="shared" si="7"/>
        <v>0</v>
      </c>
      <c r="M62" s="27"/>
      <c r="N62" s="85"/>
    </row>
    <row r="63" spans="1:14" s="89" customFormat="1" ht="18.75" customHeight="1">
      <c r="A63" s="14">
        <v>22</v>
      </c>
      <c r="B63" s="134"/>
      <c r="C63" s="42" t="s">
        <v>26</v>
      </c>
      <c r="D63" s="24">
        <v>75</v>
      </c>
      <c r="E63" s="24">
        <v>26</v>
      </c>
      <c r="F63" s="25" t="s">
        <v>25</v>
      </c>
      <c r="G63" s="84">
        <v>228</v>
      </c>
      <c r="H63" s="26" t="s">
        <v>23</v>
      </c>
      <c r="I63" s="27"/>
      <c r="J63" s="51"/>
      <c r="K63" s="20">
        <f t="shared" si="6"/>
        <v>0</v>
      </c>
      <c r="L63" s="27">
        <f t="shared" si="7"/>
        <v>0</v>
      </c>
      <c r="M63" s="27"/>
      <c r="N63" s="85"/>
    </row>
    <row r="64" spans="1:14" s="89" customFormat="1" ht="18.75" customHeight="1">
      <c r="A64" s="14">
        <v>23</v>
      </c>
      <c r="B64" s="134"/>
      <c r="C64" s="42" t="s">
        <v>51</v>
      </c>
      <c r="D64" s="24">
        <v>75</v>
      </c>
      <c r="E64" s="24">
        <v>26</v>
      </c>
      <c r="F64" s="25" t="s">
        <v>25</v>
      </c>
      <c r="G64" s="84">
        <v>96</v>
      </c>
      <c r="H64" s="26" t="s">
        <v>23</v>
      </c>
      <c r="I64" s="27"/>
      <c r="J64" s="51"/>
      <c r="K64" s="20">
        <f t="shared" si="6"/>
        <v>0</v>
      </c>
      <c r="L64" s="27">
        <f t="shared" si="7"/>
        <v>0</v>
      </c>
      <c r="M64" s="27"/>
      <c r="N64" s="85"/>
    </row>
    <row r="65" spans="1:14" s="89" customFormat="1" ht="18.75" customHeight="1">
      <c r="A65" s="24">
        <v>24</v>
      </c>
      <c r="B65" s="134"/>
      <c r="C65" s="42" t="s">
        <v>51</v>
      </c>
      <c r="D65" s="24">
        <v>75</v>
      </c>
      <c r="E65" s="24">
        <v>20</v>
      </c>
      <c r="F65" s="25" t="s">
        <v>25</v>
      </c>
      <c r="G65" s="84">
        <v>60</v>
      </c>
      <c r="H65" s="26" t="s">
        <v>23</v>
      </c>
      <c r="I65" s="27"/>
      <c r="J65" s="51"/>
      <c r="K65" s="20">
        <f>ROUND(G65*I65,2)</f>
        <v>0</v>
      </c>
      <c r="L65" s="27">
        <f>K65+ROUND(K65*J65/100,2)</f>
        <v>0</v>
      </c>
      <c r="M65" s="27"/>
      <c r="N65" s="85"/>
    </row>
    <row r="66" spans="1:14" s="89" customFormat="1" ht="18.75" customHeight="1">
      <c r="A66" s="14">
        <v>25</v>
      </c>
      <c r="B66" s="134"/>
      <c r="C66" s="42">
        <v>2</v>
      </c>
      <c r="D66" s="42">
        <v>90</v>
      </c>
      <c r="E66" s="24">
        <v>65</v>
      </c>
      <c r="F66" s="25" t="s">
        <v>25</v>
      </c>
      <c r="G66" s="84">
        <v>240</v>
      </c>
      <c r="H66" s="26" t="s">
        <v>20</v>
      </c>
      <c r="I66" s="27"/>
      <c r="J66" s="51"/>
      <c r="K66" s="20">
        <f t="shared" si="6"/>
        <v>0</v>
      </c>
      <c r="L66" s="27">
        <f t="shared" si="7"/>
        <v>0</v>
      </c>
      <c r="M66" s="27"/>
      <c r="N66" s="85"/>
    </row>
    <row r="67" spans="1:14" s="89" customFormat="1" ht="18.75" customHeight="1">
      <c r="A67" s="14">
        <v>26</v>
      </c>
      <c r="B67" s="134"/>
      <c r="C67" s="42">
        <v>1</v>
      </c>
      <c r="D67" s="24">
        <v>75</v>
      </c>
      <c r="E67" s="24">
        <v>48</v>
      </c>
      <c r="F67" s="88" t="s">
        <v>25</v>
      </c>
      <c r="G67" s="84">
        <v>120</v>
      </c>
      <c r="H67" s="26" t="s">
        <v>20</v>
      </c>
      <c r="I67" s="27"/>
      <c r="J67" s="66"/>
      <c r="K67" s="20">
        <f t="shared" si="6"/>
        <v>0</v>
      </c>
      <c r="L67" s="27">
        <f t="shared" si="7"/>
        <v>0</v>
      </c>
      <c r="M67" s="27"/>
      <c r="N67" s="28"/>
    </row>
    <row r="68" spans="1:14" s="89" customFormat="1" ht="18.75" customHeight="1">
      <c r="A68" s="24">
        <v>27</v>
      </c>
      <c r="B68" s="134"/>
      <c r="C68" s="42">
        <v>1</v>
      </c>
      <c r="D68" s="24">
        <v>75</v>
      </c>
      <c r="E68" s="42">
        <v>65</v>
      </c>
      <c r="F68" s="88" t="s">
        <v>25</v>
      </c>
      <c r="G68" s="84">
        <v>36</v>
      </c>
      <c r="H68" s="26" t="s">
        <v>20</v>
      </c>
      <c r="I68" s="27"/>
      <c r="J68" s="51"/>
      <c r="K68" s="20">
        <f t="shared" si="6"/>
        <v>0</v>
      </c>
      <c r="L68" s="27">
        <f t="shared" si="7"/>
        <v>0</v>
      </c>
      <c r="M68" s="27"/>
      <c r="N68" s="28"/>
    </row>
    <row r="69" spans="1:14" s="89" customFormat="1" ht="18.75" customHeight="1">
      <c r="A69" s="14">
        <v>28</v>
      </c>
      <c r="B69" s="134"/>
      <c r="C69" s="42">
        <v>1</v>
      </c>
      <c r="D69" s="24">
        <v>90</v>
      </c>
      <c r="E69" s="42">
        <v>65</v>
      </c>
      <c r="F69" s="88" t="s">
        <v>25</v>
      </c>
      <c r="G69" s="120">
        <v>240</v>
      </c>
      <c r="H69" s="26" t="s">
        <v>20</v>
      </c>
      <c r="I69" s="27"/>
      <c r="J69" s="51"/>
      <c r="K69" s="20">
        <f t="shared" si="6"/>
        <v>0</v>
      </c>
      <c r="L69" s="27">
        <f t="shared" si="7"/>
        <v>0</v>
      </c>
      <c r="M69" s="27"/>
      <c r="N69" s="28"/>
    </row>
    <row r="70" spans="1:14" s="89" customFormat="1" ht="18.75" customHeight="1">
      <c r="A70" s="14">
        <v>29</v>
      </c>
      <c r="B70" s="134"/>
      <c r="C70" s="42">
        <v>0</v>
      </c>
      <c r="D70" s="24">
        <v>75</v>
      </c>
      <c r="E70" s="24">
        <v>26</v>
      </c>
      <c r="F70" s="88" t="s">
        <v>40</v>
      </c>
      <c r="G70" s="120">
        <v>180</v>
      </c>
      <c r="H70" s="26" t="s">
        <v>20</v>
      </c>
      <c r="I70" s="27"/>
      <c r="J70" s="66"/>
      <c r="K70" s="20">
        <f t="shared" si="6"/>
        <v>0</v>
      </c>
      <c r="L70" s="27">
        <f t="shared" si="7"/>
        <v>0</v>
      </c>
      <c r="M70" s="27"/>
      <c r="N70" s="28"/>
    </row>
    <row r="71" spans="1:14" s="89" customFormat="1" ht="18.75" customHeight="1">
      <c r="A71" s="24">
        <v>30</v>
      </c>
      <c r="B71" s="134"/>
      <c r="C71" s="42" t="s">
        <v>24</v>
      </c>
      <c r="D71" s="24">
        <v>75</v>
      </c>
      <c r="E71" s="42">
        <v>65</v>
      </c>
      <c r="F71" s="88" t="s">
        <v>25</v>
      </c>
      <c r="G71" s="84">
        <v>228</v>
      </c>
      <c r="H71" s="26" t="s">
        <v>20</v>
      </c>
      <c r="I71" s="27"/>
      <c r="J71" s="51"/>
      <c r="K71" s="20">
        <f t="shared" si="6"/>
        <v>0</v>
      </c>
      <c r="L71" s="27">
        <f t="shared" si="7"/>
        <v>0</v>
      </c>
      <c r="M71" s="27"/>
      <c r="N71" s="28"/>
    </row>
    <row r="72" spans="1:14" s="89" customFormat="1" ht="18.75" customHeight="1">
      <c r="A72" s="14">
        <v>31</v>
      </c>
      <c r="B72" s="134"/>
      <c r="C72" s="42" t="s">
        <v>24</v>
      </c>
      <c r="D72" s="24">
        <v>75</v>
      </c>
      <c r="E72" s="42">
        <v>27</v>
      </c>
      <c r="F72" s="88" t="s">
        <v>40</v>
      </c>
      <c r="G72" s="120">
        <v>96</v>
      </c>
      <c r="H72" s="26" t="s">
        <v>20</v>
      </c>
      <c r="I72" s="27"/>
      <c r="J72" s="51"/>
      <c r="K72" s="20">
        <f>ROUND(G72*I72,2)</f>
        <v>0</v>
      </c>
      <c r="L72" s="27">
        <f>K72+ROUND(K72*J72/100,2)</f>
        <v>0</v>
      </c>
      <c r="M72" s="27"/>
      <c r="N72" s="28"/>
    </row>
    <row r="73" spans="1:14" s="89" customFormat="1" ht="36" customHeight="1">
      <c r="A73" s="14">
        <v>32</v>
      </c>
      <c r="B73" s="134"/>
      <c r="C73" s="42">
        <v>2</v>
      </c>
      <c r="D73" s="24">
        <v>90</v>
      </c>
      <c r="E73" s="24">
        <v>37</v>
      </c>
      <c r="F73" s="25" t="s">
        <v>41</v>
      </c>
      <c r="G73" s="84">
        <v>360</v>
      </c>
      <c r="H73" s="26" t="s">
        <v>20</v>
      </c>
      <c r="I73" s="27"/>
      <c r="J73" s="51"/>
      <c r="K73" s="20">
        <f t="shared" si="6"/>
        <v>0</v>
      </c>
      <c r="L73" s="27">
        <f t="shared" si="7"/>
        <v>0</v>
      </c>
      <c r="M73" s="27"/>
      <c r="N73" s="28"/>
    </row>
    <row r="74" spans="1:14" s="89" customFormat="1" ht="21" customHeight="1">
      <c r="A74" s="24">
        <v>33</v>
      </c>
      <c r="B74" s="134" t="s">
        <v>56</v>
      </c>
      <c r="C74" s="42" t="s">
        <v>21</v>
      </c>
      <c r="D74" s="24" t="s">
        <v>50</v>
      </c>
      <c r="E74" s="24">
        <v>26</v>
      </c>
      <c r="F74" s="25" t="s">
        <v>25</v>
      </c>
      <c r="G74" s="84">
        <v>228</v>
      </c>
      <c r="H74" s="26" t="s">
        <v>20</v>
      </c>
      <c r="I74" s="27"/>
      <c r="J74" s="66"/>
      <c r="K74" s="20">
        <f t="shared" si="6"/>
        <v>0</v>
      </c>
      <c r="L74" s="27">
        <f t="shared" si="7"/>
        <v>0</v>
      </c>
      <c r="M74" s="27"/>
      <c r="N74" s="28"/>
    </row>
    <row r="75" spans="1:14" s="89" customFormat="1" ht="21" customHeight="1">
      <c r="A75" s="14">
        <v>34</v>
      </c>
      <c r="B75" s="134"/>
      <c r="C75" s="42" t="s">
        <v>26</v>
      </c>
      <c r="D75" s="24" t="s">
        <v>50</v>
      </c>
      <c r="E75" s="24">
        <v>26</v>
      </c>
      <c r="F75" s="25" t="s">
        <v>25</v>
      </c>
      <c r="G75" s="84">
        <v>120</v>
      </c>
      <c r="H75" s="26" t="s">
        <v>20</v>
      </c>
      <c r="I75" s="27"/>
      <c r="J75" s="51"/>
      <c r="K75" s="20">
        <f>ROUND(G75*I75,2)</f>
        <v>0</v>
      </c>
      <c r="L75" s="27">
        <f>K75+ROUND(K75*J75/100,2)</f>
        <v>0</v>
      </c>
      <c r="M75" s="27"/>
      <c r="N75" s="28"/>
    </row>
    <row r="76" spans="1:14" s="89" customFormat="1" ht="21" customHeight="1">
      <c r="A76" s="14">
        <v>35</v>
      </c>
      <c r="B76" s="134"/>
      <c r="C76" s="42" t="s">
        <v>24</v>
      </c>
      <c r="D76" s="24" t="s">
        <v>50</v>
      </c>
      <c r="E76" s="24">
        <v>26</v>
      </c>
      <c r="F76" s="25" t="s">
        <v>25</v>
      </c>
      <c r="G76" s="84">
        <v>300</v>
      </c>
      <c r="H76" s="26" t="s">
        <v>20</v>
      </c>
      <c r="I76" s="27"/>
      <c r="J76" s="51"/>
      <c r="K76" s="20">
        <f t="shared" si="6"/>
        <v>0</v>
      </c>
      <c r="L76" s="27">
        <f t="shared" si="7"/>
        <v>0</v>
      </c>
      <c r="M76" s="27"/>
      <c r="N76" s="28"/>
    </row>
    <row r="77" spans="1:14" s="89" customFormat="1" ht="21" customHeight="1">
      <c r="A77" s="24">
        <v>36</v>
      </c>
      <c r="B77" s="134"/>
      <c r="C77" s="42" t="s">
        <v>51</v>
      </c>
      <c r="D77" s="24" t="s">
        <v>50</v>
      </c>
      <c r="E77" s="24">
        <v>22</v>
      </c>
      <c r="F77" s="25" t="s">
        <v>25</v>
      </c>
      <c r="G77" s="84">
        <v>120</v>
      </c>
      <c r="H77" s="26" t="s">
        <v>20</v>
      </c>
      <c r="I77" s="27"/>
      <c r="J77" s="51"/>
      <c r="K77" s="20">
        <f t="shared" si="6"/>
        <v>0</v>
      </c>
      <c r="L77" s="27">
        <f t="shared" si="7"/>
        <v>0</v>
      </c>
      <c r="M77" s="27"/>
      <c r="N77" s="28"/>
    </row>
    <row r="78" spans="1:14" s="89" customFormat="1" ht="21" customHeight="1">
      <c r="A78" s="14">
        <v>37</v>
      </c>
      <c r="B78" s="134"/>
      <c r="C78" s="14">
        <v>0</v>
      </c>
      <c r="D78" s="14">
        <v>75</v>
      </c>
      <c r="E78" s="14">
        <v>30</v>
      </c>
      <c r="F78" s="17" t="s">
        <v>25</v>
      </c>
      <c r="G78" s="15">
        <v>204</v>
      </c>
      <c r="H78" s="49" t="s">
        <v>20</v>
      </c>
      <c r="I78" s="20"/>
      <c r="J78" s="51"/>
      <c r="K78" s="20">
        <f aca="true" t="shared" si="8" ref="K78:K83">ROUND(G78*I78,2)</f>
        <v>0</v>
      </c>
      <c r="L78" s="27">
        <f aca="true" t="shared" si="9" ref="L78:L83">K78+ROUND(K78*J78/100,2)</f>
        <v>0</v>
      </c>
      <c r="M78" s="27"/>
      <c r="N78" s="28"/>
    </row>
    <row r="79" spans="1:14" s="89" customFormat="1" ht="21" customHeight="1">
      <c r="A79" s="14">
        <v>38</v>
      </c>
      <c r="B79" s="134"/>
      <c r="C79" s="14">
        <v>0</v>
      </c>
      <c r="D79" s="14">
        <v>75</v>
      </c>
      <c r="E79" s="14" t="s">
        <v>67</v>
      </c>
      <c r="F79" s="17" t="s">
        <v>25</v>
      </c>
      <c r="G79" s="15">
        <v>204</v>
      </c>
      <c r="H79" s="49" t="s">
        <v>20</v>
      </c>
      <c r="I79" s="20"/>
      <c r="J79" s="51"/>
      <c r="K79" s="20">
        <f t="shared" si="8"/>
        <v>0</v>
      </c>
      <c r="L79" s="27">
        <f t="shared" si="9"/>
        <v>0</v>
      </c>
      <c r="M79" s="27"/>
      <c r="N79" s="28"/>
    </row>
    <row r="80" spans="1:14" s="89" customFormat="1" ht="21" customHeight="1">
      <c r="A80" s="24">
        <v>39</v>
      </c>
      <c r="B80" s="134"/>
      <c r="C80" s="14">
        <v>0</v>
      </c>
      <c r="D80" s="14">
        <v>75</v>
      </c>
      <c r="E80" s="14">
        <v>27</v>
      </c>
      <c r="F80" s="111" t="s">
        <v>70</v>
      </c>
      <c r="G80" s="15">
        <v>204</v>
      </c>
      <c r="H80" s="49" t="s">
        <v>20</v>
      </c>
      <c r="I80" s="20"/>
      <c r="J80" s="51"/>
      <c r="K80" s="20">
        <f t="shared" si="8"/>
        <v>0</v>
      </c>
      <c r="L80" s="27">
        <f t="shared" si="9"/>
        <v>0</v>
      </c>
      <c r="M80" s="27"/>
      <c r="N80" s="28"/>
    </row>
    <row r="81" spans="1:14" s="89" customFormat="1" ht="21" customHeight="1">
      <c r="A81" s="14">
        <v>40</v>
      </c>
      <c r="B81" s="134"/>
      <c r="C81" s="14">
        <v>1</v>
      </c>
      <c r="D81" s="14">
        <v>150</v>
      </c>
      <c r="E81" s="14">
        <v>40</v>
      </c>
      <c r="F81" s="111" t="s">
        <v>69</v>
      </c>
      <c r="G81" s="15">
        <v>60</v>
      </c>
      <c r="H81" s="49" t="s">
        <v>20</v>
      </c>
      <c r="I81" s="20"/>
      <c r="J81" s="51"/>
      <c r="K81" s="20">
        <f t="shared" si="8"/>
        <v>0</v>
      </c>
      <c r="L81" s="27">
        <f t="shared" si="9"/>
        <v>0</v>
      </c>
      <c r="M81" s="27"/>
      <c r="N81" s="28"/>
    </row>
    <row r="82" spans="1:14" s="89" customFormat="1" ht="21" customHeight="1">
      <c r="A82" s="14">
        <v>41</v>
      </c>
      <c r="B82" s="134"/>
      <c r="C82" s="14">
        <v>0</v>
      </c>
      <c r="D82" s="14">
        <v>150</v>
      </c>
      <c r="E82" s="14">
        <v>40</v>
      </c>
      <c r="F82" s="17" t="s">
        <v>69</v>
      </c>
      <c r="G82" s="15">
        <v>48</v>
      </c>
      <c r="H82" s="49" t="s">
        <v>20</v>
      </c>
      <c r="I82" s="20"/>
      <c r="J82" s="51"/>
      <c r="K82" s="20">
        <f t="shared" si="8"/>
        <v>0</v>
      </c>
      <c r="L82" s="27">
        <f t="shared" si="9"/>
        <v>0</v>
      </c>
      <c r="M82" s="27"/>
      <c r="N82" s="28"/>
    </row>
    <row r="83" spans="1:14" s="89" customFormat="1" ht="17.25" customHeight="1">
      <c r="A83" s="24">
        <v>42</v>
      </c>
      <c r="B83" s="134"/>
      <c r="C83" s="42" t="s">
        <v>24</v>
      </c>
      <c r="D83" s="24" t="s">
        <v>65</v>
      </c>
      <c r="E83" s="24" t="s">
        <v>22</v>
      </c>
      <c r="F83" s="25" t="s">
        <v>22</v>
      </c>
      <c r="G83" s="84">
        <v>132</v>
      </c>
      <c r="H83" s="26" t="s">
        <v>20</v>
      </c>
      <c r="I83" s="27"/>
      <c r="J83" s="51"/>
      <c r="K83" s="20">
        <f t="shared" si="8"/>
        <v>0</v>
      </c>
      <c r="L83" s="27">
        <f t="shared" si="9"/>
        <v>0</v>
      </c>
      <c r="M83" s="27"/>
      <c r="N83" s="28"/>
    </row>
    <row r="84" spans="1:14" s="89" customFormat="1" ht="21" customHeight="1">
      <c r="A84" s="14">
        <v>43</v>
      </c>
      <c r="B84" s="134"/>
      <c r="C84" s="42">
        <v>1</v>
      </c>
      <c r="D84" s="24" t="s">
        <v>50</v>
      </c>
      <c r="E84" s="24">
        <v>30</v>
      </c>
      <c r="F84" s="25" t="s">
        <v>25</v>
      </c>
      <c r="G84" s="84">
        <v>48</v>
      </c>
      <c r="H84" s="26" t="s">
        <v>20</v>
      </c>
      <c r="I84" s="27"/>
      <c r="J84" s="66"/>
      <c r="K84" s="20">
        <f t="shared" si="6"/>
        <v>0</v>
      </c>
      <c r="L84" s="27">
        <f t="shared" si="7"/>
        <v>0</v>
      </c>
      <c r="M84" s="27"/>
      <c r="N84" s="28"/>
    </row>
    <row r="85" spans="1:14" s="89" customFormat="1" ht="21" customHeight="1">
      <c r="A85" s="14">
        <v>44</v>
      </c>
      <c r="B85" s="134"/>
      <c r="C85" s="42">
        <v>1</v>
      </c>
      <c r="D85" s="42">
        <v>90</v>
      </c>
      <c r="E85" s="24">
        <v>40</v>
      </c>
      <c r="F85" s="25" t="s">
        <v>42</v>
      </c>
      <c r="G85" s="84">
        <v>48</v>
      </c>
      <c r="H85" s="26" t="s">
        <v>20</v>
      </c>
      <c r="I85" s="27"/>
      <c r="J85" s="51"/>
      <c r="K85" s="20">
        <f t="shared" si="6"/>
        <v>0</v>
      </c>
      <c r="L85" s="27">
        <f t="shared" si="7"/>
        <v>0</v>
      </c>
      <c r="M85" s="27"/>
      <c r="N85" s="28"/>
    </row>
    <row r="86" spans="1:14" s="102" customFormat="1" ht="12.75" customHeight="1">
      <c r="A86" s="136" t="s">
        <v>10</v>
      </c>
      <c r="B86" s="136"/>
      <c r="C86" s="136"/>
      <c r="D86" s="136"/>
      <c r="E86" s="136"/>
      <c r="F86" s="136"/>
      <c r="G86" s="136"/>
      <c r="H86" s="136"/>
      <c r="I86" s="136"/>
      <c r="J86" s="136"/>
      <c r="K86" s="100">
        <f>SUM(K42:K85)</f>
        <v>0</v>
      </c>
      <c r="L86" s="100">
        <f>SUM(L42:L85)</f>
        <v>0</v>
      </c>
      <c r="M86" s="100"/>
      <c r="N86" s="101"/>
    </row>
    <row r="87" spans="1:14" s="89" customFormat="1" ht="184.5" customHeight="1">
      <c r="A87" s="129" t="s">
        <v>5</v>
      </c>
      <c r="B87" s="129"/>
      <c r="C87" s="129"/>
      <c r="D87" s="129"/>
      <c r="E87" s="129"/>
      <c r="F87" s="129"/>
      <c r="G87" s="129"/>
      <c r="H87" s="129"/>
      <c r="I87" s="129"/>
      <c r="J87" s="129"/>
      <c r="K87" s="129"/>
      <c r="L87" s="129"/>
      <c r="M87" s="129"/>
      <c r="N87" s="129"/>
    </row>
    <row r="88" spans="1:14" s="86" customFormat="1" ht="27" customHeight="1">
      <c r="A88" s="21">
        <v>1</v>
      </c>
      <c r="B88" s="134" t="s">
        <v>83</v>
      </c>
      <c r="C88" s="16" t="s">
        <v>24</v>
      </c>
      <c r="D88" s="126">
        <v>75</v>
      </c>
      <c r="E88" s="14">
        <v>37</v>
      </c>
      <c r="F88" s="17" t="s">
        <v>43</v>
      </c>
      <c r="G88" s="99">
        <v>120</v>
      </c>
      <c r="H88" s="18" t="s">
        <v>20</v>
      </c>
      <c r="I88" s="20"/>
      <c r="J88" s="51"/>
      <c r="K88" s="20">
        <f aca="true" t="shared" si="10" ref="K88:K98">ROUND(G88*I88,2)</f>
        <v>0</v>
      </c>
      <c r="L88" s="20">
        <f aca="true" t="shared" si="11" ref="L88:L98">K88+ROUND(K88*J88/100,2)</f>
        <v>0</v>
      </c>
      <c r="M88" s="35"/>
      <c r="N88" s="71"/>
    </row>
    <row r="89" spans="1:14" s="86" customFormat="1" ht="21.75" customHeight="1">
      <c r="A89" s="21">
        <v>2</v>
      </c>
      <c r="B89" s="134"/>
      <c r="C89" s="16" t="s">
        <v>24</v>
      </c>
      <c r="D89" s="126">
        <v>75</v>
      </c>
      <c r="E89" s="14">
        <v>24</v>
      </c>
      <c r="F89" s="17" t="s">
        <v>19</v>
      </c>
      <c r="G89" s="99">
        <v>300</v>
      </c>
      <c r="H89" s="18" t="s">
        <v>20</v>
      </c>
      <c r="I89" s="20"/>
      <c r="J89" s="51"/>
      <c r="K89" s="20">
        <f t="shared" si="10"/>
        <v>0</v>
      </c>
      <c r="L89" s="20">
        <f t="shared" si="11"/>
        <v>0</v>
      </c>
      <c r="M89" s="35"/>
      <c r="N89" s="71"/>
    </row>
    <row r="90" spans="1:14" s="86" customFormat="1" ht="23.25" customHeight="1">
      <c r="A90" s="21">
        <v>3</v>
      </c>
      <c r="B90" s="134"/>
      <c r="C90" s="42" t="s">
        <v>21</v>
      </c>
      <c r="D90" s="126">
        <v>75</v>
      </c>
      <c r="E90" s="14">
        <v>26</v>
      </c>
      <c r="F90" s="17" t="s">
        <v>19</v>
      </c>
      <c r="G90" s="99">
        <v>540</v>
      </c>
      <c r="H90" s="18" t="s">
        <v>20</v>
      </c>
      <c r="I90" s="20"/>
      <c r="J90" s="51"/>
      <c r="K90" s="20">
        <f t="shared" si="10"/>
        <v>0</v>
      </c>
      <c r="L90" s="20">
        <f t="shared" si="11"/>
        <v>0</v>
      </c>
      <c r="M90" s="35"/>
      <c r="N90" s="71"/>
    </row>
    <row r="91" spans="1:14" s="86" customFormat="1" ht="24" customHeight="1">
      <c r="A91" s="21">
        <v>4</v>
      </c>
      <c r="B91" s="134"/>
      <c r="C91" s="42" t="s">
        <v>26</v>
      </c>
      <c r="D91" s="14">
        <v>45</v>
      </c>
      <c r="E91" s="14">
        <v>19</v>
      </c>
      <c r="F91" s="17" t="s">
        <v>19</v>
      </c>
      <c r="G91" s="99">
        <v>312</v>
      </c>
      <c r="H91" s="18" t="s">
        <v>20</v>
      </c>
      <c r="I91" s="20"/>
      <c r="J91" s="51"/>
      <c r="K91" s="20">
        <f t="shared" si="10"/>
        <v>0</v>
      </c>
      <c r="L91" s="20">
        <f t="shared" si="11"/>
        <v>0</v>
      </c>
      <c r="M91" s="35"/>
      <c r="N91" s="71"/>
    </row>
    <row r="92" spans="1:14" s="86" customFormat="1" ht="34.5" customHeight="1">
      <c r="A92" s="21">
        <v>5</v>
      </c>
      <c r="B92" s="134"/>
      <c r="C92" s="42" t="s">
        <v>51</v>
      </c>
      <c r="D92" s="126" t="s">
        <v>62</v>
      </c>
      <c r="E92" s="14">
        <v>19</v>
      </c>
      <c r="F92" s="17" t="s">
        <v>63</v>
      </c>
      <c r="G92" s="99">
        <v>240</v>
      </c>
      <c r="H92" s="18" t="s">
        <v>20</v>
      </c>
      <c r="I92" s="35"/>
      <c r="J92" s="51"/>
      <c r="K92" s="20">
        <f t="shared" si="10"/>
        <v>0</v>
      </c>
      <c r="L92" s="20">
        <f t="shared" si="11"/>
        <v>0</v>
      </c>
      <c r="M92" s="35"/>
      <c r="N92" s="71"/>
    </row>
    <row r="93" spans="1:14" s="86" customFormat="1" ht="51" customHeight="1">
      <c r="A93" s="21">
        <v>6</v>
      </c>
      <c r="B93" s="134"/>
      <c r="C93" s="16" t="s">
        <v>53</v>
      </c>
      <c r="D93" s="126">
        <v>45</v>
      </c>
      <c r="E93" s="14">
        <v>16</v>
      </c>
      <c r="F93" s="125" t="s">
        <v>73</v>
      </c>
      <c r="G93" s="99">
        <v>12</v>
      </c>
      <c r="H93" s="18" t="s">
        <v>20</v>
      </c>
      <c r="I93" s="20"/>
      <c r="J93" s="51"/>
      <c r="K93" s="20">
        <f>ROUND(G93*I93,2)</f>
        <v>0</v>
      </c>
      <c r="L93" s="20">
        <f>K93+ROUND(K93*J93/100,2)</f>
        <v>0</v>
      </c>
      <c r="M93" s="35"/>
      <c r="N93" s="71"/>
    </row>
    <row r="94" spans="1:14" s="86" customFormat="1" ht="23.25" customHeight="1">
      <c r="A94" s="21">
        <v>7</v>
      </c>
      <c r="B94" s="134"/>
      <c r="C94" s="16" t="s">
        <v>21</v>
      </c>
      <c r="D94" s="126">
        <v>45</v>
      </c>
      <c r="E94" s="14">
        <v>24</v>
      </c>
      <c r="F94" s="17" t="s">
        <v>19</v>
      </c>
      <c r="G94" s="120">
        <v>960</v>
      </c>
      <c r="H94" s="18" t="s">
        <v>20</v>
      </c>
      <c r="I94" s="20"/>
      <c r="J94" s="51"/>
      <c r="K94" s="20">
        <f t="shared" si="10"/>
        <v>0</v>
      </c>
      <c r="L94" s="20">
        <f t="shared" si="11"/>
        <v>0</v>
      </c>
      <c r="M94" s="35"/>
      <c r="N94" s="71"/>
    </row>
    <row r="95" spans="1:14" s="86" customFormat="1" ht="21.75" customHeight="1">
      <c r="A95" s="21">
        <v>8</v>
      </c>
      <c r="B95" s="134"/>
      <c r="C95" s="16" t="s">
        <v>24</v>
      </c>
      <c r="D95" s="126">
        <v>45</v>
      </c>
      <c r="E95" s="14">
        <v>24</v>
      </c>
      <c r="F95" s="17" t="s">
        <v>19</v>
      </c>
      <c r="G95" s="99">
        <v>192</v>
      </c>
      <c r="H95" s="18" t="s">
        <v>20</v>
      </c>
      <c r="I95" s="20"/>
      <c r="J95" s="51"/>
      <c r="K95" s="20">
        <f t="shared" si="10"/>
        <v>0</v>
      </c>
      <c r="L95" s="20">
        <f t="shared" si="11"/>
        <v>0</v>
      </c>
      <c r="M95" s="35"/>
      <c r="N95" s="71"/>
    </row>
    <row r="96" spans="1:14" s="86" customFormat="1" ht="21.75" customHeight="1">
      <c r="A96" s="21">
        <v>9</v>
      </c>
      <c r="B96" s="134"/>
      <c r="C96" s="16">
        <v>0</v>
      </c>
      <c r="D96" s="126">
        <v>75</v>
      </c>
      <c r="E96" s="14">
        <v>37</v>
      </c>
      <c r="F96" s="17" t="s">
        <v>30</v>
      </c>
      <c r="G96" s="99">
        <v>60</v>
      </c>
      <c r="H96" s="18" t="s">
        <v>20</v>
      </c>
      <c r="I96" s="20"/>
      <c r="J96" s="51"/>
      <c r="K96" s="20">
        <f t="shared" si="10"/>
        <v>0</v>
      </c>
      <c r="L96" s="20">
        <f t="shared" si="11"/>
        <v>0</v>
      </c>
      <c r="M96" s="35"/>
      <c r="N96" s="71"/>
    </row>
    <row r="97" spans="1:14" s="86" customFormat="1" ht="24.75" customHeight="1">
      <c r="A97" s="21">
        <v>10</v>
      </c>
      <c r="B97" s="134"/>
      <c r="C97" s="33">
        <v>1</v>
      </c>
      <c r="D97" s="33" t="s">
        <v>61</v>
      </c>
      <c r="E97" s="127">
        <v>39</v>
      </c>
      <c r="F97" s="31" t="s">
        <v>30</v>
      </c>
      <c r="G97" s="99">
        <v>36</v>
      </c>
      <c r="H97" s="32" t="s">
        <v>20</v>
      </c>
      <c r="I97" s="35"/>
      <c r="J97" s="51"/>
      <c r="K97" s="20">
        <f t="shared" si="10"/>
        <v>0</v>
      </c>
      <c r="L97" s="20">
        <f t="shared" si="11"/>
        <v>0</v>
      </c>
      <c r="M97" s="35"/>
      <c r="N97" s="71"/>
    </row>
    <row r="98" spans="1:14" s="81" customFormat="1" ht="23.25" customHeight="1">
      <c r="A98" s="21">
        <v>11</v>
      </c>
      <c r="B98" s="134"/>
      <c r="C98" s="33" t="s">
        <v>24</v>
      </c>
      <c r="D98" s="127">
        <v>75</v>
      </c>
      <c r="E98" s="30">
        <v>60</v>
      </c>
      <c r="F98" s="31" t="s">
        <v>44</v>
      </c>
      <c r="G98" s="99">
        <v>300</v>
      </c>
      <c r="H98" s="32" t="s">
        <v>20</v>
      </c>
      <c r="I98" s="20"/>
      <c r="J98" s="116"/>
      <c r="K98" s="20">
        <f t="shared" si="10"/>
        <v>0</v>
      </c>
      <c r="L98" s="20">
        <f t="shared" si="11"/>
        <v>0</v>
      </c>
      <c r="M98" s="35"/>
      <c r="N98" s="71"/>
    </row>
    <row r="99" spans="1:14" s="92" customFormat="1" ht="19.5" customHeight="1">
      <c r="A99" s="142" t="s">
        <v>10</v>
      </c>
      <c r="B99" s="142"/>
      <c r="C99" s="142"/>
      <c r="D99" s="142"/>
      <c r="E99" s="142"/>
      <c r="F99" s="142"/>
      <c r="G99" s="142"/>
      <c r="H99" s="142"/>
      <c r="I99" s="142"/>
      <c r="J99" s="142"/>
      <c r="K99" s="22">
        <f>SUM(K88:K98)</f>
        <v>0</v>
      </c>
      <c r="L99" s="22">
        <f>SUM(L88:L98)</f>
        <v>0</v>
      </c>
      <c r="M99" s="22"/>
      <c r="N99" s="91"/>
    </row>
    <row r="100" spans="1:14" s="89" customFormat="1" ht="22.5" customHeight="1">
      <c r="A100" s="129" t="s">
        <v>86</v>
      </c>
      <c r="B100" s="130"/>
      <c r="C100" s="130"/>
      <c r="D100" s="130"/>
      <c r="E100" s="130"/>
      <c r="F100" s="130"/>
      <c r="G100" s="130"/>
      <c r="H100" s="130"/>
      <c r="I100" s="130"/>
      <c r="J100" s="130"/>
      <c r="K100" s="130"/>
      <c r="L100" s="130"/>
      <c r="M100" s="130"/>
      <c r="N100" s="130"/>
    </row>
    <row r="101" spans="1:14" s="81" customFormat="1" ht="51" customHeight="1">
      <c r="A101" s="49">
        <v>1</v>
      </c>
      <c r="B101" s="58" t="s">
        <v>46</v>
      </c>
      <c r="C101" s="33" t="s">
        <v>47</v>
      </c>
      <c r="D101" s="30" t="s">
        <v>49</v>
      </c>
      <c r="E101" s="31" t="s">
        <v>22</v>
      </c>
      <c r="F101" s="31" t="s">
        <v>22</v>
      </c>
      <c r="G101" s="105">
        <v>36</v>
      </c>
      <c r="H101" s="32" t="s">
        <v>20</v>
      </c>
      <c r="I101" s="106"/>
      <c r="J101" s="116"/>
      <c r="K101" s="35">
        <f>ROUND(G101*I101,2)</f>
        <v>0</v>
      </c>
      <c r="L101" s="35">
        <f>K101+ROUND(K101*J101/100,2)</f>
        <v>0</v>
      </c>
      <c r="M101" s="35"/>
      <c r="N101" s="107"/>
    </row>
    <row r="102" spans="1:14" s="81" customFormat="1" ht="43.5" customHeight="1">
      <c r="A102" s="49">
        <v>2</v>
      </c>
      <c r="B102" s="58" t="s">
        <v>46</v>
      </c>
      <c r="C102" s="33" t="s">
        <v>48</v>
      </c>
      <c r="D102" s="30" t="s">
        <v>49</v>
      </c>
      <c r="E102" s="31" t="s">
        <v>22</v>
      </c>
      <c r="F102" s="31" t="s">
        <v>22</v>
      </c>
      <c r="G102" s="105">
        <v>36</v>
      </c>
      <c r="H102" s="32" t="s">
        <v>20</v>
      </c>
      <c r="I102" s="106"/>
      <c r="J102" s="116"/>
      <c r="K102" s="35">
        <f>ROUND(G102*I102,2)</f>
        <v>0</v>
      </c>
      <c r="L102" s="35">
        <f>K102+ROUND(K102*J102/100,2)</f>
        <v>0</v>
      </c>
      <c r="M102" s="35"/>
      <c r="N102" s="107"/>
    </row>
    <row r="103" spans="1:14" s="92" customFormat="1" ht="15.75" customHeight="1">
      <c r="A103" s="142" t="s">
        <v>10</v>
      </c>
      <c r="B103" s="142"/>
      <c r="C103" s="142"/>
      <c r="D103" s="142"/>
      <c r="E103" s="142"/>
      <c r="F103" s="142"/>
      <c r="G103" s="142"/>
      <c r="H103" s="142"/>
      <c r="I103" s="142"/>
      <c r="J103" s="142"/>
      <c r="K103" s="22">
        <f>SUM(K101:K102)</f>
        <v>0</v>
      </c>
      <c r="L103" s="22">
        <f>SUM(L101:L102)</f>
        <v>0</v>
      </c>
      <c r="M103" s="22"/>
      <c r="N103" s="91"/>
    </row>
    <row r="104" spans="1:14" s="89" customFormat="1" ht="105" customHeight="1">
      <c r="A104" s="129" t="s">
        <v>1</v>
      </c>
      <c r="B104" s="130"/>
      <c r="C104" s="130"/>
      <c r="D104" s="130"/>
      <c r="E104" s="130"/>
      <c r="F104" s="130"/>
      <c r="G104" s="130"/>
      <c r="H104" s="130"/>
      <c r="I104" s="130"/>
      <c r="J104" s="130"/>
      <c r="K104" s="130"/>
      <c r="L104" s="130"/>
      <c r="M104" s="130"/>
      <c r="N104" s="130"/>
    </row>
    <row r="105" spans="1:14" s="86" customFormat="1" ht="125.25" customHeight="1">
      <c r="A105" s="43">
        <v>1</v>
      </c>
      <c r="B105" s="68" t="s">
        <v>85</v>
      </c>
      <c r="C105" s="42" t="s">
        <v>66</v>
      </c>
      <c r="D105" s="24">
        <v>30</v>
      </c>
      <c r="E105" s="24" t="s">
        <v>67</v>
      </c>
      <c r="F105" s="25" t="s">
        <v>68</v>
      </c>
      <c r="G105" s="120">
        <v>36</v>
      </c>
      <c r="H105" s="26" t="s">
        <v>20</v>
      </c>
      <c r="I105" s="45"/>
      <c r="J105" s="66"/>
      <c r="K105" s="27">
        <f>ROUND(G105*I105,2)</f>
        <v>0</v>
      </c>
      <c r="L105" s="27">
        <f>K105+ROUND(K105*J105/100,2)</f>
        <v>0</v>
      </c>
      <c r="M105" s="27"/>
      <c r="N105" s="85"/>
    </row>
    <row r="106" spans="1:14" s="86" customFormat="1" ht="126.75" customHeight="1">
      <c r="A106" s="43">
        <v>2</v>
      </c>
      <c r="B106" s="68" t="s">
        <v>85</v>
      </c>
      <c r="C106" s="42" t="s">
        <v>66</v>
      </c>
      <c r="D106" s="24">
        <v>45</v>
      </c>
      <c r="E106" s="24" t="s">
        <v>67</v>
      </c>
      <c r="F106" s="25" t="s">
        <v>68</v>
      </c>
      <c r="G106" s="120">
        <v>24</v>
      </c>
      <c r="H106" s="26" t="s">
        <v>20</v>
      </c>
      <c r="I106" s="45"/>
      <c r="J106" s="66"/>
      <c r="K106" s="27">
        <f>ROUND(G106*I106,2)</f>
        <v>0</v>
      </c>
      <c r="L106" s="27">
        <f>K106+ROUND(K106*J106/100,2)</f>
        <v>0</v>
      </c>
      <c r="M106" s="27"/>
      <c r="N106" s="85"/>
    </row>
    <row r="107" spans="1:14" s="65" customFormat="1" ht="17.25" customHeight="1">
      <c r="A107" s="135" t="s">
        <v>10</v>
      </c>
      <c r="B107" s="135"/>
      <c r="C107" s="135"/>
      <c r="D107" s="135"/>
      <c r="E107" s="135"/>
      <c r="F107" s="135"/>
      <c r="G107" s="135"/>
      <c r="H107" s="135"/>
      <c r="I107" s="135"/>
      <c r="J107" s="135"/>
      <c r="K107" s="63">
        <f>SUM(K105:K106)</f>
        <v>0</v>
      </c>
      <c r="L107" s="63">
        <f>SUM(L105:L106)</f>
        <v>0</v>
      </c>
      <c r="M107" s="63"/>
      <c r="N107" s="108"/>
    </row>
    <row r="108" spans="1:14" s="89" customFormat="1" ht="35.25" customHeight="1">
      <c r="A108" s="129" t="s">
        <v>95</v>
      </c>
      <c r="B108" s="130"/>
      <c r="C108" s="130"/>
      <c r="D108" s="130"/>
      <c r="E108" s="130"/>
      <c r="F108" s="130"/>
      <c r="G108" s="130"/>
      <c r="H108" s="130"/>
      <c r="I108" s="130"/>
      <c r="J108" s="130"/>
      <c r="K108" s="130"/>
      <c r="L108" s="130"/>
      <c r="M108" s="130"/>
      <c r="N108" s="130"/>
    </row>
    <row r="109" spans="1:14" s="86" customFormat="1" ht="63" customHeight="1">
      <c r="A109" s="43">
        <v>1</v>
      </c>
      <c r="B109" s="68" t="s">
        <v>84</v>
      </c>
      <c r="C109" s="43" t="s">
        <v>22</v>
      </c>
      <c r="D109" s="43" t="s">
        <v>22</v>
      </c>
      <c r="E109" s="43" t="s">
        <v>22</v>
      </c>
      <c r="F109" s="103" t="s">
        <v>22</v>
      </c>
      <c r="G109" s="99">
        <v>4</v>
      </c>
      <c r="H109" s="26" t="s">
        <v>20</v>
      </c>
      <c r="I109" s="104"/>
      <c r="J109" s="66"/>
      <c r="K109" s="20">
        <f>ROUND(G109*I109,2)</f>
        <v>0</v>
      </c>
      <c r="L109" s="20">
        <f>K109+ROUND(K109*J109/100,2)</f>
        <v>0</v>
      </c>
      <c r="M109" s="20"/>
      <c r="N109" s="85"/>
    </row>
    <row r="110" spans="1:14" s="89" customFormat="1" ht="12.75">
      <c r="A110" s="129" t="s">
        <v>87</v>
      </c>
      <c r="B110" s="130"/>
      <c r="C110" s="130"/>
      <c r="D110" s="130"/>
      <c r="E110" s="130"/>
      <c r="F110" s="130"/>
      <c r="G110" s="130"/>
      <c r="H110" s="130"/>
      <c r="I110" s="130"/>
      <c r="J110" s="130"/>
      <c r="K110" s="130"/>
      <c r="L110" s="130"/>
      <c r="M110" s="130"/>
      <c r="N110" s="130"/>
    </row>
    <row r="111" spans="1:14" s="86" customFormat="1" ht="50.25" customHeight="1">
      <c r="A111" s="43">
        <v>1</v>
      </c>
      <c r="B111" s="68" t="s">
        <v>18</v>
      </c>
      <c r="C111" s="24">
        <v>1.3</v>
      </c>
      <c r="D111" s="24">
        <v>90</v>
      </c>
      <c r="E111" s="24" t="s">
        <v>88</v>
      </c>
      <c r="F111" s="17" t="s">
        <v>19</v>
      </c>
      <c r="G111" s="99">
        <v>8</v>
      </c>
      <c r="H111" s="26" t="s">
        <v>20</v>
      </c>
      <c r="I111" s="104"/>
      <c r="J111" s="66"/>
      <c r="K111" s="20">
        <f>ROUND(G111*I111,2)</f>
        <v>0</v>
      </c>
      <c r="L111" s="20">
        <f>K111+ROUND(K111*J111/100,2)</f>
        <v>0</v>
      </c>
      <c r="M111" s="20"/>
      <c r="N111" s="85"/>
    </row>
    <row r="112" spans="1:14" s="89" customFormat="1" ht="158.25" customHeight="1">
      <c r="A112" s="129" t="s">
        <v>0</v>
      </c>
      <c r="B112" s="130"/>
      <c r="C112" s="130"/>
      <c r="D112" s="130"/>
      <c r="E112" s="130"/>
      <c r="F112" s="130"/>
      <c r="G112" s="130"/>
      <c r="H112" s="130"/>
      <c r="I112" s="130"/>
      <c r="J112" s="130"/>
      <c r="K112" s="130"/>
      <c r="L112" s="130"/>
      <c r="M112" s="130"/>
      <c r="N112" s="130"/>
    </row>
    <row r="113" spans="1:14" s="86" customFormat="1" ht="41.25" customHeight="1">
      <c r="A113" s="43">
        <v>1</v>
      </c>
      <c r="B113" s="139" t="s">
        <v>110</v>
      </c>
      <c r="C113" s="38" t="s">
        <v>26</v>
      </c>
      <c r="D113" s="38">
        <v>45</v>
      </c>
      <c r="E113" s="39">
        <v>19</v>
      </c>
      <c r="F113" s="39" t="s">
        <v>19</v>
      </c>
      <c r="G113" s="99">
        <v>24</v>
      </c>
      <c r="H113" s="26" t="s">
        <v>20</v>
      </c>
      <c r="I113" s="45"/>
      <c r="J113" s="66"/>
      <c r="K113" s="27">
        <f>ROUND(G113*I113,2)</f>
        <v>0</v>
      </c>
      <c r="L113" s="27">
        <f>K113+ROUND(K113*J113/100,2)</f>
        <v>0</v>
      </c>
      <c r="M113" s="27"/>
      <c r="N113" s="85"/>
    </row>
    <row r="114" spans="1:14" s="86" customFormat="1" ht="42" customHeight="1">
      <c r="A114" s="43">
        <v>2</v>
      </c>
      <c r="B114" s="140"/>
      <c r="C114" s="42" t="s">
        <v>21</v>
      </c>
      <c r="D114" s="24">
        <v>45</v>
      </c>
      <c r="E114" s="39">
        <v>19</v>
      </c>
      <c r="F114" s="39" t="s">
        <v>19</v>
      </c>
      <c r="G114" s="40">
        <v>24</v>
      </c>
      <c r="H114" s="37" t="s">
        <v>20</v>
      </c>
      <c r="I114" s="41"/>
      <c r="J114" s="66"/>
      <c r="K114" s="27">
        <f>ROUND(G114*I114,2)</f>
        <v>0</v>
      </c>
      <c r="L114" s="27">
        <f>K114+ROUND(K114*J114/100,2)</f>
        <v>0</v>
      </c>
      <c r="M114" s="27"/>
      <c r="N114" s="85"/>
    </row>
    <row r="115" spans="1:14" s="86" customFormat="1" ht="30.75" customHeight="1">
      <c r="A115" s="43">
        <v>3</v>
      </c>
      <c r="B115" s="141"/>
      <c r="C115" s="42" t="s">
        <v>24</v>
      </c>
      <c r="D115" s="24">
        <v>45</v>
      </c>
      <c r="E115" s="39">
        <v>19</v>
      </c>
      <c r="F115" s="39" t="s">
        <v>19</v>
      </c>
      <c r="G115" s="40">
        <v>24</v>
      </c>
      <c r="H115" s="37" t="s">
        <v>20</v>
      </c>
      <c r="I115" s="41"/>
      <c r="J115" s="66"/>
      <c r="K115" s="27">
        <f>ROUND(G115*I115,2)</f>
        <v>0</v>
      </c>
      <c r="L115" s="27">
        <f>K115+ROUND(K115*J115/100,2)</f>
        <v>0</v>
      </c>
      <c r="M115" s="27"/>
      <c r="N115" s="85"/>
    </row>
    <row r="116" spans="1:14" s="65" customFormat="1" ht="22.5" customHeight="1">
      <c r="A116" s="135" t="s">
        <v>10</v>
      </c>
      <c r="B116" s="135"/>
      <c r="C116" s="135"/>
      <c r="D116" s="135"/>
      <c r="E116" s="135"/>
      <c r="F116" s="135"/>
      <c r="G116" s="135"/>
      <c r="H116" s="135"/>
      <c r="I116" s="135"/>
      <c r="J116" s="135"/>
      <c r="K116" s="63">
        <f>SUM(K113:K115)</f>
        <v>0</v>
      </c>
      <c r="L116" s="63">
        <f>SUM(L113:L115)</f>
        <v>0</v>
      </c>
      <c r="M116" s="63"/>
      <c r="N116" s="108"/>
    </row>
    <row r="117" ht="12.75">
      <c r="N117" s="53"/>
    </row>
    <row r="118" ht="12.75">
      <c r="N118" s="53"/>
    </row>
    <row r="119" ht="12.75">
      <c r="N119" s="53"/>
    </row>
  </sheetData>
  <sheetProtection/>
  <mergeCells count="29">
    <mergeCell ref="B38:F38"/>
    <mergeCell ref="B39:F39"/>
    <mergeCell ref="A40:J40"/>
    <mergeCell ref="A41:N41"/>
    <mergeCell ref="A1:N1"/>
    <mergeCell ref="A2:N2"/>
    <mergeCell ref="B4:B21"/>
    <mergeCell ref="A22:J22"/>
    <mergeCell ref="B24:B34"/>
    <mergeCell ref="A35:J35"/>
    <mergeCell ref="A36:J36"/>
    <mergeCell ref="B37:F37"/>
    <mergeCell ref="A23:N23"/>
    <mergeCell ref="A116:J116"/>
    <mergeCell ref="B113:B115"/>
    <mergeCell ref="A110:N110"/>
    <mergeCell ref="B74:B85"/>
    <mergeCell ref="A103:J103"/>
    <mergeCell ref="A104:N104"/>
    <mergeCell ref="A87:N87"/>
    <mergeCell ref="B88:B98"/>
    <mergeCell ref="A99:J99"/>
    <mergeCell ref="A100:N100"/>
    <mergeCell ref="B42:B52"/>
    <mergeCell ref="A108:N108"/>
    <mergeCell ref="A112:N112"/>
    <mergeCell ref="B53:B73"/>
    <mergeCell ref="A107:J107"/>
    <mergeCell ref="A86:J86"/>
  </mergeCells>
  <printOptions/>
  <pageMargins left="0.33" right="0.7" top="0.48" bottom="0.59" header="0.3" footer="0.3"/>
  <pageSetup horizontalDpi="600" verticalDpi="600" orientation="landscape" paperSize="9" r:id="rId1"/>
  <headerFooter alignWithMargins="0">
    <oddFooter>&amp;C&amp;"Garamond,Normalny"&amp;8załacznik nr 1 do oferty&amp;R&amp;P</oddFooter>
  </headerFooter>
</worksheet>
</file>

<file path=xl/worksheets/sheet2.xml><?xml version="1.0" encoding="utf-8"?>
<worksheet xmlns="http://schemas.openxmlformats.org/spreadsheetml/2006/main" xmlns:r="http://schemas.openxmlformats.org/officeDocument/2006/relationships">
  <dimension ref="A1:P24"/>
  <sheetViews>
    <sheetView zoomScalePageLayoutView="0" workbookViewId="0" topLeftCell="A1">
      <selection activeCell="D16" sqref="D16"/>
    </sheetView>
  </sheetViews>
  <sheetFormatPr defaultColWidth="9.125" defaultRowHeight="12.75"/>
  <cols>
    <col min="1" max="1" width="5.125" style="80" customWidth="1"/>
    <col min="2" max="2" width="52.125" style="13" customWidth="1"/>
    <col min="3" max="3" width="10.125" style="77" customWidth="1"/>
    <col min="4" max="4" width="6.75390625" style="80" customWidth="1"/>
    <col min="5" max="5" width="9.00390625" style="118" customWidth="1"/>
    <col min="6" max="6" width="4.75390625" style="114" customWidth="1"/>
    <col min="7" max="7" width="11.00390625" style="13" customWidth="1"/>
    <col min="8" max="8" width="11.125" style="13" customWidth="1"/>
    <col min="9" max="9" width="14.625" style="13" customWidth="1"/>
    <col min="10" max="16384" width="9.125" style="13" customWidth="1"/>
  </cols>
  <sheetData>
    <row r="1" spans="1:14" s="1" customFormat="1" ht="36.75" customHeight="1">
      <c r="A1" s="148" t="s">
        <v>100</v>
      </c>
      <c r="B1" s="149"/>
      <c r="C1" s="149"/>
      <c r="D1" s="149"/>
      <c r="E1" s="149"/>
      <c r="F1" s="149"/>
      <c r="G1" s="149"/>
      <c r="H1" s="149"/>
      <c r="I1" s="149"/>
      <c r="J1" s="149"/>
      <c r="K1" s="122"/>
      <c r="L1" s="122"/>
      <c r="M1" s="122"/>
      <c r="N1" s="123"/>
    </row>
    <row r="2" spans="1:10" s="70" customFormat="1" ht="36">
      <c r="A2" s="7" t="s">
        <v>57</v>
      </c>
      <c r="B2" s="8" t="s">
        <v>9</v>
      </c>
      <c r="C2" s="56" t="s">
        <v>11</v>
      </c>
      <c r="D2" s="9" t="s">
        <v>8</v>
      </c>
      <c r="E2" s="11" t="s">
        <v>74</v>
      </c>
      <c r="F2" s="9" t="s">
        <v>58</v>
      </c>
      <c r="G2" s="11" t="s">
        <v>27</v>
      </c>
      <c r="H2" s="11" t="s">
        <v>75</v>
      </c>
      <c r="I2" s="57" t="s">
        <v>76</v>
      </c>
      <c r="J2" s="12" t="s">
        <v>12</v>
      </c>
    </row>
    <row r="3" spans="1:8" s="60" customFormat="1" ht="12.75">
      <c r="A3" s="150" t="s">
        <v>64</v>
      </c>
      <c r="B3" s="150"/>
      <c r="C3" s="150"/>
      <c r="D3" s="150"/>
      <c r="E3" s="150"/>
      <c r="F3" s="150"/>
      <c r="G3" s="150"/>
      <c r="H3" s="150"/>
    </row>
    <row r="4" spans="1:16" s="60" customFormat="1" ht="74.25" customHeight="1">
      <c r="A4" s="30">
        <v>1</v>
      </c>
      <c r="B4" s="69" t="s">
        <v>96</v>
      </c>
      <c r="C4" s="59">
        <v>24</v>
      </c>
      <c r="D4" s="47" t="s">
        <v>34</v>
      </c>
      <c r="E4" s="61"/>
      <c r="F4" s="71"/>
      <c r="G4" s="48">
        <f>C4*E4</f>
        <v>0</v>
      </c>
      <c r="H4" s="48">
        <f>G4+ROUND(G4*F4/100,2)</f>
        <v>0</v>
      </c>
      <c r="I4" s="50"/>
      <c r="J4" s="50"/>
      <c r="K4" s="50"/>
      <c r="L4" s="46"/>
      <c r="M4" s="46"/>
      <c r="N4" s="46"/>
      <c r="O4" s="46"/>
      <c r="P4" s="46"/>
    </row>
    <row r="5" spans="1:16" s="60" customFormat="1" ht="57" customHeight="1">
      <c r="A5" s="30">
        <v>2</v>
      </c>
      <c r="B5" s="69" t="s">
        <v>97</v>
      </c>
      <c r="C5" s="59">
        <v>36</v>
      </c>
      <c r="D5" s="34" t="s">
        <v>59</v>
      </c>
      <c r="E5" s="61"/>
      <c r="F5" s="71"/>
      <c r="G5" s="48">
        <f>C5*E5</f>
        <v>0</v>
      </c>
      <c r="H5" s="48">
        <f>G5+ROUND(G5*F5/100,2)</f>
        <v>0</v>
      </c>
      <c r="I5" s="50"/>
      <c r="J5" s="50"/>
      <c r="K5" s="50"/>
      <c r="L5" s="46"/>
      <c r="M5" s="46"/>
      <c r="N5" s="46"/>
      <c r="O5" s="46"/>
      <c r="P5" s="46"/>
    </row>
    <row r="6" spans="1:11" s="65" customFormat="1" ht="16.5" customHeight="1">
      <c r="A6" s="135" t="s">
        <v>10</v>
      </c>
      <c r="B6" s="135"/>
      <c r="C6" s="135"/>
      <c r="D6" s="135"/>
      <c r="E6" s="135"/>
      <c r="F6" s="135"/>
      <c r="G6" s="63">
        <f>SUM(G4:G5)</f>
        <v>0</v>
      </c>
      <c r="H6" s="63">
        <f>SUM(H4:H5)</f>
        <v>0</v>
      </c>
      <c r="I6" s="64"/>
      <c r="J6" s="64"/>
      <c r="K6" s="64"/>
    </row>
    <row r="7" spans="1:8" s="60" customFormat="1" ht="26.25" customHeight="1">
      <c r="A7" s="151" t="s">
        <v>102</v>
      </c>
      <c r="B7" s="150"/>
      <c r="C7" s="150"/>
      <c r="D7" s="150"/>
      <c r="E7" s="150"/>
      <c r="F7" s="150"/>
      <c r="G7" s="150"/>
      <c r="H7" s="150"/>
    </row>
    <row r="8" spans="1:8" s="72" customFormat="1" ht="72">
      <c r="A8" s="19">
        <v>1</v>
      </c>
      <c r="B8" s="69" t="s">
        <v>98</v>
      </c>
      <c r="C8" s="62">
        <v>10</v>
      </c>
      <c r="D8" s="34" t="s">
        <v>34</v>
      </c>
      <c r="E8" s="74"/>
      <c r="F8" s="112"/>
      <c r="G8" s="54">
        <f aca="true" t="shared" si="0" ref="G8:G13">C8*E8</f>
        <v>0</v>
      </c>
      <c r="H8" s="76">
        <f aca="true" t="shared" si="1" ref="H8:H13">G8+ROUND(G8*F8/100,2)</f>
        <v>0</v>
      </c>
    </row>
    <row r="9" spans="1:8" s="72" customFormat="1" ht="60">
      <c r="A9" s="19">
        <v>2</v>
      </c>
      <c r="B9" s="69" t="s">
        <v>99</v>
      </c>
      <c r="C9" s="62">
        <v>10</v>
      </c>
      <c r="D9" s="34" t="s">
        <v>59</v>
      </c>
      <c r="E9" s="74"/>
      <c r="F9" s="112"/>
      <c r="G9" s="54">
        <f t="shared" si="0"/>
        <v>0</v>
      </c>
      <c r="H9" s="76">
        <f t="shared" si="1"/>
        <v>0</v>
      </c>
    </row>
    <row r="10" spans="1:8" s="72" customFormat="1" ht="60">
      <c r="A10" s="19">
        <v>3</v>
      </c>
      <c r="B10" s="69" t="s">
        <v>107</v>
      </c>
      <c r="C10" s="62">
        <v>80</v>
      </c>
      <c r="D10" s="121" t="s">
        <v>91</v>
      </c>
      <c r="E10" s="74"/>
      <c r="F10" s="112"/>
      <c r="G10" s="54">
        <f t="shared" si="0"/>
        <v>0</v>
      </c>
      <c r="H10" s="76">
        <f t="shared" si="1"/>
        <v>0</v>
      </c>
    </row>
    <row r="11" spans="1:8" s="72" customFormat="1" ht="63" customHeight="1">
      <c r="A11" s="19">
        <v>4</v>
      </c>
      <c r="B11" s="69" t="s">
        <v>104</v>
      </c>
      <c r="C11" s="62">
        <v>80</v>
      </c>
      <c r="D11" s="121" t="s">
        <v>91</v>
      </c>
      <c r="E11" s="74"/>
      <c r="F11" s="112"/>
      <c r="G11" s="54">
        <f t="shared" si="0"/>
        <v>0</v>
      </c>
      <c r="H11" s="76">
        <f t="shared" si="1"/>
        <v>0</v>
      </c>
    </row>
    <row r="12" spans="1:8" s="72" customFormat="1" ht="60">
      <c r="A12" s="19">
        <v>5</v>
      </c>
      <c r="B12" s="69" t="s">
        <v>105</v>
      </c>
      <c r="C12" s="62">
        <v>80</v>
      </c>
      <c r="D12" s="121" t="s">
        <v>91</v>
      </c>
      <c r="E12" s="74"/>
      <c r="F12" s="112"/>
      <c r="G12" s="54">
        <f t="shared" si="0"/>
        <v>0</v>
      </c>
      <c r="H12" s="76">
        <f t="shared" si="1"/>
        <v>0</v>
      </c>
    </row>
    <row r="13" spans="1:8" s="72" customFormat="1" ht="60">
      <c r="A13" s="19">
        <v>6</v>
      </c>
      <c r="B13" s="69" t="s">
        <v>106</v>
      </c>
      <c r="C13" s="62">
        <v>80</v>
      </c>
      <c r="D13" s="121" t="s">
        <v>91</v>
      </c>
      <c r="E13" s="74"/>
      <c r="F13" s="112"/>
      <c r="G13" s="54">
        <f t="shared" si="0"/>
        <v>0</v>
      </c>
      <c r="H13" s="76">
        <f t="shared" si="1"/>
        <v>0</v>
      </c>
    </row>
    <row r="14" spans="1:8" s="67" customFormat="1" ht="12.75">
      <c r="A14" s="135" t="s">
        <v>10</v>
      </c>
      <c r="B14" s="135"/>
      <c r="C14" s="135"/>
      <c r="D14" s="135"/>
      <c r="E14" s="135"/>
      <c r="F14" s="135"/>
      <c r="G14" s="63">
        <f>SUM(G8:G13)</f>
        <v>0</v>
      </c>
      <c r="H14" s="63">
        <f>SUM(H8:H13)</f>
        <v>0</v>
      </c>
    </row>
    <row r="15" spans="1:8" s="60" customFormat="1" ht="12.75">
      <c r="A15" s="150" t="s">
        <v>89</v>
      </c>
      <c r="B15" s="150"/>
      <c r="C15" s="150"/>
      <c r="D15" s="150"/>
      <c r="E15" s="150"/>
      <c r="F15" s="150"/>
      <c r="G15" s="150"/>
      <c r="H15" s="150"/>
    </row>
    <row r="16" spans="1:8" s="73" customFormat="1" ht="78.75">
      <c r="A16" s="44">
        <v>1</v>
      </c>
      <c r="B16" s="124" t="s">
        <v>108</v>
      </c>
      <c r="C16" s="62">
        <v>100</v>
      </c>
      <c r="D16" s="128" t="s">
        <v>91</v>
      </c>
      <c r="E16" s="75"/>
      <c r="F16" s="113"/>
      <c r="G16" s="75">
        <f>C16*E16</f>
        <v>0</v>
      </c>
      <c r="H16" s="76">
        <f>G16+ROUND(G16*F16/100,2)</f>
        <v>0</v>
      </c>
    </row>
    <row r="17" spans="1:8" s="60" customFormat="1" ht="12.75">
      <c r="A17" s="150" t="s">
        <v>90</v>
      </c>
      <c r="B17" s="150"/>
      <c r="C17" s="150"/>
      <c r="D17" s="150"/>
      <c r="E17" s="150"/>
      <c r="F17" s="150"/>
      <c r="G17" s="150"/>
      <c r="H17" s="150"/>
    </row>
    <row r="18" spans="1:8" ht="96">
      <c r="A18" s="80">
        <v>1</v>
      </c>
      <c r="B18" s="69" t="s">
        <v>6</v>
      </c>
      <c r="C18" s="77">
        <v>6</v>
      </c>
      <c r="D18" s="80" t="s">
        <v>34</v>
      </c>
      <c r="E18" s="78"/>
      <c r="G18" s="78">
        <f>C18*E18</f>
        <v>0</v>
      </c>
      <c r="H18" s="78">
        <f>G18+ROUND(G18*F18/100,2)</f>
        <v>0</v>
      </c>
    </row>
    <row r="19" spans="1:8" ht="96">
      <c r="A19" s="80">
        <v>2</v>
      </c>
      <c r="B19" s="69" t="s">
        <v>7</v>
      </c>
      <c r="C19" s="77">
        <v>6</v>
      </c>
      <c r="D19" s="80" t="s">
        <v>34</v>
      </c>
      <c r="E19" s="78"/>
      <c r="G19" s="78">
        <f>C19*E19</f>
        <v>0</v>
      </c>
      <c r="H19" s="78">
        <f>G19+ROUND(G19*F19/100,2)</f>
        <v>0</v>
      </c>
    </row>
    <row r="20" spans="1:8" ht="24">
      <c r="A20" s="80">
        <v>3</v>
      </c>
      <c r="B20" s="69" t="s">
        <v>71</v>
      </c>
      <c r="C20" s="77">
        <v>6</v>
      </c>
      <c r="D20" s="80" t="s">
        <v>34</v>
      </c>
      <c r="E20" s="78"/>
      <c r="G20" s="78">
        <f>C20*E20</f>
        <v>0</v>
      </c>
      <c r="H20" s="78">
        <f>G20+ROUND(G20*F20/100,2)</f>
        <v>0</v>
      </c>
    </row>
    <row r="21" spans="1:8" ht="24">
      <c r="A21" s="80">
        <v>4</v>
      </c>
      <c r="B21" s="69" t="s">
        <v>72</v>
      </c>
      <c r="C21" s="77">
        <v>6</v>
      </c>
      <c r="D21" s="80" t="s">
        <v>34</v>
      </c>
      <c r="E21" s="78"/>
      <c r="G21" s="78">
        <f>C21*E21</f>
        <v>0</v>
      </c>
      <c r="H21" s="78">
        <f>G21+ROUND(G21*F21/100,2)</f>
        <v>0</v>
      </c>
    </row>
    <row r="22" spans="1:8" s="55" customFormat="1" ht="12.75">
      <c r="A22" s="152" t="s">
        <v>10</v>
      </c>
      <c r="B22" s="152"/>
      <c r="C22" s="152"/>
      <c r="D22" s="152"/>
      <c r="E22" s="152"/>
      <c r="F22" s="152"/>
      <c r="G22" s="79">
        <f>SUM(G18:G21)</f>
        <v>0</v>
      </c>
      <c r="H22" s="79">
        <f>SUM(H18:H21)</f>
        <v>0</v>
      </c>
    </row>
    <row r="23" spans="1:8" s="60" customFormat="1" ht="12.75">
      <c r="A23" s="150" t="s">
        <v>92</v>
      </c>
      <c r="B23" s="150"/>
      <c r="C23" s="150"/>
      <c r="D23" s="150"/>
      <c r="E23" s="150"/>
      <c r="F23" s="150"/>
      <c r="G23" s="150"/>
      <c r="H23" s="150"/>
    </row>
    <row r="24" spans="1:8" ht="120">
      <c r="A24" s="80">
        <v>1</v>
      </c>
      <c r="B24" s="69" t="s">
        <v>101</v>
      </c>
      <c r="C24" s="77">
        <v>60</v>
      </c>
      <c r="D24" s="80" t="s">
        <v>34</v>
      </c>
      <c r="E24" s="78"/>
      <c r="G24" s="78">
        <f>C24*E24</f>
        <v>0</v>
      </c>
      <c r="H24" s="78">
        <f>G24+ROUND(G24*F24/100,2)</f>
        <v>0</v>
      </c>
    </row>
  </sheetData>
  <sheetProtection/>
  <mergeCells count="9">
    <mergeCell ref="A23:H23"/>
    <mergeCell ref="A14:F14"/>
    <mergeCell ref="A15:H15"/>
    <mergeCell ref="A17:H17"/>
    <mergeCell ref="A22:F22"/>
    <mergeCell ref="A1:J1"/>
    <mergeCell ref="A3:H3"/>
    <mergeCell ref="A6:F6"/>
    <mergeCell ref="A7:H7"/>
  </mergeCells>
  <printOptions/>
  <pageMargins left="0.7" right="0.7" top="0.51" bottom="0.66" header="0.3" footer="0.3"/>
  <pageSetup horizontalDpi="600" verticalDpi="600" orientation="landscape" paperSize="9" r:id="rId1"/>
  <headerFooter alignWithMargins="0">
    <oddFooter>&amp;C&amp;"Garamond,Normalny"&amp;8załącznik nr 1 do oferty&amp;R&amp;P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2023-03-27T06:40:51Z</cp:lastPrinted>
  <dcterms:created xsi:type="dcterms:W3CDTF">1997-02-26T13:46:56Z</dcterms:created>
  <dcterms:modified xsi:type="dcterms:W3CDTF">2023-03-27T06:40:53Z</dcterms:modified>
  <cp:category/>
  <cp:version/>
  <cp:contentType/>
  <cp:contentStatus/>
</cp:coreProperties>
</file>