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15" tabRatio="50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s>
  <definedNames/>
  <calcPr fullCalcOnLoad="1"/>
</workbook>
</file>

<file path=xl/sharedStrings.xml><?xml version="1.0" encoding="utf-8"?>
<sst xmlns="http://schemas.openxmlformats.org/spreadsheetml/2006/main" count="1152" uniqueCount="354">
  <si>
    <t>Pakiet nr 1 - Plastry i przylepce I</t>
  </si>
  <si>
    <t>Lp</t>
  </si>
  <si>
    <t>Nazwa Towaru</t>
  </si>
  <si>
    <t>Rozmiar</t>
  </si>
  <si>
    <t xml:space="preserve"> j.m.</t>
  </si>
  <si>
    <t>1.</t>
  </si>
  <si>
    <t>Przylepiec włókninowy, rozciągliwy, hipoalergiczny, na kleju akrylowym lub kauczukowym (taśma)</t>
  </si>
  <si>
    <t xml:space="preserve">10 cm x  10 m </t>
  </si>
  <si>
    <t>szt</t>
  </si>
  <si>
    <t>Przylepiec włókninowy, rozciągliwy, hipoalergiczny, na kleju akrylowym (taśma) lub przylepiec z hypoalergicznym klejem kauczukowym bez zawartości tlenku cynku</t>
  </si>
  <si>
    <t>15 cm x 10 m</t>
  </si>
  <si>
    <t>Przylepiec włókninowy, rozciągliwy, hypoalergiczny, na kleju akrylowym lub kauczukowym (taśma)</t>
  </si>
  <si>
    <t xml:space="preserve">szt
</t>
  </si>
  <si>
    <t>Plaster włókninowy o wysokiej zdolności przylepnej, odpowiedni do mocowania opatrunków, drenów i drobnego sprzętu medycznego</t>
  </si>
  <si>
    <t>5 cm x 5 m</t>
  </si>
  <si>
    <t>Pakiet nr 2 - Plastry i przylepce II</t>
  </si>
  <si>
    <t>Opatrunek do mocowania sond donosowych dla dorosłych w kolorze zbliżonym do naturalnego koloru skóry na kleju akrylowym.</t>
  </si>
  <si>
    <t xml:space="preserve">L i M 
w zależności od potrzeb </t>
  </si>
  <si>
    <t>Opatrunek samoprzylepny z wkładem chłonnym pokryty warstwą polietylenu (zapobiegającą przywieraniu do rany, z nacięciem i otworem, służący do mocowania drenów, wkłuć centralnych itp. Hypoalergiczny z klejem akrylowym. Lub opatrunek samoprzylepny poliuretanowy, jałowy, przepuszczający powietrze. Hypoalergiczny z klejem akrylowym. 9 x 11 cm. Dodatkowa etykieta (ramka) pozwala zapisać datę umieszczenia plastra. Sterylny, jednorazowy</t>
  </si>
  <si>
    <t>9cm x 12cm (+/- 2cm)</t>
  </si>
  <si>
    <t xml:space="preserve">Opatrunek samoprzylepny, włókninowy lub poliuretanowy, z warstwą absorbującą o dużej chłonności, sterylny, hypoalergiczny na kleju akrylowym, </t>
  </si>
  <si>
    <t>7 – 8 cm x 5cm</t>
  </si>
  <si>
    <t xml:space="preserve">Opatrunek samoprzylepny, włókninowy lub poliuretanowy, z warstwą absorpcyjną o dużej chłonności, sterylny, hypoalergiczny na kleju akrylowym, </t>
  </si>
  <si>
    <t>8 cm x 10 cm</t>
  </si>
  <si>
    <t>6 cm x 10 cm</t>
  </si>
  <si>
    <t>10 cm x 10 cm</t>
  </si>
  <si>
    <t>10 cm x 15 cm</t>
  </si>
  <si>
    <t>10 cm x 20 cm</t>
  </si>
  <si>
    <t>Opatrunek samoprzylepny, włókninowy lub poliuretanowy, z warstwą absorpcyjną o dużej chłonności, sterylny, hypoalergiczny na kleju akrylowym,</t>
  </si>
  <si>
    <t>10 cm x 25 cm</t>
  </si>
  <si>
    <t>10 cm x 30 - 35 cm</t>
  </si>
  <si>
    <t>Plaster włókninowy z wkładem chłonnym do cięcia</t>
  </si>
  <si>
    <t>8 cm x 5 m</t>
  </si>
  <si>
    <t>Przylepiec chirurgiczny, hypoalergiczny, z przezroczystego mikroporowatego polietylenu, perforowany na całej powierzchni umożliwiającej dzielenie bez nożyczek wzdłuż i w poprzek, elastyczny z wodoodpornym klejem akrylowym</t>
  </si>
  <si>
    <t>2,5 cm x 9,0 m – 9,5 m</t>
  </si>
  <si>
    <t xml:space="preserve">Półprzepuszczalny przezroczysty, nie sterylny opatrunek z poliuretanu na rolce. Klej akrylowy równomiernie naniesiony na całą powierzchnię przylepną. 2 warstwy zabezpieczające. Górny aplikator z miarką metryczną dzielony na 2 równe części. Odporny na działanie środków dezynfekcyjnych zawierających alkohol. Rozmiar 10cmx10m. lub z zabezpieczeniem po obu stronach, przy czym na wierzchniej stronie zabezpieczenie nadrukowane kwadraty w celu dokładnego ucięcia rozmiaru. </t>
  </si>
  <si>
    <t>9-10 cm
x 9,5-10 m</t>
  </si>
  <si>
    <t>Pakiet nr 3 - Przylepiec tkaninowy na szpuli oraz do zamykania brzegów ran</t>
  </si>
  <si>
    <t xml:space="preserve">Przylepiec do zamykania brzegów ran, sterylne </t>
  </si>
  <si>
    <t>6 mm x 38 mm</t>
  </si>
  <si>
    <t>3 mm x 75 mm lub 3 x 76 mm</t>
  </si>
  <si>
    <t xml:space="preserve">Pakiet nr 4 – Opatrunki zabezpieczające </t>
  </si>
  <si>
    <t xml:space="preserve">Opatrunek paroprzepuszczalny z folii poliuretanowej, jałowy dla zabezpieczenia wkłuć centralnych, z nacięciem, 2 paski mocujące + metka. Hypoalergiczny z klejem akrylowym. Paroprzepuszczalność  minimalna 10000g/m2/24 godz w 37 stopniach C </t>
  </si>
  <si>
    <t>Półprzepuszczalny, przeźroczysty opatrunek w aerozolu, wodoodporny, chroniący skórę przed otarciami. 250 ml (+/-10 ml)</t>
  </si>
  <si>
    <t>Pakiet nr 5 – Opatrunek z siatki</t>
  </si>
  <si>
    <t>Opatrunek jałowy, wykonany na bazie nieprzywierającej siatki gazowo parafinowej nasączony chlorheksydyną</t>
  </si>
  <si>
    <t xml:space="preserve"> 5cm x 5cm</t>
  </si>
  <si>
    <t xml:space="preserve">10cm x 10cm </t>
  </si>
  <si>
    <t>15cm x 20cm</t>
  </si>
  <si>
    <t>Opatrunek jałowy, wykonany na bazie nieprzywierającej siatki gazowo parafinowej nasączony chlorheksydyną w rolce</t>
  </si>
  <si>
    <t>Rolka 15 cm x 1 m</t>
  </si>
  <si>
    <t>Pakiet nr 6 - Opatrunki do mocowania kaniul</t>
  </si>
  <si>
    <t>Samoprzylepny sterylny opatrunek włókninowy do mocowania kaniul obwodowych, hypoalergiczny z klejem kauczukowym lub akrylowym, brzegi zaokrąglone, wyposażony w dodatkową poduszkę</t>
  </si>
  <si>
    <t>6 cm x 8 cm
+/- 1 cm</t>
  </si>
  <si>
    <t>Pakiet nr 7 - Osłonka oka</t>
  </si>
  <si>
    <t>Jednorazowa osłonka oka – komora wilgotna zapewniająca porządną wilgotność rogówki, przezroczysta, na obwodzie hypoalergiczna warstwa samoprzylepna (mocująca) dla dorosłych</t>
  </si>
  <si>
    <t xml:space="preserve">11,50 cm
 (+ - 50mm)
x 8,50 cm
(+ - 50mm)
</t>
  </si>
  <si>
    <t xml:space="preserve">Pakiet nr 8 – Folie operacyjne </t>
  </si>
  <si>
    <t>Pakiet nr 10 – Kompresy neurochirurgiczne</t>
  </si>
  <si>
    <t>op a 10 szt</t>
  </si>
  <si>
    <t>Pakiet nr 11 – Kompresy oczne</t>
  </si>
  <si>
    <t>Pakiet nr 12 – Kompresy z włóknin I</t>
  </si>
  <si>
    <t>Chusta trójkątna bawełniana lub włókninowa</t>
  </si>
  <si>
    <t>x</t>
  </si>
  <si>
    <t>POZYCJE 2-9 PRODUKT Y SPEŁNIAJĄCE, CO NAJMNIEJ WYMAGANIA DLA WYROBÓW MEDYCZNYCH KLASY II A REGUŁA 7</t>
  </si>
  <si>
    <t xml:space="preserve">Kompresy włókninowe 40 g /m2, 4-warstwowe, niejałowe </t>
  </si>
  <si>
    <t>7,5cm x 7,5cm</t>
  </si>
  <si>
    <t>op a 100 szt</t>
  </si>
  <si>
    <t xml:space="preserve">Kompresy włókninowe 40 g/m2, 4 – warstwowe, niejałowe </t>
  </si>
  <si>
    <t>Gaza opatrunkowa, bawełniana, jałowa, kopertowana z gazy 17-nitkowej, o gram min. 23g/m2</t>
  </si>
  <si>
    <t>1 m2</t>
  </si>
  <si>
    <t>Gaza opatrunkowa, bawełniana, kopertowana z gazy 17-nitkowej o gram min. 23g/m2, jałowa</t>
  </si>
  <si>
    <t>0,5 m2</t>
  </si>
  <si>
    <t xml:space="preserve">Kompresy włókninowe 40 g/m2, 4-warstwowe, jałowe, w opakowaniu typu blister </t>
  </si>
  <si>
    <t>5 cm x 5 cm</t>
  </si>
  <si>
    <t>op a 5 szt</t>
  </si>
  <si>
    <t>10cm x 10cm</t>
  </si>
  <si>
    <t xml:space="preserve">Kompresy włókninowe 40g/ m2, 4-warstwowe , jałowe, z nacięciem w kształcie litery Y w opakowaniu typu blister </t>
  </si>
  <si>
    <t>Pakiet nr 13 – Kompres z bawełny A</t>
  </si>
  <si>
    <t>PRODUKT Y SPEŁNIAJĄCE, CO NAJMNIEJ WYMAGANIA DLA WYROBÓW MEDYCZNYCH KLASY II A REGUŁA 7</t>
  </si>
  <si>
    <t xml:space="preserve">Kompresy bawełniane z gazy 17-nitkowej, 16-warstwowe, wykrój gazy 30x30 cm,   o gram min. 2,04 g/m2, z nitką radiacyjną, przewiązywane nitką po 10 sztuk,  jałowe, opakowanie typu papier/folia, opis* op a 40 </t>
  </si>
  <si>
    <t xml:space="preserve">op a 40 szt </t>
  </si>
  <si>
    <t>Kompresy bawełniane z gazy 17-nitkowej,  12- warstwowe, wykrój gazy 24x30 cm,   o wadze 1 szt. min. 1,66 g, z nitką radiacyjną, , opakowanie typu blister, op a 10</t>
  </si>
  <si>
    <t>Kompresy bawełniane z gazy 17-nitkowej,  12- warstwowe,  wykrój gazy 24x30 cm o wadze 1 szt. min. 1,66 g, po 20 sztuk, z nitką radiacyjną, jałowe, opakowanie typu papier/folia, opis * op a 20</t>
  </si>
  <si>
    <t xml:space="preserve">op a 20 szt </t>
  </si>
  <si>
    <t>Zamawiający wymaga , aby wyroby były zarejestrowane w klasie IIa Reg 7. Sterylizowane w parze wodnej , raport walidacji procesu sterylizacji ,TEX 15 Zamawiający wymaga aby cięte brzegi kompresów były założone do środka (=ES) zgodnie z normą EN 14079. Zamawiający wymaga dla gazy 17n liczby nitek po osnowie 100 +/- 5, po wątku 70 +/- 4, wytrzymałość osnowy minimum 50 N / 5 cm, wytrzymałość wątku minimum 30N / 5 cm zgodnie z normą PN-EN 14079</t>
  </si>
  <si>
    <t>Pakiet nr 14 – Kompresy z bawełny B</t>
  </si>
  <si>
    <t>PRODUKTY SPEŁNIAJĄCE, CO NAJMNIEJ WYMAGANIA DLA WYROBÓW MEDYCZNYCH KLASY II A REGUŁA 7</t>
  </si>
  <si>
    <t>op a 20 szt</t>
  </si>
  <si>
    <t>Zamawiający wymaga , aby wyroby były zarejestrowane w klasie IIa Reg 7. Sterylizowane w parze wodnej , raport walidacji procesu sterylizacji ,TEX 15 Zamawiający wymaga aby cięte brzegi kompresów były założone do środka (=ES) zgodnie z normą EN 14079. Zamawiający wymaga dla gazy 17n liczby nitek po osnowie 100 +/- 5, po wątku 70 +/- 4, wytrzymałość osnowy minimum 50 N / 5 cm, wytrzymałość wątku minimum 30N / 5 cm zgodnie z normą PN-EN 14079. Zamawiający wymaga, aby czas tonięcia gazy byl poniżej 10 s .  Zamawiający wymaga dostarczenia  karty danych technicznych , wystawionej przez producenta , potwierdzającej spełnianie wymogów zawartych w SIWZ.</t>
  </si>
  <si>
    <t>Pakiet nr 15 – Tupfery i setony</t>
  </si>
  <si>
    <t xml:space="preserve">Tupfery z gazy 17-nitkowej, z nitką radiacyjną, jałowe, w opakowaniu typu blister </t>
  </si>
  <si>
    <t>kula
15cm x 15cm</t>
  </si>
  <si>
    <t>kula
20cm x 20cm</t>
  </si>
  <si>
    <t xml:space="preserve">fasolka
9,5cm x 9,5cm
</t>
  </si>
  <si>
    <t>2 m x 1 cm</t>
  </si>
  <si>
    <t>2 m x 2 cm</t>
  </si>
  <si>
    <t>Setony z gazy 17-nitkowej, 4-warstwowe, z nitką radiacyjną, jałowe, opis**</t>
  </si>
  <si>
    <t>2 m x 5 cm*</t>
  </si>
  <si>
    <t>Tampon do tamponady tylniej,  jałowy z dwoma trokami , wykonany z gazy 17n/4w,  zarejstrowany w kl.IIa reguła 7, sterylizowany parą wodną, op a 1 szt</t>
  </si>
  <si>
    <t>2 x 1,5 cm</t>
  </si>
  <si>
    <t>Tampon do tamponady tylniej,  jałowy z dwoma trokami , wykonany z gazy 17n/4w, zarejstrowany w kl.IIa reguła 7, sterylizowany parą wodną, op a 1 szt</t>
  </si>
  <si>
    <t>2 x 3 cm</t>
  </si>
  <si>
    <t>2,5 x 3,5 cm</t>
  </si>
  <si>
    <t xml:space="preserve">Opatrunek na nos, niejałowy , w rozmiarze 7,5x4 cm wykonany  z warstwy chłonnej -4 kompresów włókninowych 30g/m2, 4 W w rozmiarze 7,5x7,5 cm i opaski podtrzymowującej 15x120 cm -stanowiącej troki opatrunku , </t>
  </si>
  <si>
    <t>7,5 x 4 cm</t>
  </si>
  <si>
    <t>op = 50 szt</t>
  </si>
  <si>
    <t>Zamawiający wymaga, aby wszystkie zaoferowane sterylne produkty były sterylizowane parą wodną.</t>
  </si>
  <si>
    <t xml:space="preserve">** Opis – wymagana samoprzylepną etykietę, zbudowaną z części nieusuwalnej oraz z dwóch elementów (indeks wyrobu, numer lot, data ważności oraz identyfikacja producenta), które można odkleić celem dołączenia do dokumentacji Zamawiającego. </t>
  </si>
  <si>
    <t>Pakiet nr 16 – Wata opatrunkowa i celulozowa</t>
  </si>
  <si>
    <t>Wata celulozowa, w rolkach 150 g</t>
  </si>
  <si>
    <t>szt = 150 g</t>
  </si>
  <si>
    <t>Wata opatrunkowa 0,5 kg</t>
  </si>
  <si>
    <t>szt = 0,5 kg</t>
  </si>
  <si>
    <t>Wata celulozowa/lignina 60cm x 40cm</t>
  </si>
  <si>
    <t>szt = 5 kg</t>
  </si>
  <si>
    <t>** W przypadku występowania na rynku opakowań posiadających inną ilość sztuk niż określona w SIWZ, Zamawiający wyraża zgodę na przeliczanie opakowań handlowych do wartości sumarycznej podanej przez Zamawiającego w Formularzu asortymentowo - cenowym (Załącznik nr 1 do SIWZ) - dopuszcza się zaokrąglenie w górę.</t>
  </si>
  <si>
    <t>Pakiet nr 17 – Serwety operacyjne I</t>
  </si>
  <si>
    <t>PRODUKT SPEŁNIAJĄCY, CO NAJMNIEJ WYMAGANIA DLA WYROBÓW MEDYCZNYCH KLASY II A REGUŁA 7</t>
  </si>
  <si>
    <t>45cm x
45cm</t>
  </si>
  <si>
    <t>op a 2 szt</t>
  </si>
  <si>
    <t>Zamawiający wymaga karty danych technicznych wystawionych przez Producenta, potwierdzających spełnienie wymogów zawartych w specyfikacji SIWZ</t>
  </si>
  <si>
    <t>Pakiet nr 18 – Opatrunki specjalistyczne I</t>
  </si>
  <si>
    <t xml:space="preserve">Hydroaktywny opatrunek płucząco-absorpcyjny nasycony roztworem Ringera zawierający antybakteryjną substancję PHMB, 72 godzinny.  Warstwa kontaktowa z paskami silikonu, zewnętrzna warstwa opatrunku nieprzemakalna. </t>
  </si>
  <si>
    <t>7,5 cm x
7,5 cm
(+- 1 cm)</t>
  </si>
  <si>
    <t xml:space="preserve">Hydroaktywny opatrunek płucząco-absorpcyjny nasycony roztworem Ringera zawierający antybakteryjną substancję PHMB, 72 godzinny.  Warstwa kontaktowa z paskami silikonu, zewnętrzna warstwa opatrunku nieprzemakalna. 
</t>
  </si>
  <si>
    <t>10 x 10 cm</t>
  </si>
  <si>
    <t>Hydroaktywny opatrunek płucząco-absorpcyjny nasycony roztworem Ringera zawierający antybakteryjną substancję PHMB, 72 godzinny, obustronnie aktywny do ran głębokich</t>
  </si>
  <si>
    <t>7,5 x 7,5 cm</t>
  </si>
  <si>
    <t>Opatrunek z włókien alginianów wapnia, do ran głębokich</t>
  </si>
  <si>
    <t>10 x 10 cm
(+- 1 cm)</t>
  </si>
  <si>
    <t xml:space="preserve">Antybakteryjny jałowy opatrunek z maścią zawierającą srebro metaliczne. Hydrofobowa siatka poliamidowa, stanowiąca materiał nośny opatrunku, pokryta jest srebrem metalicznym oraz impregnowaną wodochłonną, nie zawierającą wazeliny maścią z triglicerydów </t>
  </si>
  <si>
    <t>10 x 10 cm
(+- 2 cm)</t>
  </si>
  <si>
    <t>Opatrunek z cienkiej, hydrofobowej siatki tiulowej, impregnowanej neutralną maścią, nie zawierający składników czynnych i uczulających.</t>
  </si>
  <si>
    <t>10 cm x 20 cm (+- 2 cm)</t>
  </si>
  <si>
    <t>Opatrunek z folii poliuretanowej do mocowania kaniul obwodowych, sterylny, hypoalergiczny, z klejem akrylowym. Opatrunek tzw. „ramka” lub trójstopniowy (umożliwiający dokładne założenie)</t>
  </si>
  <si>
    <t>6 cm x 7 cm
+/- 0,5 cm lub 6 cm x 8 cm lub 7 x 9 cm lub 8 x 5,8cm</t>
  </si>
  <si>
    <t>Pakiet nr 19 – Opatrunki specjalistyczne II</t>
  </si>
  <si>
    <t>Opatrunek hydrowłóknisty z dodatkiem 1,2% jonów srebra</t>
  </si>
  <si>
    <t>15 x 15 cm
(+- 1 cm)</t>
  </si>
  <si>
    <t>Opatrunek hydrokoloidowy zbudowany z trzech warstw hydrokoloidów do ran z małym i średnim wysiękiem</t>
  </si>
  <si>
    <t>Opatrunek hydrokoloidowy zbudowany z trzech warstw hydrokoloidów do ran z małym i średnim wysiękiem z sygnalizatorem zmiany</t>
  </si>
  <si>
    <t>14 x 14 cm
(+- 1 cm)</t>
  </si>
  <si>
    <t>Opatrunek hydrokoloidowy zbudowany z trzech warstw hydrokoloidów do ran z małym wysiękiem, przeźroczysty</t>
  </si>
  <si>
    <t>7,5 x 7,5 cm
(+- 1 cm)</t>
  </si>
  <si>
    <t>Opatrunek hydrokoloidowy w paście</t>
  </si>
  <si>
    <t>Tuba 30 g (+2g )</t>
  </si>
  <si>
    <t>op a 30g</t>
  </si>
  <si>
    <t>Pasta uszczelniająco – gojąca, posiadająca właściwości ochronne i gojące</t>
  </si>
  <si>
    <t>Tuba 60 g (+- 2 g)</t>
  </si>
  <si>
    <t>Opatrunek hydrożelowy przeznaczony jest do leczenia ran głębokich z martwicą sucha i rozpływną</t>
  </si>
  <si>
    <t>Tuba 15 g</t>
  </si>
  <si>
    <t>Opatrunek hydrowłóknistyzawierający 1,2% srebra jonowego wzmocnionego EDTA, usuwający biofilm dzięki zawartości chlorku benzetoninowego</t>
  </si>
  <si>
    <t>10 x 10 cm (+ - 1 cm)</t>
  </si>
  <si>
    <t>15 x 15 cm
(+ - 1 cm)</t>
  </si>
  <si>
    <t>Sterylny, samoprzylepny, warstwowy opatrunek piankowy regulujący wilgotność rany, zawierający wielowarstwową żelującą część chłonną wykonaną w technologii hydrofiber, karboksymetylocelulozy sodowe oraz warstwy pianki o wodoodpornej warstwie zewnętrznej wykonanej z półprzepuszczalnej błony poliuretanowej.</t>
  </si>
  <si>
    <t>10 x 10 cm
(+ - 1 cm)</t>
  </si>
  <si>
    <t>12,5 x 12,5 cm
(+ - 1 cm)</t>
  </si>
  <si>
    <t>Opatrunek z węglem aktywowanym i srebrem metalicznym 25 ug/cm, aktywny na MRSA. Eliminujący nieprzyjemny zapach z rany w nylonowej, przepuszczalnej saszetce</t>
  </si>
  <si>
    <t>10 cm x 10 cm (+- 1 cm)</t>
  </si>
  <si>
    <t>Opatrunek z węglem aktywowanym i srebrem metalicznym 25 ug/cm, aktywny na MRSA. Eliminujący nieprzyjemny zapach z rany w nylonowej przepuszczalnej saszetce</t>
  </si>
  <si>
    <t>10 cm x 19 cm (+- 1 cm)</t>
  </si>
  <si>
    <t>Jałowy opatrunek bakteriobójczy nasączony 10% rozpuszczalnym żelem jodoforowym</t>
  </si>
  <si>
    <t>9,5 cm x 9,5 cm</t>
  </si>
  <si>
    <t>Opatrunek impregnowany solami srebra wykonany w technologii TLC (lipido-koloidowej)</t>
  </si>
  <si>
    <t>15 x 20 cm (+- 1 cm)</t>
  </si>
  <si>
    <t>Opatrunek wykonany w technologii TLC (lipido-koloidowej) zbudowany z włókninowej wkładki wykonanej z włókien charakteryzujących się wysoką chłonnością, kohezyjnością i właściwościami hydro-oczyszczajacymi (poliakrylan)]</t>
  </si>
  <si>
    <t>15 x 15 cm  (+- 1 cm)</t>
  </si>
  <si>
    <t>Opatrunek wykonany w technologii TLC (lipido-koloidowej) zbudowany z włókninowej wkładki wykonanej z włókien charakteryzujących się wysoką chłonnością, kohezyjnością i właściwościami hydro-oczyszczajacymi (poliakrylan). Matryca TLC impregnowana srebrem</t>
  </si>
  <si>
    <t>10 x 10 cm (+- 1 cm)</t>
  </si>
  <si>
    <t>Opatrunek zbudowany z włókninowej wkładki wykonanyz włókien charakteryzujacych się wysoką chłonnością, kohezyjnością i właściwościami hydro-oczyszczającymi (poliakrylan)</t>
  </si>
  <si>
    <t>Sterylny opatrunek z włókniny z hydrożelem, szybko rozpuszcza martwicze tkanki nie uszkadzając ziarninującej tkanki.</t>
  </si>
  <si>
    <t xml:space="preserve">op a 10 szt
</t>
  </si>
  <si>
    <t>10 x 20 cm (+- 1 cm)</t>
  </si>
  <si>
    <t>Opatrunek z pianki poliuretanowej w kształcie kieszonki, przeznaczony na zabezpieczanie trudno dostępnych miejsc – pięta, łokieć. op. po 5</t>
  </si>
  <si>
    <t>10,5x13,5cm</t>
  </si>
  <si>
    <t xml:space="preserve">op a 5 szt
</t>
  </si>
  <si>
    <t>Nietkany opatrunek włókninowy o dużej chłonności, który w kontakcie z wysiękiem tworzy klarowny opatrunek żelowy. Łatwo dostosowuje się do kształtu rany. Powstały żel wchłania nadmiar płynów, gromadząc wysięk poza raną . Może pozostawać na ranie do 7 dni. op. Po 10</t>
  </si>
  <si>
    <t>10,0x10,0cm</t>
  </si>
  <si>
    <t>Paroprzepuszczalny, transparentny opatrunek w rolce z silikonową warstwą kontaktową, przeznaczony do stosowania u pacjentów z wrażliwą skórą.</t>
  </si>
  <si>
    <t>2,5cmx5,0m</t>
  </si>
  <si>
    <t xml:space="preserve">Wysoce paroprzepuszczalny transparentny opatrunek z folii poliuretanowej dla zabezpieczania wkłuć obwodowych. Współczynnik MVTR 11000g-m2-24h w 37 stopniach Celsjusza. op 100  </t>
  </si>
  <si>
    <t>7,0x9,0cm</t>
  </si>
  <si>
    <t xml:space="preserve">Pakiet nr 24 – Opatrunki specjalistyczne do zabezpieczania wkłuć centralnych i obwodowych   </t>
  </si>
  <si>
    <t>8,5  (+-1cm)  x 11,5 (+-1cm)</t>
  </si>
  <si>
    <t>20 saszetek a 2 g</t>
  </si>
  <si>
    <t>op</t>
  </si>
  <si>
    <t>Pakiet nr 25 – Pieluchomajtki dla dorosłych i pieluszki dla dzieci oraz patyczki higieniczne</t>
  </si>
  <si>
    <t>L</t>
  </si>
  <si>
    <t xml:space="preserve"> szt</t>
  </si>
  <si>
    <t>XL</t>
  </si>
  <si>
    <t xml:space="preserve">Pieluchomajtki z laminatem oddychającym na całej powierzchni, posiadające podwójne przylepcorzepy, dwa elastyczne ściągacze taliowe , jednorazowe, falbanki boczne skierowane na zewnątrz zapobiegające wyciekom </t>
  </si>
  <si>
    <t>12-25 kg</t>
  </si>
  <si>
    <t xml:space="preserve">Pieluchomajtki z laminatem oddychającym na całej powierzchni, posiadające podwójne przylepcorzepy, dwa elastyczne ściągacze taliowe, jednorazowe, falbanki boczne skierowane na zewnątrz zapobiegające wyciekom </t>
  </si>
  <si>
    <t>15-30 kg</t>
  </si>
  <si>
    <t>Oddychające pieluszki utrzymujące wilgoć z dala od skóry dziecka, posiadające cienki i anatomiczny wkład chłonny oraz delikatne falbanki i warstwę dystrybucyjną rozprowadzającą wilgoć wzdłuż wkładu chłonnego. Pieluszki posiadające wytrzymałe rzepy wielokrotnego zapinania, 2 szersze, bardziej elastyczne i dłuższe zapięcia – rzepy, szeroki i bardziej elastyczny pas taliowy oraz szt.elastyczne gumki, które zatrzymują zawartość pieluszki wewnątrz, nie powodując bocznych przecieków. Jednorazowe.</t>
  </si>
  <si>
    <t>Oddychające pieluszki utrzymujące wilgoć z dala od skóry dziecka, posiadające cienki i anatomiczny wkład chłonny oraz delikatne falbanki i warstwę dystrybucyjną rozprowadzającą wilgoć wzdłuż wkładu chłonnego. Pieluszki posiadające wytrzymałe rzepy wielokrotnego zapinania, 2 szersze, bardziej elastyczne i dłuższe zapięcia – rzepy, szeroki i bardziej elastyczny pas taliowy oraz elastyczne gumki, które zatrzymują zawartość pieluszki wewnątrz, nie powodując bocznych przecieków. Jednorazowe.</t>
  </si>
  <si>
    <t>od 4 kg (+- 1 kg) do 9 kg (+- 1 kg)</t>
  </si>
  <si>
    <t>od 8 kg (+- 1 kg) do 18 kg (+- 1 kg)</t>
  </si>
  <si>
    <t>Patyczki higieniczne, 100% bawełny, w opakowaniu plastikowym prostokątnym, op. 200 szt.</t>
  </si>
  <si>
    <t xml:space="preserve">KREM OCHRONNY Z TL. CYNKU ekstraktem z rumianku oraz substancją neutralizującą zapach moczu </t>
  </si>
  <si>
    <t>200 ml</t>
  </si>
  <si>
    <t xml:space="preserve">KREM OCHRONNY Z ARGININĄ, z wyciągiem z pestek winogron,  olejem Canola </t>
  </si>
  <si>
    <t xml:space="preserve"> Krem do suchej, zrogowaciałej skóry z lanoliną, witaminą E, 10% mocznikiem UREA </t>
  </si>
  <si>
    <t xml:space="preserve">OLEJEK PIELĘGNACYJNY  z ekstraktem z nagietka lekarskiego </t>
  </si>
  <si>
    <t xml:space="preserve">Pianka Myjąco - pielęgnująca </t>
  </si>
  <si>
    <t>Pakiet nr 26 - Elastyczna siatka opatrunkowa w formie rękawa</t>
  </si>
  <si>
    <t>Lp.</t>
  </si>
  <si>
    <t>1.*</t>
  </si>
  <si>
    <t>2*</t>
  </si>
  <si>
    <t>3*</t>
  </si>
  <si>
    <t>* Zamawiający dopuszcza możliwość zaoferowania siatek opatrunkowych pakowanych luzem w kartonik ułatwiający docięcie potrzebnego rozmiaru, bez konieczności wyjmowania całego opatrunku.</t>
  </si>
  <si>
    <t xml:space="preserve">60 cm x 90 cm </t>
  </si>
  <si>
    <t xml:space="preserve">60 cm x 60 cm </t>
  </si>
  <si>
    <t>Wkładka ginekologiczna zbudowana z masy celulozowej bez zawartości superabsorbentu w części chłonnej, owinięta bibułką higieniczną oraz włókniną wierzchnią. Część izolacyjną stanowi arkusz folii umiejscowiony w dolnej części podkładu pomiędzy wkładem a bibułką, niejałowa</t>
  </si>
  <si>
    <t>30-35 cm x 8-10 cm</t>
  </si>
  <si>
    <t>op = 10 szt</t>
  </si>
  <si>
    <t>Pakiet nr 29 – Opaski gipsowe i podkłady pod opaski gipsowe</t>
  </si>
  <si>
    <t>op= 2 szt</t>
  </si>
  <si>
    <t>Opaska elastyczna z minimum jedną zapinką, stanowiącą integralną część opakowania, pakowana pojedynczo, niejałowe 4 m x 10 -12 cm</t>
  </si>
  <si>
    <t>Opaska elastyczna z dwoma zapinkami stanowiącymi integralną część opakowania (nierozłączny element opaski elastycznej), pakowana pojedynczo, niejałowe 4 m x 15 cm lub 5m x 15cm z dwoma zapinkami, niejałową</t>
  </si>
  <si>
    <t xml:space="preserve">Zestaw złożony z dwóch jałowych gazików pakowanych w saszetkach pojedynczo/ jedna saszetka z gazikiem nasączonym 70%alkoholem izopropylowym, 0,5% chlorheksydyną, druga zawierająca suchy jałowy gazik </t>
  </si>
  <si>
    <t>Jałowy opatrunek,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
Kompatybilny z urządzeniem V.A.C. - Ulta Therapy Unit
Zestaw Opatrunkowy w kształcie Spirali (11x8x1,8) 2 szt.</t>
  </si>
  <si>
    <t>zestaw</t>
  </si>
  <si>
    <t>Jałowy opatrunek,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
Kompatybilny z urządzeniem V.A.C. - Ulta Therapy Unit
Zestaw Opatrunkowy w kształcie Spirali 
(17x15x1,8) 2 szt.</t>
  </si>
  <si>
    <t>Jałowy opatrunek, wykonany z siatkowego poliuretanu (PE ), o otwartych porach, ma dużą zdolność odprowadzania płynów, wspomaga tworzenie tkanki ziarninowej, stosowany w ranach zakażonych, Rozmiar porów 400-600 mikronów umożliwia podanie płynu do dna rany,2 dreny - podkładki, jedna ssąca umożliwia odsysanie, druga płucząca umożliwia płukanie rany.
Kompatybilny z urządzeniem V.A.C. - Ulta Therapy Unit
Zestaw opatrunkowy Large (26x15x1,8) 
2 szt.</t>
  </si>
  <si>
    <t>Jednorazowy element, który łączy urządzenie terapeutyczne z drenem - podkładką  w celu dostarczenia-podania płynu do rany.
Kompatybilny z urządzeniem V.A.C. - Ulta Therapy Unit
Kaseta do podawania płynów</t>
  </si>
  <si>
    <t>Jednorazowy zbiornik do urządzenia, o pojemności 1000 ml, do gromadzenia wydzieliny z rany, z bakteriobójczy żelem, z hydrofobowym filtrem z węglem aktywnym, filtrem antybakteryjnym, drenem, zaciskiem do drenu i złączem do podłączania do drenu.
Kompatybilny z urządzeniem V.A.C. - Ulta Therapy Unit
Zbiornik z żelem 
1000 ml</t>
  </si>
  <si>
    <t>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Kompatybilny z urządzeniem Info  V.A.C. - Therapy Unit
Zestaw opatrunkowy do terapii podciśnieniowej 10x75x3,2cm</t>
  </si>
  <si>
    <t>Jałowy opatrunek,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
Kompatybilny z urządzeniem Info V.A.C. -  Therapy Unit
Zestaw opatrunkowy do terapii podciśnieniowej 18x12,5x3,2 cm</t>
  </si>
  <si>
    <t>Jednorazowy zbiornik do urządzenia, o pojemności 500 ml, do gromadzenia wydzieliny z rany, z bakteriobójczym żelem, z hydrofobowym filtrem z węglem aktywnym, filtrem antybakteryjnym, drenem, zaciskiem do drenu i złączem do podłączania do drenu.
Kompatybilny z urządzeniem  Info V.A.C. - Therapy Unit
Zbiornik z żelem 
500 ml</t>
  </si>
  <si>
    <t xml:space="preserve">Jałowy zestaw opatrunkowy mały do podciśnieniowej terapii leczenia ran składający się z: 
a. opatrunku piankowego z elastycznej, czarnej pianki hydrofobowej o  wymiarach
   10 cm x 7,5 cm x 3,3 cm (tolerancja 10%)
b. samoprzylepnej podkładki z portem o wys. 5 mm  i wym. 8 x 8 cm  połączonej z 
    dwuświatłowym drenem (tolerancja 10%)
c. 3 x samoprzylepnej, transparentnej  folii poliuretanowej 15 cm x 20 cm (tolerancja 10%)
Całość jałowo pakowana. </t>
  </si>
  <si>
    <t xml:space="preserve">Jałowy zestaw opatrunkowy średni do podciśnieniowej terapii leczenia ran składający
się z: 
a. opatrunku piankowego z elastycznej,czarnej pianki hydrofobowej o  wym. 18 cm x 12,5 
    cm x 3,3cm (tolerancja 10%)
b. samoprzylepnej podkładki z portem o wys. 5 mm  o wym. 8 x 8 cm 
    połączonej z dwuświatłowym drenem (tolerancja 10%)
c. 2 x samoprzylepnej, transparentnej  folii poliuretanowej 20 cm x 30 cm.
Całość jałowo pakowana. </t>
  </si>
  <si>
    <t xml:space="preserve">Jałowy zestaw opatrunkowy duży do poJałowy zestaw opatrunkowy duży do podciśnieniowej terapii leczenia ran składający się z:
a. opatrunku piankowego z elastycznej,czarnej pianki hydrofobowej o  wym. 25 cm x 15 cm 
    x 3,3 cm +/- 1 cm (tolerancja 10%)
 b. samoprzylepnej podkładki  z portem o wys 5 mm o wym. 8 x 8 cm  połączonej z 
      dwuświatłowym drenem (tolerancja 10%)
c. 3 x samoprzylepnej, transparentnej  folii poliuretanowej 20 cm x 30 cm. 
Całość jałowo pakowana. </t>
  </si>
  <si>
    <t xml:space="preserve">Jałowy zestaw opatrunkowy do leczenia ran brzucha w podciśnieniowej terapii leczenia ran składający się z:
a. 1 x folia ochronna do zabezpieczania organów o śr 65 cm (tolerancja 10%) z  wbudowanymi kieszeniami 
      ułatwiajacymi zakladanie opatrunku                                  b. 2 x opatrunku piankowego z elastycznej,czarnej pianki hydrofobowej o  wym. 
    38 cm x 25 cm x 1,6 cm (tolerancja 10%). Opatrunek piankowy  z nacięciami.                                                                     c. samoprzylepnej podkładki  z portem o wys 5 mm o wym. 8 x 8 cm (tolerancja 10%)
    połączonej z dwuświatłowym drenem
d. 6 x samoprzylepnej, transparentnej  folii poliuretanowej 20 cm x 30 cm (tolerancja 10%). 
Całość jałowo pakowana. </t>
  </si>
  <si>
    <t>Jałowy zbiornik  na wydzielinę  z filtrami powietrznym i węglowym wbudowanymi w zbiornik,  z superabsorbentem połączony z drenem.</t>
  </si>
  <si>
    <t>250-300 ml</t>
  </si>
  <si>
    <t xml:space="preserve">Jałowy zbiornik  na wydzielinę z filtrami powietrznym i węglowym wbudowanymi w zbiornik, z superabsorbentem, połączony z drenem. </t>
  </si>
  <si>
    <t>800 ml</t>
  </si>
  <si>
    <t>Jałowe złącze Y umożliwiające podłączenie 2 opatrunków do jednego zbiornika</t>
  </si>
  <si>
    <t xml:space="preserve">* Do zakupowanych opatrunków, akcesoriów Szpital wymaga zabezpieczenia min. czterema aparatami lub opatrunki powinny być kompatybilne z urządzeniem Renasys EZ Plus  </t>
  </si>
  <si>
    <t xml:space="preserve">30 cm x 30 cm </t>
  </si>
  <si>
    <t>Gąbka hemostatyczna z hydroksylowanego polimeru octanu winylu</t>
  </si>
  <si>
    <t xml:space="preserve">opatrunek laminowany ze  sznureczkiem  8 cm x 1,5 cm x 2 cm </t>
  </si>
  <si>
    <t>op=10 szt</t>
  </si>
  <si>
    <t xml:space="preserve">opatrunek  ze  sznureczkiem  10 cm x 1,5 cm x 2,5  cm </t>
  </si>
  <si>
    <t>50cm x
60cm</t>
  </si>
  <si>
    <t xml:space="preserve">2,5 cm-3 cm  x 9,0 m – 10 m </t>
  </si>
  <si>
    <t xml:space="preserve">Folia poliuretanowa, jałowa, z klejem akrylowym niealergityzujacym. Zabezpieczająca przed migracją bakterii na skórze, utrzymuje sterylne pole operacyjne wokół nacięcia chirurgicznego. Elastyczna i cienka, a jednocześnie mocna i bardzo wytrzymała. Zabezpiecza brzegi rany chirurgicznej przed mechanicznym uszkodzeniem. Doskonale przylega do krawędzi rany, posiada aplikatory do mocowania na wyznaczonym polu operacyjnym. Matowa powierzchnia, nie odbijająca światła lampy operacyjnej. Gram. 25 µm lub 30 µm lub 48 µm </t>
  </si>
  <si>
    <t>14-16 cm x 27-30 cm lub powierzchni całkowitej 15 x 27 cm i lepnej 15 x 20 cm</t>
  </si>
  <si>
    <t xml:space="preserve">Folia poliuretanowa, jałowa, z klejem akrylowym niealergityzujacym. Zabezpieczająca przed migracją bakterii na skórze, utrzymuje sterylne pole operacyjne wokół nacięcia chirurgicznego. Elastyczna i cienka, a jednocześnie mocna i bardzo wytrzymała. Zabezpiecza brzegi rany chirurgicznej przed mechanicznym uszkodzeniem. Doskonale przylega do krawędzi rany, posiada aplikatory do mocowania na wyznaczonym polu operacyjnym. Matowa powierzchnia, nie odbijająca światła lampy operacyjnej. Gram 25 µm  lub 30 µm lub 48 µm </t>
  </si>
  <si>
    <t>27-30 cm x 27-28 cm lub powierzchni całkowitej 30 x 27 cm i lepnej 30 x 20 cm</t>
  </si>
  <si>
    <t>40-45 cm x 27–30 cm lub powierzchni całkowitej 45 x 27 cm i lepnej 45 x 20 cm</t>
  </si>
  <si>
    <t xml:space="preserve">Folia poliuretanowa, jałowa, z klejem akrylowym niealergityzujacym. Zabezpieczająca przed migracją bakterii na skórze, utrzymuje sterylne pole operacyjne wokół nacięcia chirurgicznego. Elastyczna i cienka, a jednocześnie mocna i bardzo wytrzymała. Zabezpiecza brzegi rany chirurgicznej przed mechanicznym uszkodzeniem. Doskonale przylega do krawędzi rany, posiada aplikatory do mocowania na wyznaczonym polu operacyjnym. Matowa powierzchnia, nie odbijająca światła lampy operacyjnej. Gram 25 µm lub 30 µm lub 48 µm </t>
  </si>
  <si>
    <t>54-60 cm x 40-45 cm lub powierzchni całkowitej 45 x 57 cm i lepnej 45 x 50 cm</t>
  </si>
  <si>
    <t>Folia poliuretanowa, jałowa, z klejem akrylowym niealergityzujacym. Zabezpieczająca przed migracją bakterii na skórze, utrzymuje sterylne pole operacyjne wokół nacięcia chirurgicznego. Elastyczna i cienka, a jednocześnie mocna i bardzo wytrzymała. Zabezpiecza brzegi rany chirurgicznej przed mechanicznym uszkodzeniem. Doskonale przylega do krawędzi rany, posiada aplikatory do mocowania na wyznaczonym polu operacyjnym. Matowa powierzchnia, nie odbijająca światła lampy operacyjnej. Gram 25 µm lub 30 µm lub 48 µm</t>
  </si>
  <si>
    <t>Kompresy bawełniane z gazy 17-nitkowej, 8-warstwowe, wykrój gazy 19x30 cm  niejałowe,  o gram min. jednej szt. 1,31g/ m2</t>
  </si>
  <si>
    <t>Kompresy bawełniane z gazy 17-nitkowej, 16-warstwowe,wykrój gazy 30x30 cm   niejałowe,  o gram min. jednej szt.2,04g/m2.</t>
  </si>
  <si>
    <t xml:space="preserve">Kompresy bawełniane z gazy 17-nitkowej, 8-warstwowe,  niejałowe, ,wykrój gazy 24x40 cm o gram min. jednej szt. 2,21 g/m2,  </t>
  </si>
  <si>
    <t xml:space="preserve">Kompresy bawełniane z gazy 17-nitkowej, min. 16-warstwowe, wykrój gazy 30x30 cm  o gram min.  2,04 g/1m2,  jałowe w opakowaniu typu folia/papier </t>
  </si>
  <si>
    <t xml:space="preserve">Kompresy bawełniane z gazy 17-nitkowej, min. 16-warstwowe, wykrój gazy 30x30 cm o gram min.  2,04 g/m2,  jałowe w opakowaniu typu folia/papier </t>
  </si>
  <si>
    <t xml:space="preserve">Kompresy bawełniane z gazy 17-nitkowej, min. 12-warstwowe, wykrój gazy 24x30 cm o gram min.  1,66 g/m2,  przewiązywane nitką po 10 szt. z nitką radiacyjną, jałowe w opakowaniu typu folia/papier op a'20 </t>
  </si>
  <si>
    <t xml:space="preserve">Kompresy bawełniane z gazy 17-nitkowej, 16-warstwowe, wykrój gazy 30x30 cm o gram min. 2,04 g/m2, z nitką radiacyjną, jałowe, opakowanie typu folia/papier, </t>
  </si>
  <si>
    <t xml:space="preserve">Kompresy bawełniane z gazy 17-nitkowej, 16-warstwowe,wykrój gazy 30x30 cm  o gram min. 2,04 g/m2, z nitką radiacyjną przewiązywane nitką po 10 szt, jałowe,  opakowanie typu folia/papier, </t>
  </si>
  <si>
    <t>Kompresy bawełniane z gazy 17-nitkowej, 16-warstwowe, wykrój gazy 30x30 cm o gram min. jednej szt. 2,04 g/m2, przewiązywane po 10 szt. jałowe, opakowanie typu papier/folia,</t>
  </si>
  <si>
    <t xml:space="preserve">Setony z gazy 17-nitkowej, 4-warstwowe, jałowe,w opakowaniu typu blister </t>
  </si>
  <si>
    <t xml:space="preserve">Pieluchomajtki z laminatem oddychającym na całej powierzchni, posiadające podwójne przylepcorzepy, dwa elastyczne ściągacze talowe( (rozciągliwość min 3 cm na każdy ściągacz)   falbanki boczne skierowane na zewnątrz zapobiegające wyciekom, posiadające podwójny  wskaźnik chłonności, obwód w pasie/biodrach 100-150cm o chłonności co najmniej 2600g. Opakowanie A 30 szt </t>
  </si>
  <si>
    <t xml:space="preserve">Pieluchomajtki z laminatem oddychającym na całej powierzchni, posiadające podwójne przylepcorzepy, dwa elastyczne ściągacze talowe  (rozciągliwość min 3 cm na każdy ściągacz)falbanki boczne skierowane na zewnątrz zapobiegające wyciekom, posiadające podwójny  wskaźnik chłonności, obwód w pasie/biodrach 130-170cm o chłonności co najmniej 2600g. Opakowanie A 30 szt </t>
  </si>
  <si>
    <t xml:space="preserve">Pieluchomajtki tzw. nocne z laminatem oddychającym na całej powierzchni, posiadające podwójne przylepcorzepy, dwa elastyczne ściągacze talowe (rozciągliwość min 3 cm na każdy ściągacz falbanki boczne skierowane na zewnątrz zapobiegające wyciekom, posiadające podwójny  wskaźnik chłonności, obwód w pasie/biodrach 100-150cm o chłonności co najmniej 3000g.Opakowanie A 30 szt </t>
  </si>
  <si>
    <t>100 ml</t>
  </si>
  <si>
    <t>150 ml</t>
  </si>
  <si>
    <t>500 ml</t>
  </si>
  <si>
    <t>Podkład pod opaskę gipsową, naturalny lub syntetyczny 3 m x 10-12 cm</t>
  </si>
  <si>
    <t>Podkład pod opaskę gipsową, naturalny lub syntetyczny 3 m x 14-15 cm</t>
  </si>
  <si>
    <t>Opaska dziana, niejałowe pakowane pojedynczo3,5-4 m x 4-5 cm</t>
  </si>
  <si>
    <t>Opaska dziana, niejałowe pakowane pojedynczo3,5-4 m x 9-10 cm</t>
  </si>
  <si>
    <t>Opaska dziana, niejałowe pakowane pojedynczo3,5-4 m x 14-15 cm</t>
  </si>
  <si>
    <t xml:space="preserve">a) Jednorazowe ściereczki do osuszania ciała wykonane z miękkiej włókniny, rozmiar 30cmx30cm, gramatura 40g/m2, opakowanie zgrzewane w folię mieszczącą się dodatkowo w kartonowym dysponserze ułatwiającym wyjmowanie. Produkt pozbawiony lateksu. </t>
  </si>
  <si>
    <t>Pakiet nr 20 – Serwety operacyjne II</t>
  </si>
  <si>
    <t>Pakiet nr 28 – Zestaw iniekcyjny</t>
  </si>
  <si>
    <t xml:space="preserve">od 2 -5kg ze specjalnym wycięciem  na pępowinę </t>
  </si>
  <si>
    <t>Elastyczna siatka opatrunkowa w formie rękawa, biała, dziana wykonana z 15%  przędzy szczepianej z przędzy poliuretanowej i 85% przędzy poliamidowej lub elastyczna siatka operacyjana złożona z 71% poloamidu i 29% elastodienu lub siatka opatrunkowa o składzie 68 % bawełny, 24% poliamidu i 8% włókien elastycznych</t>
  </si>
  <si>
    <t>Przylepiec  wiskozowy tkaninowy, biały z ząbkowanymi brzegami, nawinięty na szpulę z tworzywa sztucznego  zabezpieczony pierścieniem, klej z syntetycznego kauczuku, pakowany a 1 szt</t>
  </si>
  <si>
    <t xml:space="preserve"> 1op = 6szt x 50 saszetek</t>
  </si>
  <si>
    <t>1op = 5 szt x 50 saszetek</t>
  </si>
  <si>
    <t>Jałowy opatrunek z 100% gazy bawełnianej impregnowany żelem (masa żelu/pojemnik min. 18 g) do tamponady nosa, ucha, zatok pakowany w pojedynczy pojemnik. Wymiar 2 cm x 5 m</t>
  </si>
  <si>
    <t>Jałowy opatrunek z 100% gazy bawełnianej impregnowany żelem (masa żelu/pojemnik min. 36 g) do tamponady nosa, ucha, zatok pakowany w pojedynczy pojemnik. Wymiar 4 cm x 5 m</t>
  </si>
  <si>
    <t>Opaska gipsowa, o zawartości gipsu naturalnego minimum  94%, gips obustronnie nakładany na opaske gipsową z gazy 17 nitkowej, opaska nawinięta na  tekturowy umożliwiający równomierne namakanie, szybkowiążąca o czasie namaczania 2-3 sek, wiązania od 4 do 6 min, opaska pakowana a'2 szt. rozmiar 3 m x 11-12 cm</t>
  </si>
  <si>
    <t>Opaska gipsowa, o zawartości gipsu naturalnego minimum  94%, gips obustronnie nakładany na opaske gipsową z gazy 17 nitkowej, opaska nawinięta na  tekturowy umożliwiający równomierne namakanie, szybkowiążąca o czasie namaczania 2-3 sek, wiązania od 4 do 6 min, opaska pakowana a'2 szt. rozmiar 3 m x 14-15 cm</t>
  </si>
  <si>
    <t xml:space="preserve">szt </t>
  </si>
  <si>
    <t>Longeta gipsowa o szerokości 15 cm , dł 20 m, 4 warstwy , zwinięra w sposób harmonijkowy  w dyspenserze w celu ułatwienia aplikacji, o czasie namaczania 2-3 sek, wiązania od 4 do 6 min</t>
  </si>
  <si>
    <t>Kompres celulozowy 4 cm x 5 cm, 10 - warstwowy</t>
  </si>
  <si>
    <t>op = 2 rolki x 500 szt</t>
  </si>
  <si>
    <t>Dyspenser plastikowy kompatybilny z poz nr 5</t>
  </si>
  <si>
    <t>Opaska dziana, jałowa pakowane pojedynczo3,5-4 m x 9-10 cm</t>
  </si>
  <si>
    <t>Opaska dziana, jałowa pakowane pojedynczo3,5-4 m x 14-15 cm</t>
  </si>
  <si>
    <t>Opaska elastyczna z minimum jedną zapinką, stanowiącą integralną część opakowania, pakowana pojedynczo, jałowa 4 m x 10 -12 cm</t>
  </si>
  <si>
    <t>Opaska elastyczna z dwoma zapinkami stanowiącymi integralną część opakowania (nierozłączny element opaski elastycznej), pakowana pojedynczo, niejałowe 4 m x 15 cm lub 5m x 15cm z dwoma zapinkami, jałowa</t>
  </si>
  <si>
    <t>Pakiet 9 - Bandaże</t>
  </si>
  <si>
    <t>Pakiet nr 30 – Zestawy opatrunkowe do terapii ssąco - płuczącej VAC KCI</t>
  </si>
  <si>
    <t>Pakiet 31 - Terapia podciśnieniowa</t>
  </si>
  <si>
    <t>Ilość</t>
  </si>
  <si>
    <t>Cena jedn. Netto [PLN]</t>
  </si>
  <si>
    <t>Wartość netto [PLN]</t>
  </si>
  <si>
    <t>VAT [%]</t>
  </si>
  <si>
    <t>Wartość Brutto [PLN]</t>
  </si>
  <si>
    <t xml:space="preserve"> J.m.</t>
  </si>
  <si>
    <t>Producent i nazwa handlowa/numer katalogowy</t>
  </si>
  <si>
    <t>Razem</t>
  </si>
  <si>
    <t>Formularz asortymentowo-cenowy</t>
  </si>
  <si>
    <t>Załącznik nr 1</t>
  </si>
  <si>
    <t>Miejscowość, …………….., dnia …….. 2019 r.</t>
  </si>
  <si>
    <t>………………………………………….</t>
  </si>
  <si>
    <t>podpis osoby/ osób upoważnionej/ upoważnionych</t>
  </si>
  <si>
    <t>do reprezentowania Wykonawcy</t>
  </si>
  <si>
    <t xml:space="preserve">*Opis – wymagana samoprzylepną etykietę, zbudowaną z części nieusuwalnej oraz z dwóch elementów (indeks wyrobu, nazwa, rozmiar, nr katalogowy, numer lot, data ważności oraz identyfikacja producenta), które można odkleić celem dołączenia do dokumentacji Zamawiającego. </t>
  </si>
  <si>
    <t xml:space="preserve">Serweta  operacyjna gazowa, 4-warst., 50 x 60 cm (+/- 5 cm) z elementem RTG, jałowa, (zielona) a2 sztuki, po wstępnym praniu, z gazy 20-nitkowej. Opakowanie podwójny blister; samoprzylepna etykieta jałowa i niejałowa do dokumentacji. Możliwość sterylizowania tlenkiem etyleny. </t>
  </si>
  <si>
    <t>  Podkład higieniczny do stosowania jako dodatkowe zabezpieczenie dla osób z inkontynencją.  Warstwa spodnia - biała izolacyjna folia antypoślizgowa z nadrukiem.  Wkład chłonnym  rozdrobniona celuloza, dodatkowo pokryta bibułą. Warstwa wierzchnia włóknina. Rozmiar 60x90cm, masa podkładu min. 95g, chłonność nie mniej niż 2000g wg ISO 11948-1. Opakowanie A’30 sztuk</t>
  </si>
  <si>
    <t>  Podkład higieniczny do stosowania jako dodatkowe zabezpieczenie dla osób z inkontynencją.  Warstwa spodnia - biała izolacyjna folia antypoślizgowa z nadrukiem.  Wkład chłonnym  rozdrobniona celuloza, dodatkowo pokryta bibułą. Warstwa wierzchnia włóknina. Rozmiar 60x60cm, masa podkładu min. 95g, chłonność nie mniej niż 1400 g wg ISO 11948-1. Opakowanie A’30 sztuk</t>
  </si>
  <si>
    <t>a) szt lub b) op</t>
  </si>
  <si>
    <t>a) 400 szt lub b) 40 op a 10 szt</t>
  </si>
  <si>
    <t>a) 400 szt lub b) 80 op a 5 szt</t>
  </si>
  <si>
    <t>a) szt b) op. a 100 szt</t>
  </si>
  <si>
    <t>5,5 x 7,5cm</t>
  </si>
  <si>
    <t>Kompres składający się z włókninowej części zewnętrznej oraz wewnętrznej wykonanej z pulpy celulozowej lub włókninowej, pakowany pojedynczo, sterylny, opakowanie papierowe.</t>
  </si>
  <si>
    <t>Serweta operacyjna z gazy 20-nitkowej, 6-warstwowa,  jałowa, z elementem RTG i tasiemką, op a 2 szt. sterylizowana tlenkiem etylenu, pakowana w podwójne opakowanie, z którego każde wyposażone jest  w 1 samoprzylepną etykietę z nazwą, rozmiarem, nr katalogowym, nr serii oraz datą ważności</t>
  </si>
  <si>
    <t>5-6 cm x 20-25m (ręka, rami , stopa) w stanie rozcignitym 3,8-4,6 cm x 25 m lub 5cm w stanie nie rozciągniętym, ze wskazaniem do zastosowania odpowiednio: dorośli – noga, stopa; dzieci – tułów</t>
  </si>
  <si>
    <t>9-10 cm x 20-25 m (udo, duża głowa) w stanie rozciągniętym lub 6,5-7,5cm x 25m lub 6,5cm w stanie nie rozciągniętym, ze wskazaniem do zastosowania odpowiednio: dorośli – głowa; dzieci – tułów</t>
  </si>
  <si>
    <t>20-21 cm x 20-25 m lub ok. 14 cm (duży tors)
w stanie rozciągniętym 8,6-9,6 cm x 25m lub 8,5cm w stanie nie rozciągniętym, ze wskazaniem do zastosowania odpowiednio: dorośli – tułów</t>
  </si>
  <si>
    <t>op a 50 zestawów</t>
  </si>
  <si>
    <t>9 cm/ 12,5 cm lub 12 cm</t>
  </si>
  <si>
    <t>Waciki neurochirurgiczne ze spejalnie skompresowanego jedwabnego materiału ( regenerowana oksydowana celuloza) , grubość 0,8mm, wysoka chłonność - 8,3 krotna wagi suchego wacika, niestrzępiące , wytrzymałe ze znacznikiem radiologicznym i nitką, pakowane po 10 szt w blistrze na dyspenserze.</t>
  </si>
  <si>
    <t>13x13mm</t>
  </si>
  <si>
    <t>13x25mm</t>
  </si>
  <si>
    <t>25x25mm</t>
  </si>
  <si>
    <t>25x76mm</t>
  </si>
  <si>
    <t>10x76mm</t>
  </si>
  <si>
    <t>38x76mm  albo 76x76mm</t>
  </si>
  <si>
    <t xml:space="preserve"> m</t>
  </si>
  <si>
    <t>Cena jedn. Netto [PLN] za 1 metr</t>
  </si>
  <si>
    <t>op. a 12 szt.</t>
  </si>
  <si>
    <t>100 ml (+/-10 ml)</t>
  </si>
  <si>
    <t>Pakiet nr 21 – Opatrunki specjalistyczne III</t>
  </si>
  <si>
    <t>Pakiet nr 22 – Opatrunki specjalistyczne IV</t>
  </si>
  <si>
    <t>Pakiet nr 23 – Opatrunki specjalistyczne V</t>
  </si>
  <si>
    <t>Pakiet 27 - Opatrunki specjalistyczne VI</t>
  </si>
  <si>
    <t xml:space="preserve">Bakteriobójczy opatrunek do mocowania cewników centralnych z hydrożelem zawierającym 2% glukonian chlorheksydyny. Opatrunek sterylny, wykonany z folii poliuretanowej ze zwocnionym rozciągliwą włókniną obrzeżem i wycieciem obejmującym cewnik. Hydrożel  w rozmiarze 3x4cm, przezierny, absorbujący krew i wydzielinę. Ramka ułatwiająca aplikację,  metka do oznaczenia, 2 włókninowe paski mocujące, z okienkiem 5,5 x 6,3 cm wypełnionym folią, odporny na działanie środków dezynfekcyjnych zawierających alkohol, klej akrylowy równomiernie naniesiony na całej powierzchni przylepnej, wyrób medyczny klasy III. </t>
  </si>
  <si>
    <t>5cm x 5-7 cm</t>
  </si>
  <si>
    <t xml:space="preserve">Przezroczysty opatrunek z PU do kaniul obwodowych u dzieci, z wycięciem, wzmocnienie włókniną w części obejmującej kaniulę, z  ramką i 2 paskami, aplikacja kolorowa dla dzieci, odporny na działanie środków dezynfekcyjnych zawierających alkohol, wyrób medyczny klasy IIa,  opakowanie  typu folia-folia. </t>
  </si>
  <si>
    <t xml:space="preserve">Skoncentrowany trójpolimerowy krem z silikonem do ochrony skóry przed działaniem płynów oraz nietrzymaniem moczu/kału, zapewnia  nawilżanie suchej i spierzchniętej skóry, bez zawartości tlenku cynku i alkoholu, działanie przez 24 godziny (aplikacja co 3-4 epizod nietrzymania moczu/kału), </t>
  </si>
  <si>
    <t>Wata celulozowa/lignina 30cm x 20cm</t>
  </si>
  <si>
    <t>Pakiet nr 32 – Kompresy z włóknin II</t>
  </si>
  <si>
    <t>Dostawy materiałów opatrunkowych BZP.38.382-31.19</t>
  </si>
  <si>
    <t>a) 100000 szt b) 1 000 op a 100 szt</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</si>
</sst>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d/mm/yyyy"/>
    <numFmt numFmtId="166" formatCode="yyyy\-mm\-dd"/>
    <numFmt numFmtId="167" formatCode="#,##0;[Red]#,##0"/>
    <numFmt numFmtId="168" formatCode="yy\-mm\-dd"/>
    <numFmt numFmtId="169" formatCode="#,##0.00\ &quot;zł&quot;"/>
    <numFmt numFmtId="170" formatCode="#,##0.00&quot; zł&quot;"/>
    <numFmt numFmtId="171" formatCode="0.0"/>
    <numFmt numFmtId="172" formatCode="_-* #,##0.00\ [$zł-415]_-;\-* #,##0.00\ [$zł-415]_-;_-* &quot;-&quot;??\ [$zł-415]_-;_-@_-"/>
    <numFmt numFmtId="173" formatCode="0.0%"/>
    <numFmt numFmtId="174" formatCode="_-* #,##0.000\ [$zł-415]_-;\-* #,##0.000\ [$zł-415]_-;_-* &quot;-&quot;??\ [$zł-415]_-;_-@_-"/>
    <numFmt numFmtId="175" formatCode="_-* #,##0.0000\ [$zł-415]_-;\-* #,##0.0000\ [$zł-415]_-;_-* &quot;-&quot;??\ [$zł-415]_-;_-@_-"/>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_-* #,##0.00\ _z_ł_-;\-* #,##0.00\ _z_ł_-;_-* &quot;-&quot;??\ _z_ł_-;_-@_-"/>
  </numFmts>
  <fonts count="57">
    <font>
      <sz val="10"/>
      <name val="Arial"/>
      <family val="0"/>
    </font>
    <font>
      <sz val="10"/>
      <name val="Arial CE"/>
      <family val="0"/>
    </font>
    <font>
      <sz val="10"/>
      <color indexed="10"/>
      <name val="Times New Roman"/>
      <family val="1"/>
    </font>
    <font>
      <b/>
      <sz val="10"/>
      <name val="Times New Roman"/>
      <family val="1"/>
    </font>
    <font>
      <sz val="10"/>
      <name val="Times New Roman"/>
      <family val="1"/>
    </font>
    <font>
      <sz val="9"/>
      <name val="Book Antiqua"/>
      <family val="1"/>
    </font>
    <font>
      <sz val="10"/>
      <color indexed="60"/>
      <name val="Times New Roman"/>
      <family val="1"/>
    </font>
    <font>
      <b/>
      <sz val="9"/>
      <name val="Times New Roman"/>
      <family val="1"/>
    </font>
    <font>
      <sz val="9"/>
      <name val="Times New Roman"/>
      <family val="1"/>
    </font>
    <font>
      <sz val="9"/>
      <color indexed="10"/>
      <name val="Times New Roman"/>
      <family val="1"/>
    </font>
    <font>
      <b/>
      <sz val="8"/>
      <name val="Times New Roman"/>
      <family val="1"/>
    </font>
    <font>
      <sz val="8"/>
      <name val="Times New Roman"/>
      <family val="1"/>
    </font>
    <font>
      <sz val="8"/>
      <color indexed="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FF0000"/>
      <name val="Times New Roman"/>
      <family val="1"/>
    </font>
    <font>
      <sz val="9"/>
      <color rgb="FFFF0000"/>
      <name val="Times New Roman"/>
      <family val="1"/>
    </font>
    <font>
      <sz val="8"/>
      <color rgb="FFFF0000"/>
      <name val="Times New Roman"/>
      <family val="1"/>
    </font>
    <font>
      <sz val="10"/>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1" fillId="0" borderId="0">
      <alignment/>
      <protection/>
    </xf>
    <xf numFmtId="0" fontId="46" fillId="27" borderId="1" applyNumberFormat="0" applyAlignment="0" applyProtection="0"/>
    <xf numFmtId="0" fontId="47"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229">
    <xf numFmtId="0" fontId="0" fillId="0" borderId="0" xfId="0" applyAlignment="1">
      <alignment/>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horizontal="left"/>
    </xf>
    <xf numFmtId="0" fontId="4" fillId="0" borderId="0" xfId="0" applyFont="1" applyFill="1" applyAlignment="1">
      <alignment wrapText="1"/>
    </xf>
    <xf numFmtId="0" fontId="4" fillId="0" borderId="0" xfId="0" applyFont="1" applyFill="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9" fontId="4" fillId="0" borderId="10"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vertical="top" wrapText="1"/>
    </xf>
    <xf numFmtId="3" fontId="4" fillId="0" borderId="10" xfId="0" applyNumberFormat="1"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0" xfId="0" applyFont="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0" fontId="3" fillId="0" borderId="0" xfId="0" applyFont="1" applyFill="1" applyBorder="1" applyAlignment="1">
      <alignment horizontal="righ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Alignment="1">
      <alignment/>
    </xf>
    <xf numFmtId="0" fontId="5" fillId="0" borderId="0" xfId="0" applyFont="1" applyAlignment="1">
      <alignment wrapText="1"/>
    </xf>
    <xf numFmtId="0" fontId="5" fillId="0" borderId="0" xfId="0" applyNumberFormat="1" applyFont="1" applyAlignment="1">
      <alignment wrapText="1"/>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4" xfId="0" applyFont="1" applyBorder="1" applyAlignment="1">
      <alignment vertical="center" wrapText="1"/>
    </xf>
    <xf numFmtId="0" fontId="2" fillId="0" borderId="14" xfId="0" applyFont="1" applyFill="1" applyBorder="1" applyAlignment="1">
      <alignment/>
    </xf>
    <xf numFmtId="0" fontId="4" fillId="0" borderId="14" xfId="0" applyNumberFormat="1" applyFont="1" applyFill="1" applyBorder="1" applyAlignment="1">
      <alignment horizontal="center" vertical="top" wrapText="1"/>
    </xf>
    <xf numFmtId="0" fontId="4" fillId="0" borderId="14" xfId="61" applyNumberFormat="1" applyFont="1" applyFill="1" applyBorder="1" applyAlignment="1" applyProtection="1">
      <alignment horizontal="center" vertical="top" wrapText="1"/>
      <protection/>
    </xf>
    <xf numFmtId="0" fontId="4" fillId="0" borderId="14" xfId="0" applyFont="1" applyFill="1" applyBorder="1" applyAlignment="1">
      <alignment/>
    </xf>
    <xf numFmtId="0" fontId="4" fillId="0" borderId="10" xfId="0" applyFont="1" applyBorder="1" applyAlignment="1">
      <alignment horizontal="left" vertical="top" wrapText="1"/>
    </xf>
    <xf numFmtId="9" fontId="4"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2" fillId="0" borderId="0" xfId="0" applyFont="1" applyFill="1" applyBorder="1" applyAlignment="1">
      <alignment/>
    </xf>
    <xf numFmtId="0" fontId="4" fillId="0" borderId="11" xfId="0" applyFont="1" applyBorder="1" applyAlignment="1">
      <alignment horizontal="left" vertical="top" wrapText="1"/>
    </xf>
    <xf numFmtId="9" fontId="4"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0" fontId="2" fillId="0" borderId="15" xfId="0" applyFont="1" applyFill="1" applyBorder="1" applyAlignment="1">
      <alignment/>
    </xf>
    <xf numFmtId="0" fontId="3" fillId="0" borderId="0" xfId="0" applyFont="1" applyAlignment="1">
      <alignment horizontal="right" vertical="top" wrapText="1"/>
    </xf>
    <xf numFmtId="164" fontId="3" fillId="0" borderId="0" xfId="0" applyNumberFormat="1" applyFont="1" applyAlignment="1">
      <alignment horizontal="left" vertical="top" wrapText="1"/>
    </xf>
    <xf numFmtId="9" fontId="4" fillId="0" borderId="11"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wrapText="1"/>
    </xf>
    <xf numFmtId="0" fontId="4" fillId="0" borderId="11" xfId="0" applyFont="1" applyBorder="1" applyAlignment="1">
      <alignment horizontal="center"/>
    </xf>
    <xf numFmtId="9" fontId="4" fillId="0" borderId="14" xfId="0" applyNumberFormat="1" applyFont="1" applyFill="1" applyBorder="1" applyAlignment="1">
      <alignment horizontal="left" vertical="top" wrapText="1"/>
    </xf>
    <xf numFmtId="164" fontId="4" fillId="0" borderId="14" xfId="0" applyNumberFormat="1" applyFont="1" applyFill="1" applyBorder="1" applyAlignment="1">
      <alignment horizontal="left" vertical="top" wrapText="1"/>
    </xf>
    <xf numFmtId="0" fontId="4" fillId="0" borderId="13" xfId="0" applyFont="1" applyBorder="1" applyAlignment="1">
      <alignment horizontal="left" vertical="top" wrapText="1"/>
    </xf>
    <xf numFmtId="0" fontId="4" fillId="0" borderId="13" xfId="0" applyFont="1" applyBorder="1" applyAlignment="1">
      <alignment horizontal="center" vertical="top" wrapText="1"/>
    </xf>
    <xf numFmtId="0" fontId="4" fillId="0" borderId="16" xfId="0" applyFont="1" applyFill="1" applyBorder="1" applyAlignment="1">
      <alignment horizontal="center" vertical="top" wrapText="1"/>
    </xf>
    <xf numFmtId="0" fontId="4" fillId="0" borderId="14" xfId="0" applyFont="1" applyFill="1" applyBorder="1" applyAlignment="1">
      <alignment horizontal="center"/>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5" xfId="0" applyFont="1" applyFill="1" applyBorder="1" applyAlignment="1">
      <alignment/>
    </xf>
    <xf numFmtId="0" fontId="4" fillId="0" borderId="18" xfId="0" applyFont="1" applyFill="1" applyBorder="1" applyAlignment="1">
      <alignment horizontal="left" vertical="top" wrapText="1"/>
    </xf>
    <xf numFmtId="0" fontId="7" fillId="0" borderId="0" xfId="0" applyFont="1" applyFill="1" applyAlignment="1">
      <alignment horizontal="left"/>
    </xf>
    <xf numFmtId="0" fontId="8" fillId="0" borderId="0" xfId="0" applyFont="1" applyFill="1" applyAlignment="1">
      <alignment wrapText="1"/>
    </xf>
    <xf numFmtId="0" fontId="8" fillId="0" borderId="0" xfId="0" applyFont="1" applyFill="1" applyAlignment="1">
      <alignment/>
    </xf>
    <xf numFmtId="0" fontId="7" fillId="0" borderId="10" xfId="0" applyFont="1" applyFill="1" applyBorder="1" applyAlignment="1">
      <alignment horizontal="center" vertical="top" wrapText="1"/>
    </xf>
    <xf numFmtId="0" fontId="9" fillId="0" borderId="0" xfId="0" applyFont="1" applyFill="1" applyAlignment="1">
      <alignment/>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12" xfId="0" applyFont="1" applyFill="1" applyBorder="1" applyAlignment="1">
      <alignment horizontal="left" vertical="top" wrapText="1"/>
    </xf>
    <xf numFmtId="0" fontId="8" fillId="0" borderId="10" xfId="0" applyFont="1" applyFill="1" applyBorder="1" applyAlignment="1">
      <alignment vertical="top" wrapText="1"/>
    </xf>
    <xf numFmtId="0" fontId="9" fillId="0" borderId="0" xfId="0" applyFont="1" applyFill="1" applyAlignment="1">
      <alignment wrapText="1"/>
    </xf>
    <xf numFmtId="0" fontId="11" fillId="0" borderId="0" xfId="0" applyFont="1" applyFill="1" applyAlignment="1">
      <alignment wrapText="1"/>
    </xf>
    <xf numFmtId="0" fontId="11" fillId="0" borderId="0" xfId="0" applyFont="1" applyFill="1" applyAlignment="1">
      <alignment/>
    </xf>
    <xf numFmtId="0" fontId="10" fillId="0" borderId="10" xfId="0" applyFont="1" applyFill="1" applyBorder="1" applyAlignment="1">
      <alignment horizontal="center" vertical="top" wrapText="1"/>
    </xf>
    <xf numFmtId="0" fontId="12" fillId="0" borderId="0" xfId="0" applyFont="1" applyFill="1" applyAlignment="1">
      <alignment/>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3" xfId="0" applyFont="1" applyFill="1" applyBorder="1" applyAlignment="1">
      <alignment horizontal="center" vertical="top" wrapText="1"/>
    </xf>
    <xf numFmtId="0" fontId="12" fillId="0" borderId="0" xfId="0" applyFont="1" applyFill="1" applyAlignment="1">
      <alignment wrapText="1"/>
    </xf>
    <xf numFmtId="0" fontId="3" fillId="0" borderId="19" xfId="0" applyFont="1" applyFill="1" applyBorder="1" applyAlignment="1">
      <alignment/>
    </xf>
    <xf numFmtId="0" fontId="3" fillId="33" borderId="0" xfId="0" applyFont="1" applyFill="1" applyAlignment="1">
      <alignment horizontal="left"/>
    </xf>
    <xf numFmtId="0" fontId="4" fillId="33" borderId="0" xfId="0" applyFont="1" applyFill="1" applyAlignment="1">
      <alignment wrapText="1"/>
    </xf>
    <xf numFmtId="0" fontId="4" fillId="33" borderId="0" xfId="0" applyFont="1" applyFill="1" applyAlignment="1">
      <alignment/>
    </xf>
    <xf numFmtId="0" fontId="7" fillId="0" borderId="12" xfId="0" applyFont="1" applyFill="1" applyBorder="1" applyAlignment="1">
      <alignment horizontal="center" vertical="top" wrapText="1"/>
    </xf>
    <xf numFmtId="0" fontId="9" fillId="0" borderId="14" xfId="0" applyFont="1" applyFill="1" applyBorder="1" applyAlignment="1">
      <alignment/>
    </xf>
    <xf numFmtId="0" fontId="7" fillId="0" borderId="14" xfId="0" applyFont="1" applyFill="1" applyBorder="1" applyAlignment="1">
      <alignment wrapText="1"/>
    </xf>
    <xf numFmtId="0" fontId="8" fillId="0" borderId="14" xfId="0" applyFont="1" applyFill="1" applyBorder="1" applyAlignment="1">
      <alignment/>
    </xf>
    <xf numFmtId="0" fontId="11" fillId="0" borderId="14" xfId="0" applyFont="1" applyFill="1" applyBorder="1" applyAlignment="1">
      <alignment/>
    </xf>
    <xf numFmtId="0" fontId="10" fillId="0" borderId="14" xfId="0" applyFont="1" applyFill="1" applyBorder="1" applyAlignment="1">
      <alignment wrapText="1"/>
    </xf>
    <xf numFmtId="166" fontId="10" fillId="0" borderId="12" xfId="0" applyNumberFormat="1" applyFont="1" applyBorder="1" applyAlignment="1">
      <alignment horizontal="center" vertical="top" wrapText="1"/>
    </xf>
    <xf numFmtId="0" fontId="12" fillId="0" borderId="14" xfId="0" applyFont="1" applyFill="1" applyBorder="1" applyAlignment="1">
      <alignment/>
    </xf>
    <xf numFmtId="1" fontId="4" fillId="0" borderId="10" xfId="0" applyNumberFormat="1" applyFont="1" applyBorder="1" applyAlignment="1">
      <alignment horizontal="center" vertical="top" wrapText="1"/>
    </xf>
    <xf numFmtId="1" fontId="4" fillId="0" borderId="11" xfId="0" applyNumberFormat="1" applyFont="1" applyBorder="1" applyAlignment="1">
      <alignment horizontal="center" vertical="top" wrapText="1"/>
    </xf>
    <xf numFmtId="1" fontId="4" fillId="0" borderId="14" xfId="0" applyNumberFormat="1" applyFont="1" applyBorder="1" applyAlignment="1">
      <alignment horizontal="center" vertical="top" wrapText="1"/>
    </xf>
    <xf numFmtId="1" fontId="4" fillId="0" borderId="12" xfId="0" applyNumberFormat="1" applyFont="1" applyBorder="1" applyAlignment="1">
      <alignment horizontal="center" vertical="top" wrapText="1"/>
    </xf>
    <xf numFmtId="1" fontId="4" fillId="0" borderId="20" xfId="0" applyNumberFormat="1" applyFont="1" applyBorder="1" applyAlignment="1">
      <alignment horizontal="center" vertical="top" wrapText="1"/>
    </xf>
    <xf numFmtId="1" fontId="4" fillId="0" borderId="14" xfId="61" applyNumberFormat="1" applyFont="1" applyBorder="1" applyAlignment="1">
      <alignment horizontal="left" vertical="top" wrapText="1"/>
    </xf>
    <xf numFmtId="1" fontId="8" fillId="0" borderId="10" xfId="61" applyNumberFormat="1" applyFont="1" applyBorder="1" applyAlignment="1">
      <alignment horizontal="center" vertical="top" wrapText="1"/>
    </xf>
    <xf numFmtId="1" fontId="11" fillId="0" borderId="10" xfId="61" applyNumberFormat="1" applyFont="1" applyBorder="1" applyAlignment="1">
      <alignment horizontal="center" vertical="top" wrapText="1"/>
    </xf>
    <xf numFmtId="0" fontId="4" fillId="0" borderId="10" xfId="61" applyNumberFormat="1" applyFont="1" applyBorder="1" applyAlignment="1">
      <alignment horizontal="center" vertical="top" wrapText="1"/>
    </xf>
    <xf numFmtId="1" fontId="4" fillId="0" borderId="10" xfId="61" applyNumberFormat="1" applyFont="1" applyBorder="1" applyAlignment="1">
      <alignment horizontal="center" vertical="top" wrapText="1"/>
    </xf>
    <xf numFmtId="1" fontId="4" fillId="0" borderId="11" xfId="61" applyNumberFormat="1" applyFont="1" applyBorder="1" applyAlignment="1">
      <alignment horizontal="center" vertical="top" wrapText="1"/>
    </xf>
    <xf numFmtId="1" fontId="4" fillId="0" borderId="14" xfId="61" applyNumberFormat="1" applyFont="1" applyBorder="1" applyAlignment="1">
      <alignment horizontal="center" vertical="top" wrapText="1"/>
    </xf>
    <xf numFmtId="1" fontId="4" fillId="0" borderId="10" xfId="61" applyNumberFormat="1"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Fill="1" applyBorder="1" applyAlignment="1">
      <alignment horizontal="center"/>
    </xf>
    <xf numFmtId="0" fontId="4" fillId="0" borderId="11" xfId="0" applyFont="1" applyFill="1" applyBorder="1" applyAlignment="1">
      <alignment horizontal="center"/>
    </xf>
    <xf numFmtId="1" fontId="4" fillId="0" borderId="12" xfId="61" applyNumberFormat="1" applyFont="1" applyBorder="1" applyAlignment="1">
      <alignment horizontal="center" vertical="top" wrapText="1"/>
    </xf>
    <xf numFmtId="0" fontId="4" fillId="0" borderId="10" xfId="0" applyFont="1" applyFill="1" applyBorder="1" applyAlignment="1">
      <alignment horizontal="center" wrapText="1"/>
    </xf>
    <xf numFmtId="0" fontId="4" fillId="0" borderId="11" xfId="0" applyFont="1" applyFill="1" applyBorder="1" applyAlignment="1">
      <alignment wrapText="1"/>
    </xf>
    <xf numFmtId="0" fontId="4" fillId="0" borderId="11" xfId="0" applyFont="1" applyFill="1" applyBorder="1" applyAlignment="1">
      <alignment horizontal="center" wrapText="1"/>
    </xf>
    <xf numFmtId="166" fontId="3" fillId="0" borderId="12" xfId="0" applyNumberFormat="1" applyFont="1" applyBorder="1" applyAlignment="1">
      <alignment horizontal="center" vertical="top" wrapText="1"/>
    </xf>
    <xf numFmtId="0" fontId="3" fillId="0" borderId="14" xfId="0" applyFont="1" applyFill="1" applyBorder="1" applyAlignment="1">
      <alignment wrapText="1"/>
    </xf>
    <xf numFmtId="0" fontId="3" fillId="0" borderId="12" xfId="0" applyFont="1" applyFill="1" applyBorder="1" applyAlignment="1">
      <alignment horizontal="center" vertical="top" wrapText="1"/>
    </xf>
    <xf numFmtId="14" fontId="3" fillId="0" borderId="12" xfId="0" applyNumberFormat="1" applyFont="1" applyFill="1" applyBorder="1" applyAlignment="1">
      <alignment horizontal="center" vertical="top" wrapText="1"/>
    </xf>
    <xf numFmtId="1" fontId="4" fillId="0" borderId="13" xfId="61" applyNumberFormat="1" applyFont="1" applyBorder="1" applyAlignment="1">
      <alignment horizontal="center" vertical="top" wrapText="1"/>
    </xf>
    <xf numFmtId="9" fontId="4" fillId="0" borderId="13" xfId="0" applyNumberFormat="1" applyFont="1" applyFill="1" applyBorder="1" applyAlignment="1">
      <alignment horizontal="left" vertical="top" wrapText="1"/>
    </xf>
    <xf numFmtId="166" fontId="3" fillId="0" borderId="14" xfId="0" applyNumberFormat="1" applyFont="1" applyBorder="1" applyAlignment="1">
      <alignment horizontal="center" vertical="top" wrapText="1"/>
    </xf>
    <xf numFmtId="0" fontId="4" fillId="0" borderId="14" xfId="0" applyFont="1" applyFill="1" applyBorder="1" applyAlignment="1">
      <alignment vertical="top" wrapText="1"/>
    </xf>
    <xf numFmtId="0" fontId="4" fillId="0" borderId="14" xfId="61" applyNumberFormat="1" applyFont="1" applyFill="1" applyBorder="1" applyAlignment="1" applyProtection="1">
      <alignment horizontal="left" vertical="top" wrapText="1"/>
      <protection/>
    </xf>
    <xf numFmtId="0" fontId="3" fillId="33" borderId="12" xfId="0" applyFont="1" applyFill="1" applyBorder="1" applyAlignment="1">
      <alignment horizontal="center" vertical="top" wrapText="1"/>
    </xf>
    <xf numFmtId="0" fontId="4" fillId="0" borderId="10" xfId="52" applyFont="1" applyBorder="1" applyAlignment="1">
      <alignment horizontal="left" wrapText="1"/>
      <protection/>
    </xf>
    <xf numFmtId="0" fontId="4" fillId="0" borderId="14" xfId="0" applyFont="1" applyBorder="1" applyAlignment="1">
      <alignment horizontal="left" vertical="center" wrapText="1"/>
    </xf>
    <xf numFmtId="0" fontId="4" fillId="0" borderId="14" xfId="0" applyFont="1" applyFill="1" applyBorder="1" applyAlignment="1">
      <alignment horizontal="left" wrapText="1"/>
    </xf>
    <xf numFmtId="9" fontId="4" fillId="0" borderId="18" xfId="0" applyNumberFormat="1" applyFont="1" applyFill="1" applyBorder="1" applyAlignment="1">
      <alignment horizontal="left" vertical="top" wrapText="1"/>
    </xf>
    <xf numFmtId="1" fontId="4" fillId="0" borderId="0" xfId="61" applyNumberFormat="1" applyFont="1" applyBorder="1" applyAlignment="1">
      <alignment horizontal="center" vertical="top" wrapText="1"/>
    </xf>
    <xf numFmtId="164" fontId="2" fillId="0" borderId="14" xfId="61" applyFont="1" applyFill="1" applyBorder="1" applyAlignment="1" applyProtection="1">
      <alignment horizontal="left" vertical="top" wrapText="1"/>
      <protection/>
    </xf>
    <xf numFmtId="164" fontId="2" fillId="0" borderId="16" xfId="0" applyNumberFormat="1" applyFont="1" applyFill="1" applyBorder="1" applyAlignment="1">
      <alignment horizontal="left" vertical="top" wrapText="1"/>
    </xf>
    <xf numFmtId="0" fontId="4" fillId="0" borderId="0" xfId="61" applyNumberFormat="1" applyFont="1" applyFill="1" applyBorder="1" applyAlignment="1" applyProtection="1">
      <alignment horizontal="center" vertical="top" wrapText="1"/>
      <protection/>
    </xf>
    <xf numFmtId="1" fontId="4" fillId="0" borderId="0" xfId="0" applyNumberFormat="1" applyFont="1" applyBorder="1" applyAlignment="1">
      <alignment horizontal="center" vertical="top" wrapText="1"/>
    </xf>
    <xf numFmtId="0" fontId="0"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1" fontId="3" fillId="0" borderId="14" xfId="0" applyNumberFormat="1" applyFont="1" applyBorder="1" applyAlignment="1">
      <alignment horizontal="center" vertical="top" wrapText="1"/>
    </xf>
    <xf numFmtId="0" fontId="4" fillId="0" borderId="0" xfId="0" applyFont="1" applyAlignment="1">
      <alignment/>
    </xf>
    <xf numFmtId="172" fontId="6" fillId="0" borderId="10" xfId="61" applyNumberFormat="1" applyFont="1" applyBorder="1" applyAlignment="1">
      <alignment horizontal="center" vertical="top" wrapText="1"/>
    </xf>
    <xf numFmtId="172" fontId="6" fillId="0" borderId="10" xfId="61" applyNumberFormat="1" applyFont="1" applyBorder="1" applyAlignment="1">
      <alignment horizontal="left" vertical="top" wrapText="1"/>
    </xf>
    <xf numFmtId="172" fontId="4" fillId="0" borderId="14" xfId="0" applyNumberFormat="1" applyFont="1" applyFill="1" applyBorder="1" applyAlignment="1">
      <alignment/>
    </xf>
    <xf numFmtId="164" fontId="4" fillId="0" borderId="14" xfId="0" applyNumberFormat="1" applyFont="1" applyFill="1" applyBorder="1" applyAlignment="1">
      <alignment/>
    </xf>
    <xf numFmtId="172" fontId="53" fillId="0" borderId="10" xfId="61" applyNumberFormat="1" applyFont="1" applyBorder="1" applyAlignment="1">
      <alignment horizontal="left" vertical="top" wrapText="1"/>
    </xf>
    <xf numFmtId="9" fontId="53" fillId="0" borderId="10" xfId="0" applyNumberFormat="1" applyFont="1" applyFill="1" applyBorder="1" applyAlignment="1">
      <alignment horizontal="center" vertical="top" wrapText="1"/>
    </xf>
    <xf numFmtId="164" fontId="53" fillId="0" borderId="12" xfId="0" applyNumberFormat="1" applyFont="1" applyFill="1" applyBorder="1" applyAlignment="1">
      <alignment horizontal="left" vertical="top" wrapText="1"/>
    </xf>
    <xf numFmtId="172" fontId="53" fillId="0" borderId="14" xfId="0" applyNumberFormat="1" applyFont="1" applyFill="1" applyBorder="1" applyAlignment="1">
      <alignment/>
    </xf>
    <xf numFmtId="0" fontId="53" fillId="0" borderId="14" xfId="0" applyFont="1" applyFill="1" applyBorder="1" applyAlignment="1">
      <alignment/>
    </xf>
    <xf numFmtId="164" fontId="53" fillId="0" borderId="14" xfId="0" applyNumberFormat="1" applyFont="1" applyFill="1" applyBorder="1" applyAlignment="1">
      <alignment/>
    </xf>
    <xf numFmtId="172" fontId="53" fillId="0" borderId="10" xfId="61" applyNumberFormat="1" applyFont="1" applyBorder="1" applyAlignment="1">
      <alignment horizontal="center" vertical="top" wrapText="1"/>
    </xf>
    <xf numFmtId="164" fontId="53" fillId="0" borderId="12" xfId="61" applyFont="1" applyFill="1" applyBorder="1" applyAlignment="1" applyProtection="1">
      <alignment horizontal="left" vertical="top" wrapText="1"/>
      <protection/>
    </xf>
    <xf numFmtId="172" fontId="6" fillId="0" borderId="14" xfId="61" applyNumberFormat="1" applyFont="1" applyBorder="1" applyAlignment="1">
      <alignment horizontal="center" vertical="top" wrapText="1"/>
    </xf>
    <xf numFmtId="172" fontId="53" fillId="0" borderId="14" xfId="61" applyNumberFormat="1" applyFont="1" applyBorder="1" applyAlignment="1">
      <alignment horizontal="center" vertical="top" wrapText="1"/>
    </xf>
    <xf numFmtId="9" fontId="53" fillId="0" borderId="14" xfId="0" applyNumberFormat="1" applyFont="1" applyFill="1" applyBorder="1" applyAlignment="1">
      <alignment horizontal="center" vertical="top" wrapText="1"/>
    </xf>
    <xf numFmtId="164" fontId="53" fillId="0" borderId="14" xfId="0" applyNumberFormat="1" applyFont="1" applyFill="1" applyBorder="1" applyAlignment="1">
      <alignment horizontal="left" vertical="top" wrapText="1"/>
    </xf>
    <xf numFmtId="172" fontId="53" fillId="0" borderId="14" xfId="61" applyNumberFormat="1" applyFont="1" applyBorder="1" applyAlignment="1">
      <alignment horizontal="left" vertical="top" wrapText="1"/>
    </xf>
    <xf numFmtId="172" fontId="4" fillId="0" borderId="14" xfId="61" applyNumberFormat="1" applyFont="1" applyBorder="1" applyAlignment="1">
      <alignment horizontal="left" vertical="top" wrapText="1"/>
    </xf>
    <xf numFmtId="172" fontId="6" fillId="0" borderId="11" xfId="61" applyNumberFormat="1" applyFont="1" applyBorder="1" applyAlignment="1">
      <alignment horizontal="left" vertical="top" wrapText="1"/>
    </xf>
    <xf numFmtId="172" fontId="53" fillId="0" borderId="11" xfId="61" applyNumberFormat="1" applyFont="1" applyBorder="1" applyAlignment="1">
      <alignment horizontal="left" vertical="top" wrapText="1"/>
    </xf>
    <xf numFmtId="172" fontId="4" fillId="0" borderId="14" xfId="61" applyNumberFormat="1" applyFont="1" applyFill="1" applyBorder="1" applyAlignment="1" applyProtection="1">
      <alignment horizontal="left" vertical="top" wrapText="1"/>
      <protection/>
    </xf>
    <xf numFmtId="172" fontId="53" fillId="0" borderId="14" xfId="61" applyNumberFormat="1" applyFont="1" applyFill="1" applyBorder="1" applyAlignment="1" applyProtection="1">
      <alignment horizontal="center" vertical="top" wrapText="1"/>
      <protection/>
    </xf>
    <xf numFmtId="172" fontId="53" fillId="0" borderId="14" xfId="61" applyNumberFormat="1" applyFont="1" applyFill="1" applyBorder="1" applyAlignment="1" applyProtection="1">
      <alignment horizontal="left" vertical="top" wrapText="1"/>
      <protection/>
    </xf>
    <xf numFmtId="172" fontId="53" fillId="0" borderId="10" xfId="0" applyNumberFormat="1" applyFont="1" applyBorder="1" applyAlignment="1">
      <alignment horizontal="center" vertical="top" wrapText="1"/>
    </xf>
    <xf numFmtId="172" fontId="53" fillId="0" borderId="12" xfId="0" applyNumberFormat="1" applyFont="1" applyFill="1" applyBorder="1" applyAlignment="1">
      <alignment horizontal="center" vertical="top" wrapText="1"/>
    </xf>
    <xf numFmtId="0" fontId="53" fillId="0" borderId="0" xfId="0" applyFont="1" applyFill="1" applyBorder="1" applyAlignment="1">
      <alignment horizontal="center" vertical="top" wrapText="1"/>
    </xf>
    <xf numFmtId="172" fontId="53" fillId="0" borderId="10" xfId="61" applyNumberFormat="1" applyFont="1" applyFill="1" applyBorder="1" applyAlignment="1" applyProtection="1">
      <alignment horizontal="center" vertical="top" wrapText="1"/>
      <protection/>
    </xf>
    <xf numFmtId="172" fontId="53" fillId="0" borderId="10" xfId="0" applyNumberFormat="1" applyFont="1" applyFill="1" applyBorder="1" applyAlignment="1">
      <alignment horizontal="center" vertical="top" wrapText="1"/>
    </xf>
    <xf numFmtId="172" fontId="2" fillId="0" borderId="12" xfId="61" applyNumberFormat="1" applyFont="1" applyBorder="1" applyAlignment="1">
      <alignment horizontal="left" vertical="top" wrapText="1"/>
    </xf>
    <xf numFmtId="9" fontId="4" fillId="0" borderId="17" xfId="0" applyNumberFormat="1" applyFont="1" applyFill="1" applyBorder="1" applyAlignment="1">
      <alignment horizontal="center" vertical="top" wrapText="1"/>
    </xf>
    <xf numFmtId="172" fontId="2" fillId="0" borderId="14" xfId="0" applyNumberFormat="1" applyFont="1" applyFill="1" applyBorder="1" applyAlignment="1">
      <alignment/>
    </xf>
    <xf numFmtId="172" fontId="2" fillId="0" borderId="10" xfId="0" applyNumberFormat="1" applyFont="1" applyBorder="1" applyAlignment="1">
      <alignment horizontal="center" vertical="top" wrapText="1"/>
    </xf>
    <xf numFmtId="172" fontId="4" fillId="0" borderId="14" xfId="0" applyNumberFormat="1" applyFont="1" applyBorder="1" applyAlignment="1">
      <alignment horizontal="center" vertical="top" wrapText="1"/>
    </xf>
    <xf numFmtId="172" fontId="4" fillId="0" borderId="14" xfId="0" applyNumberFormat="1" applyFont="1" applyFill="1" applyBorder="1" applyAlignment="1">
      <alignment horizontal="center" vertical="top" wrapText="1"/>
    </xf>
    <xf numFmtId="9" fontId="8" fillId="0" borderId="10" xfId="0" applyNumberFormat="1" applyFont="1" applyBorder="1" applyAlignment="1">
      <alignment horizontal="center" vertical="top" wrapText="1"/>
    </xf>
    <xf numFmtId="172" fontId="54" fillId="0" borderId="10" xfId="61" applyNumberFormat="1" applyFont="1" applyBorder="1" applyAlignment="1">
      <alignment horizontal="left" vertical="top" wrapText="1"/>
    </xf>
    <xf numFmtId="172" fontId="9" fillId="0" borderId="14" xfId="0" applyNumberFormat="1" applyFont="1" applyFill="1" applyBorder="1" applyAlignment="1">
      <alignment/>
    </xf>
    <xf numFmtId="172" fontId="54" fillId="0" borderId="12" xfId="0" applyNumberFormat="1" applyFont="1" applyBorder="1" applyAlignment="1">
      <alignment horizontal="left" vertical="top" wrapText="1"/>
    </xf>
    <xf numFmtId="172" fontId="55" fillId="0" borderId="10" xfId="61" applyNumberFormat="1" applyFont="1" applyBorder="1" applyAlignment="1">
      <alignment horizontal="left" vertical="top" wrapText="1"/>
    </xf>
    <xf numFmtId="172" fontId="12" fillId="0" borderId="14" xfId="0" applyNumberFormat="1" applyFont="1" applyFill="1" applyBorder="1" applyAlignment="1">
      <alignment/>
    </xf>
    <xf numFmtId="172" fontId="55" fillId="0" borderId="14" xfId="0" applyNumberFormat="1" applyFont="1" applyFill="1" applyBorder="1" applyAlignment="1">
      <alignment/>
    </xf>
    <xf numFmtId="172" fontId="53" fillId="0" borderId="16" xfId="61" applyNumberFormat="1" applyFont="1" applyBorder="1" applyAlignment="1">
      <alignment horizontal="center" vertical="top" wrapText="1"/>
    </xf>
    <xf numFmtId="172" fontId="2" fillId="0" borderId="15" xfId="0" applyNumberFormat="1" applyFont="1" applyFill="1" applyBorder="1" applyAlignment="1">
      <alignment/>
    </xf>
    <xf numFmtId="164" fontId="53" fillId="0" borderId="16" xfId="0" applyNumberFormat="1" applyFont="1" applyFill="1" applyBorder="1" applyAlignment="1">
      <alignment horizontal="left" vertical="top" wrapText="1"/>
    </xf>
    <xf numFmtId="172" fontId="53" fillId="0" borderId="13" xfId="61" applyNumberFormat="1" applyFont="1" applyBorder="1" applyAlignment="1">
      <alignment horizontal="left" vertical="top" wrapText="1"/>
    </xf>
    <xf numFmtId="164" fontId="53" fillId="0" borderId="21" xfId="0" applyNumberFormat="1" applyFont="1" applyFill="1" applyBorder="1" applyAlignment="1">
      <alignment horizontal="left" vertical="top" wrapText="1"/>
    </xf>
    <xf numFmtId="180" fontId="4" fillId="0" borderId="14" xfId="0" applyNumberFormat="1" applyFont="1" applyFill="1" applyBorder="1" applyAlignment="1">
      <alignment/>
    </xf>
    <xf numFmtId="2" fontId="53" fillId="0" borderId="10" xfId="0" applyNumberFormat="1" applyFont="1" applyBorder="1" applyAlignment="1">
      <alignment horizontal="center" vertical="top" wrapText="1"/>
    </xf>
    <xf numFmtId="164" fontId="2" fillId="0" borderId="14" xfId="0" applyNumberFormat="1" applyFont="1" applyFill="1" applyBorder="1" applyAlignment="1">
      <alignment/>
    </xf>
    <xf numFmtId="0" fontId="4" fillId="33" borderId="14" xfId="0" applyFont="1" applyFill="1" applyBorder="1" applyAlignment="1">
      <alignment horizontal="left" vertical="top" wrapText="1"/>
    </xf>
    <xf numFmtId="0" fontId="4" fillId="33" borderId="14" xfId="0" applyFont="1" applyFill="1" applyBorder="1" applyAlignment="1">
      <alignment horizontal="center" vertical="top" wrapText="1"/>
    </xf>
    <xf numFmtId="1" fontId="4" fillId="33" borderId="14" xfId="61" applyNumberFormat="1" applyFont="1" applyFill="1" applyBorder="1" applyAlignment="1">
      <alignment horizontal="center" vertical="top" wrapText="1"/>
    </xf>
    <xf numFmtId="172" fontId="53" fillId="33" borderId="10" xfId="61" applyNumberFormat="1" applyFont="1" applyFill="1" applyBorder="1" applyAlignment="1">
      <alignment horizontal="left" vertical="top" wrapText="1"/>
    </xf>
    <xf numFmtId="164" fontId="53" fillId="33" borderId="12" xfId="0" applyNumberFormat="1" applyFont="1" applyFill="1" applyBorder="1" applyAlignment="1">
      <alignment horizontal="left" vertical="top" wrapText="1"/>
    </xf>
    <xf numFmtId="172" fontId="2" fillId="0" borderId="11" xfId="61" applyNumberFormat="1" applyFont="1" applyBorder="1" applyAlignment="1">
      <alignment horizontal="left" vertical="top" wrapText="1"/>
    </xf>
    <xf numFmtId="0" fontId="56" fillId="33" borderId="14" xfId="0" applyFont="1" applyFill="1" applyBorder="1" applyAlignment="1">
      <alignment/>
    </xf>
    <xf numFmtId="172" fontId="56" fillId="0" borderId="0" xfId="0" applyNumberFormat="1" applyFont="1" applyFill="1" applyAlignment="1">
      <alignment/>
    </xf>
    <xf numFmtId="0" fontId="56" fillId="0" borderId="0" xfId="0" applyFont="1" applyFill="1" applyBorder="1" applyAlignment="1">
      <alignment/>
    </xf>
    <xf numFmtId="0" fontId="56" fillId="0" borderId="0" xfId="0" applyFont="1" applyFill="1" applyAlignment="1">
      <alignment/>
    </xf>
    <xf numFmtId="0" fontId="56" fillId="0" borderId="14" xfId="0" applyFont="1" applyFill="1" applyBorder="1" applyAlignment="1">
      <alignment/>
    </xf>
    <xf numFmtId="0" fontId="53" fillId="0" borderId="0" xfId="0" applyFont="1" applyFill="1" applyAlignment="1">
      <alignment/>
    </xf>
    <xf numFmtId="0" fontId="53" fillId="33" borderId="14" xfId="0" applyFont="1" applyFill="1" applyBorder="1" applyAlignment="1">
      <alignment/>
    </xf>
    <xf numFmtId="0" fontId="53" fillId="33" borderId="0" xfId="0" applyFont="1" applyFill="1" applyAlignment="1">
      <alignment/>
    </xf>
    <xf numFmtId="0" fontId="8" fillId="0" borderId="0" xfId="0" applyFont="1" applyFill="1" applyAlignment="1">
      <alignment horizontal="center"/>
    </xf>
    <xf numFmtId="0" fontId="8" fillId="0" borderId="19" xfId="0" applyFont="1" applyFill="1" applyBorder="1" applyAlignment="1">
      <alignment horizontal="center"/>
    </xf>
    <xf numFmtId="0" fontId="8" fillId="0" borderId="0" xfId="0" applyFont="1" applyFill="1" applyAlignment="1">
      <alignment horizontal="right" wrapText="1"/>
    </xf>
    <xf numFmtId="0" fontId="8" fillId="0" borderId="0" xfId="0" applyFont="1" applyFill="1" applyAlignment="1">
      <alignment horizontal="left"/>
    </xf>
    <xf numFmtId="0" fontId="11" fillId="0" borderId="0" xfId="0" applyFont="1" applyFill="1" applyAlignment="1">
      <alignment horizontal="center"/>
    </xf>
    <xf numFmtId="0" fontId="11" fillId="0" borderId="0" xfId="0" applyFont="1" applyFill="1" applyAlignment="1">
      <alignment horizontal="center" wrapText="1"/>
    </xf>
    <xf numFmtId="0" fontId="12" fillId="0" borderId="19" xfId="0" applyFont="1" applyFill="1" applyBorder="1" applyAlignment="1">
      <alignment horizontal="center"/>
    </xf>
    <xf numFmtId="0" fontId="10" fillId="0" borderId="19" xfId="0" applyFont="1" applyFill="1" applyBorder="1" applyAlignment="1">
      <alignment horizontal="left"/>
    </xf>
    <xf numFmtId="0" fontId="11" fillId="0" borderId="0" xfId="0" applyFont="1" applyFill="1" applyAlignment="1">
      <alignment horizontal="left"/>
    </xf>
    <xf numFmtId="0" fontId="4" fillId="0" borderId="0" xfId="0" applyFont="1" applyFill="1" applyAlignment="1">
      <alignment horizontal="center"/>
    </xf>
    <xf numFmtId="0" fontId="3" fillId="0" borderId="19" xfId="0"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left"/>
    </xf>
    <xf numFmtId="0" fontId="4" fillId="0" borderId="0" xfId="0" applyFont="1" applyFill="1" applyAlignment="1">
      <alignment horizontal="left" wrapText="1"/>
    </xf>
    <xf numFmtId="0" fontId="4" fillId="0" borderId="22" xfId="0" applyFont="1"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vertical="top" wrapText="1"/>
    </xf>
    <xf numFmtId="0" fontId="4" fillId="0" borderId="0" xfId="0" applyFont="1" applyFill="1" applyBorder="1" applyAlignment="1">
      <alignment horizontal="left" wrapText="1"/>
    </xf>
    <xf numFmtId="1" fontId="4" fillId="0" borderId="0" xfId="61" applyNumberFormat="1" applyFont="1" applyBorder="1" applyAlignment="1">
      <alignment horizontal="center" vertical="top" wrapText="1"/>
    </xf>
    <xf numFmtId="0" fontId="4" fillId="0" borderId="2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95250</xdr:rowOff>
    </xdr:from>
    <xdr:to>
      <xdr:col>1</xdr:col>
      <xdr:colOff>1676400</xdr:colOff>
      <xdr:row>4</xdr:row>
      <xdr:rowOff>19050</xdr:rowOff>
    </xdr:to>
    <xdr:pic>
      <xdr:nvPicPr>
        <xdr:cNvPr id="1" name="Picture 1" descr="Pieczec wykonawcy2"/>
        <xdr:cNvPicPr preferRelativeResize="1">
          <a:picLocks noChangeAspect="1"/>
        </xdr:cNvPicPr>
      </xdr:nvPicPr>
      <xdr:blipFill>
        <a:blip r:embed="rId1"/>
        <a:stretch>
          <a:fillRect/>
        </a:stretch>
      </xdr:blipFill>
      <xdr:spPr>
        <a:xfrm>
          <a:off x="342900" y="95250"/>
          <a:ext cx="1524000"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142875</xdr:rowOff>
    </xdr:from>
    <xdr:to>
      <xdr:col>1</xdr:col>
      <xdr:colOff>1638300</xdr:colOff>
      <xdr:row>4</xdr:row>
      <xdr:rowOff>9525</xdr:rowOff>
    </xdr:to>
    <xdr:pic>
      <xdr:nvPicPr>
        <xdr:cNvPr id="1" name="Picture 1"/>
        <xdr:cNvPicPr preferRelativeResize="1">
          <a:picLocks noChangeAspect="1"/>
        </xdr:cNvPicPr>
      </xdr:nvPicPr>
      <xdr:blipFill>
        <a:blip r:embed="rId1"/>
        <a:stretch>
          <a:fillRect/>
        </a:stretch>
      </xdr:blipFill>
      <xdr:spPr>
        <a:xfrm>
          <a:off x="266700" y="142875"/>
          <a:ext cx="1562100" cy="51435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1524000</xdr:colOff>
      <xdr:row>3</xdr:row>
      <xdr:rowOff>123825</xdr:rowOff>
    </xdr:to>
    <xdr:pic>
      <xdr:nvPicPr>
        <xdr:cNvPr id="1" name="Picture 1" descr="Pieczec wykonawcy2"/>
        <xdr:cNvPicPr preferRelativeResize="1">
          <a:picLocks noChangeAspect="1"/>
        </xdr:cNvPicPr>
      </xdr:nvPicPr>
      <xdr:blipFill>
        <a:blip r:embed="rId1"/>
        <a:stretch>
          <a:fillRect/>
        </a:stretch>
      </xdr:blipFill>
      <xdr:spPr>
        <a:xfrm>
          <a:off x="190500" y="76200"/>
          <a:ext cx="1524000" cy="4762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95250</xdr:rowOff>
    </xdr:from>
    <xdr:to>
      <xdr:col>1</xdr:col>
      <xdr:colOff>1647825</xdr:colOff>
      <xdr:row>4</xdr:row>
      <xdr:rowOff>9525</xdr:rowOff>
    </xdr:to>
    <xdr:pic>
      <xdr:nvPicPr>
        <xdr:cNvPr id="1" name="Picture 1"/>
        <xdr:cNvPicPr preferRelativeResize="1">
          <a:picLocks noChangeAspect="1"/>
        </xdr:cNvPicPr>
      </xdr:nvPicPr>
      <xdr:blipFill>
        <a:blip r:embed="rId1"/>
        <a:stretch>
          <a:fillRect/>
        </a:stretch>
      </xdr:blipFill>
      <xdr:spPr>
        <a:xfrm>
          <a:off x="266700" y="95250"/>
          <a:ext cx="1571625" cy="561975"/>
        </a:xfrm>
        <a:prstGeom prst="rect">
          <a:avLst/>
        </a:prstGeom>
        <a:blipFill>
          <a:blip r:embed=""/>
          <a:srcRect/>
          <a:stretch>
            <a:fillRect/>
          </a:stretch>
        </a:blip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76200</xdr:rowOff>
    </xdr:from>
    <xdr:to>
      <xdr:col>1</xdr:col>
      <xdr:colOff>1638300</xdr:colOff>
      <xdr:row>3</xdr:row>
      <xdr:rowOff>104775</xdr:rowOff>
    </xdr:to>
    <xdr:pic>
      <xdr:nvPicPr>
        <xdr:cNvPr id="1" name="Picture 1"/>
        <xdr:cNvPicPr preferRelativeResize="1">
          <a:picLocks noChangeAspect="1"/>
        </xdr:cNvPicPr>
      </xdr:nvPicPr>
      <xdr:blipFill>
        <a:blip r:embed="rId1"/>
        <a:stretch>
          <a:fillRect/>
        </a:stretch>
      </xdr:blipFill>
      <xdr:spPr>
        <a:xfrm>
          <a:off x="266700" y="76200"/>
          <a:ext cx="1562100" cy="514350"/>
        </a:xfrm>
        <a:prstGeom prst="rect">
          <a:avLst/>
        </a:prstGeom>
        <a:blipFill>
          <a:blip r:embed=""/>
          <a:srcRect/>
          <a:stretch>
            <a:fillRect/>
          </a:stretch>
        </a:blip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123825</xdr:rowOff>
    </xdr:from>
    <xdr:to>
      <xdr:col>1</xdr:col>
      <xdr:colOff>1552575</xdr:colOff>
      <xdr:row>3</xdr:row>
      <xdr:rowOff>133350</xdr:rowOff>
    </xdr:to>
    <xdr:pic>
      <xdr:nvPicPr>
        <xdr:cNvPr id="1" name="Picture 1"/>
        <xdr:cNvPicPr preferRelativeResize="1">
          <a:picLocks noChangeAspect="1"/>
        </xdr:cNvPicPr>
      </xdr:nvPicPr>
      <xdr:blipFill>
        <a:blip r:embed="rId1"/>
        <a:stretch>
          <a:fillRect/>
        </a:stretch>
      </xdr:blipFill>
      <xdr:spPr>
        <a:xfrm>
          <a:off x="266700" y="123825"/>
          <a:ext cx="1571625" cy="495300"/>
        </a:xfrm>
        <a:prstGeom prst="rect">
          <a:avLst/>
        </a:prstGeom>
        <a:blipFill>
          <a:blip r:embed=""/>
          <a:srcRect/>
          <a:stretch>
            <a:fillRect/>
          </a:stretch>
        </a:blip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1</xdr:col>
      <xdr:colOff>1428750</xdr:colOff>
      <xdr:row>3</xdr:row>
      <xdr:rowOff>114300</xdr:rowOff>
    </xdr:to>
    <xdr:pic>
      <xdr:nvPicPr>
        <xdr:cNvPr id="1" name="Picture 1"/>
        <xdr:cNvPicPr preferRelativeResize="1">
          <a:picLocks noChangeAspect="1"/>
        </xdr:cNvPicPr>
      </xdr:nvPicPr>
      <xdr:blipFill>
        <a:blip r:embed="rId1"/>
        <a:stretch>
          <a:fillRect/>
        </a:stretch>
      </xdr:blipFill>
      <xdr:spPr>
        <a:xfrm>
          <a:off x="304800" y="114300"/>
          <a:ext cx="1428750" cy="485775"/>
        </a:xfrm>
        <a:prstGeom prst="rect">
          <a:avLst/>
        </a:prstGeom>
        <a:blipFill>
          <a:blip r:embed=""/>
          <a:srcRect/>
          <a:stretch>
            <a:fillRect/>
          </a:stretch>
        </a:blip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133350</xdr:rowOff>
    </xdr:from>
    <xdr:to>
      <xdr:col>1</xdr:col>
      <xdr:colOff>1657350</xdr:colOff>
      <xdr:row>4</xdr:row>
      <xdr:rowOff>9525</xdr:rowOff>
    </xdr:to>
    <xdr:pic>
      <xdr:nvPicPr>
        <xdr:cNvPr id="1" name="Picture 1"/>
        <xdr:cNvPicPr preferRelativeResize="1">
          <a:picLocks noChangeAspect="1"/>
        </xdr:cNvPicPr>
      </xdr:nvPicPr>
      <xdr:blipFill>
        <a:blip r:embed="rId1"/>
        <a:stretch>
          <a:fillRect/>
        </a:stretch>
      </xdr:blipFill>
      <xdr:spPr>
        <a:xfrm>
          <a:off x="276225" y="133350"/>
          <a:ext cx="1571625" cy="523875"/>
        </a:xfrm>
        <a:prstGeom prst="rect">
          <a:avLst/>
        </a:prstGeom>
        <a:blipFill>
          <a:blip r:embed=""/>
          <a:srcRect/>
          <a:stretch>
            <a:fillRect/>
          </a:stretch>
        </a:blip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0</xdr:rowOff>
    </xdr:from>
    <xdr:to>
      <xdr:col>1</xdr:col>
      <xdr:colOff>1638300</xdr:colOff>
      <xdr:row>4</xdr:row>
      <xdr:rowOff>28575</xdr:rowOff>
    </xdr:to>
    <xdr:pic>
      <xdr:nvPicPr>
        <xdr:cNvPr id="1" name="Picture 1"/>
        <xdr:cNvPicPr preferRelativeResize="1">
          <a:picLocks noChangeAspect="1"/>
        </xdr:cNvPicPr>
      </xdr:nvPicPr>
      <xdr:blipFill>
        <a:blip r:embed="rId1"/>
        <a:stretch>
          <a:fillRect/>
        </a:stretch>
      </xdr:blipFill>
      <xdr:spPr>
        <a:xfrm>
          <a:off x="266700" y="161925"/>
          <a:ext cx="1562100" cy="5143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38100</xdr:rowOff>
    </xdr:from>
    <xdr:to>
      <xdr:col>1</xdr:col>
      <xdr:colOff>1762125</xdr:colOff>
      <xdr:row>4</xdr:row>
      <xdr:rowOff>9525</xdr:rowOff>
    </xdr:to>
    <xdr:pic>
      <xdr:nvPicPr>
        <xdr:cNvPr id="1" name="Picture 1"/>
        <xdr:cNvPicPr preferRelativeResize="1">
          <a:picLocks noChangeAspect="1"/>
        </xdr:cNvPicPr>
      </xdr:nvPicPr>
      <xdr:blipFill>
        <a:blip r:embed="rId1"/>
        <a:stretch>
          <a:fillRect/>
        </a:stretch>
      </xdr:blipFill>
      <xdr:spPr>
        <a:xfrm>
          <a:off x="390525" y="200025"/>
          <a:ext cx="1562100" cy="457200"/>
        </a:xfrm>
        <a:prstGeom prst="rect">
          <a:avLst/>
        </a:prstGeom>
        <a:blipFill>
          <a:blip r:embed=""/>
          <a:srcRect/>
          <a:stretch>
            <a:fillRect/>
          </a:stretch>
        </a:blip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123825</xdr:rowOff>
    </xdr:from>
    <xdr:to>
      <xdr:col>1</xdr:col>
      <xdr:colOff>1638300</xdr:colOff>
      <xdr:row>3</xdr:row>
      <xdr:rowOff>142875</xdr:rowOff>
    </xdr:to>
    <xdr:pic>
      <xdr:nvPicPr>
        <xdr:cNvPr id="1" name="Picture 1"/>
        <xdr:cNvPicPr preferRelativeResize="1">
          <a:picLocks noChangeAspect="1"/>
        </xdr:cNvPicPr>
      </xdr:nvPicPr>
      <xdr:blipFill>
        <a:blip r:embed="rId1"/>
        <a:stretch>
          <a:fillRect/>
        </a:stretch>
      </xdr:blipFill>
      <xdr:spPr>
        <a:xfrm>
          <a:off x="266700" y="123825"/>
          <a:ext cx="1562100" cy="504825"/>
        </a:xfrm>
        <a:prstGeom prst="rect">
          <a:avLst/>
        </a:prstGeom>
        <a:blipFill>
          <a:blip r:embed=""/>
          <a:srcRect/>
          <a:stretch>
            <a:fillRect/>
          </a:stretch>
        </a:blip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28575</xdr:rowOff>
    </xdr:from>
    <xdr:to>
      <xdr:col>1</xdr:col>
      <xdr:colOff>1638300</xdr:colOff>
      <xdr:row>4</xdr:row>
      <xdr:rowOff>9525</xdr:rowOff>
    </xdr:to>
    <xdr:pic>
      <xdr:nvPicPr>
        <xdr:cNvPr id="1" name="Picture 1"/>
        <xdr:cNvPicPr preferRelativeResize="1">
          <a:picLocks noChangeAspect="1"/>
        </xdr:cNvPicPr>
      </xdr:nvPicPr>
      <xdr:blipFill>
        <a:blip r:embed="rId1"/>
        <a:stretch>
          <a:fillRect/>
        </a:stretch>
      </xdr:blipFill>
      <xdr:spPr>
        <a:xfrm>
          <a:off x="266700" y="190500"/>
          <a:ext cx="1562100" cy="466725"/>
        </a:xfrm>
        <a:prstGeom prst="rect">
          <a:avLst/>
        </a:prstGeom>
        <a:blipFill>
          <a:blip r:embed=""/>
          <a:srcRect/>
          <a:stretch>
            <a:fillRect/>
          </a:stretch>
        </a:blip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9525</xdr:rowOff>
    </xdr:from>
    <xdr:to>
      <xdr:col>1</xdr:col>
      <xdr:colOff>1638300</xdr:colOff>
      <xdr:row>4</xdr:row>
      <xdr:rowOff>9525</xdr:rowOff>
    </xdr:to>
    <xdr:pic>
      <xdr:nvPicPr>
        <xdr:cNvPr id="1" name="Picture 1"/>
        <xdr:cNvPicPr preferRelativeResize="1">
          <a:picLocks noChangeAspect="1"/>
        </xdr:cNvPicPr>
      </xdr:nvPicPr>
      <xdr:blipFill>
        <a:blip r:embed="rId1"/>
        <a:stretch>
          <a:fillRect/>
        </a:stretch>
      </xdr:blipFill>
      <xdr:spPr>
        <a:xfrm>
          <a:off x="266700" y="171450"/>
          <a:ext cx="1562100" cy="4857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1562100</xdr:colOff>
      <xdr:row>3</xdr:row>
      <xdr:rowOff>133350</xdr:rowOff>
    </xdr:to>
    <xdr:pic>
      <xdr:nvPicPr>
        <xdr:cNvPr id="1" name="Picture 1"/>
        <xdr:cNvPicPr preferRelativeResize="1">
          <a:picLocks noChangeAspect="1"/>
        </xdr:cNvPicPr>
      </xdr:nvPicPr>
      <xdr:blipFill>
        <a:blip r:embed="rId1"/>
        <a:stretch>
          <a:fillRect/>
        </a:stretch>
      </xdr:blipFill>
      <xdr:spPr>
        <a:xfrm>
          <a:off x="190500" y="161925"/>
          <a:ext cx="1562100"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4"/>
  <sheetViews>
    <sheetView tabSelected="1" zoomScale="110" zoomScaleNormal="110" zoomScalePageLayoutView="0" workbookViewId="0" topLeftCell="A1">
      <selection activeCell="N7" sqref="N7"/>
    </sheetView>
  </sheetViews>
  <sheetFormatPr defaultColWidth="9.140625" defaultRowHeight="12.75"/>
  <cols>
    <col min="1" max="1" width="2.8515625" style="67" customWidth="1"/>
    <col min="2" max="2" width="29.7109375" style="74" customWidth="1"/>
    <col min="3" max="3" width="9.7109375" style="74" customWidth="1"/>
    <col min="4" max="4" width="4.57421875" style="67" customWidth="1"/>
    <col min="5" max="5" width="6.00390625" style="67" customWidth="1"/>
    <col min="6" max="6" width="7.8515625" style="67" customWidth="1"/>
    <col min="7" max="7" width="9.28125" style="67" customWidth="1"/>
    <col min="8" max="8" width="6.28125" style="67" customWidth="1"/>
    <col min="9" max="9" width="9.00390625" style="67" customWidth="1"/>
    <col min="10" max="10" width="13.421875" style="67" customWidth="1"/>
    <col min="11" max="11" width="6.140625" style="67" customWidth="1"/>
    <col min="12" max="16384" width="9.140625" style="67" customWidth="1"/>
  </cols>
  <sheetData>
    <row r="1" spans="4:10" ht="12">
      <c r="D1" s="65"/>
      <c r="E1" s="65"/>
      <c r="F1" s="65"/>
      <c r="G1" s="65"/>
      <c r="H1" s="65"/>
      <c r="I1" s="65"/>
      <c r="J1" s="65"/>
    </row>
    <row r="2" spans="4:10" ht="12">
      <c r="D2" s="65"/>
      <c r="E2" s="65"/>
      <c r="F2" s="65"/>
      <c r="G2" s="65"/>
      <c r="H2" s="65"/>
      <c r="I2" s="65"/>
      <c r="J2" s="65" t="s">
        <v>310</v>
      </c>
    </row>
    <row r="3" spans="4:10" ht="12">
      <c r="D3" s="205" t="s">
        <v>309</v>
      </c>
      <c r="E3" s="205"/>
      <c r="F3" s="205"/>
      <c r="G3" s="205"/>
      <c r="H3" s="205"/>
      <c r="I3" s="205"/>
      <c r="J3" s="65"/>
    </row>
    <row r="4" spans="2:10" ht="12" customHeight="1">
      <c r="B4" s="207" t="s">
        <v>352</v>
      </c>
      <c r="C4" s="207"/>
      <c r="D4" s="207"/>
      <c r="E4" s="207"/>
      <c r="F4" s="207"/>
      <c r="G4" s="207"/>
      <c r="H4" s="207"/>
      <c r="I4" s="207"/>
      <c r="J4" s="207"/>
    </row>
    <row r="5" spans="1:9" s="65" customFormat="1" ht="12.75" customHeight="1">
      <c r="A5" s="63" t="s">
        <v>0</v>
      </c>
      <c r="B5" s="64"/>
      <c r="C5" s="64"/>
      <c r="E5" s="206"/>
      <c r="F5" s="206"/>
      <c r="G5" s="206"/>
      <c r="H5" s="206"/>
      <c r="I5" s="206"/>
    </row>
    <row r="6" spans="1:11" ht="51" customHeight="1">
      <c r="A6" s="66" t="s">
        <v>1</v>
      </c>
      <c r="B6" s="66" t="s">
        <v>2</v>
      </c>
      <c r="C6" s="66" t="s">
        <v>3</v>
      </c>
      <c r="D6" s="66" t="s">
        <v>306</v>
      </c>
      <c r="E6" s="66" t="s">
        <v>301</v>
      </c>
      <c r="F6" s="66" t="s">
        <v>302</v>
      </c>
      <c r="G6" s="66" t="s">
        <v>303</v>
      </c>
      <c r="H6" s="66" t="s">
        <v>304</v>
      </c>
      <c r="I6" s="90" t="s">
        <v>305</v>
      </c>
      <c r="J6" s="92" t="s">
        <v>307</v>
      </c>
      <c r="K6" s="74"/>
    </row>
    <row r="7" spans="1:10" ht="36">
      <c r="A7" s="68" t="s">
        <v>5</v>
      </c>
      <c r="B7" s="68" t="s">
        <v>6</v>
      </c>
      <c r="C7" s="69" t="s">
        <v>7</v>
      </c>
      <c r="D7" s="69" t="s">
        <v>8</v>
      </c>
      <c r="E7" s="104">
        <v>300</v>
      </c>
      <c r="F7" s="177"/>
      <c r="G7" s="177">
        <f>F7*E7</f>
        <v>0</v>
      </c>
      <c r="H7" s="176"/>
      <c r="I7" s="179">
        <f>G7*H7+G7</f>
        <v>0</v>
      </c>
      <c r="J7" s="91"/>
    </row>
    <row r="8" spans="1:10" ht="60">
      <c r="A8" s="68">
        <v>2</v>
      </c>
      <c r="B8" s="68" t="s">
        <v>9</v>
      </c>
      <c r="C8" s="69" t="s">
        <v>10</v>
      </c>
      <c r="D8" s="69" t="s">
        <v>8</v>
      </c>
      <c r="E8" s="104">
        <v>220</v>
      </c>
      <c r="F8" s="177"/>
      <c r="G8" s="177">
        <f>F8*E8</f>
        <v>0</v>
      </c>
      <c r="H8" s="176"/>
      <c r="I8" s="179">
        <f>G8*H8+G8</f>
        <v>0</v>
      </c>
      <c r="J8" s="91"/>
    </row>
    <row r="9" spans="1:10" ht="36">
      <c r="A9" s="68">
        <v>3</v>
      </c>
      <c r="B9" s="70" t="s">
        <v>11</v>
      </c>
      <c r="C9" s="71" t="s">
        <v>247</v>
      </c>
      <c r="D9" s="69" t="s">
        <v>12</v>
      </c>
      <c r="E9" s="104">
        <v>850</v>
      </c>
      <c r="F9" s="177"/>
      <c r="G9" s="177">
        <f>F9*E9</f>
        <v>0</v>
      </c>
      <c r="H9" s="176"/>
      <c r="I9" s="179">
        <f>G9*H9+G9</f>
        <v>0</v>
      </c>
      <c r="J9" s="91"/>
    </row>
    <row r="10" spans="1:10" ht="48">
      <c r="A10" s="72">
        <v>4</v>
      </c>
      <c r="B10" s="73" t="s">
        <v>13</v>
      </c>
      <c r="C10" s="69" t="s">
        <v>14</v>
      </c>
      <c r="D10" s="69" t="s">
        <v>12</v>
      </c>
      <c r="E10" s="104">
        <v>400</v>
      </c>
      <c r="F10" s="177"/>
      <c r="G10" s="177">
        <f>F10*E10</f>
        <v>0</v>
      </c>
      <c r="H10" s="176"/>
      <c r="I10" s="179">
        <f>G10*H10+G10</f>
        <v>0</v>
      </c>
      <c r="J10" s="91"/>
    </row>
    <row r="11" spans="6:9" ht="12">
      <c r="F11" s="93" t="s">
        <v>308</v>
      </c>
      <c r="G11" s="178">
        <f>SUM(G7:G10)</f>
        <v>0</v>
      </c>
      <c r="H11" s="91"/>
      <c r="I11" s="178">
        <f>SUM(I7:I10)</f>
        <v>0</v>
      </c>
    </row>
    <row r="12" spans="1:10" ht="12">
      <c r="A12" s="208" t="s">
        <v>311</v>
      </c>
      <c r="B12" s="208"/>
      <c r="C12" s="208"/>
      <c r="D12" s="208"/>
      <c r="F12" s="205" t="s">
        <v>312</v>
      </c>
      <c r="G12" s="205"/>
      <c r="H12" s="205"/>
      <c r="I12" s="205"/>
      <c r="J12" s="205"/>
    </row>
    <row r="13" spans="6:10" ht="12">
      <c r="F13" s="205" t="s">
        <v>313</v>
      </c>
      <c r="G13" s="205"/>
      <c r="H13" s="205"/>
      <c r="I13" s="205"/>
      <c r="J13" s="205"/>
    </row>
    <row r="14" spans="6:10" ht="12">
      <c r="F14" s="205" t="s">
        <v>314</v>
      </c>
      <c r="G14" s="205"/>
      <c r="H14" s="205"/>
      <c r="I14" s="205"/>
      <c r="J14" s="205"/>
    </row>
  </sheetData>
  <sheetProtection selectLockedCells="1" selectUnlockedCells="1"/>
  <mergeCells count="7">
    <mergeCell ref="F14:J14"/>
    <mergeCell ref="E5:I5"/>
    <mergeCell ref="B4:J4"/>
    <mergeCell ref="D3:I3"/>
    <mergeCell ref="A12:D12"/>
    <mergeCell ref="F12:J12"/>
    <mergeCell ref="F13:J13"/>
  </mergeCells>
  <printOptions/>
  <pageMargins left="0.75" right="0.75" top="1" bottom="1" header="0.5118055555555555" footer="0.511805555555555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2:J17"/>
  <sheetViews>
    <sheetView zoomScalePageLayoutView="0" workbookViewId="0" topLeftCell="A1">
      <selection activeCell="C4" sqref="C4:J4"/>
    </sheetView>
  </sheetViews>
  <sheetFormatPr defaultColWidth="9.140625" defaultRowHeight="12.75"/>
  <cols>
    <col min="1" max="1" width="2.8515625" style="1" customWidth="1"/>
    <col min="2" max="2" width="38.8515625" style="2" customWidth="1"/>
    <col min="3" max="3" width="9.28125" style="2" customWidth="1"/>
    <col min="4" max="4" width="6.28125" style="1" customWidth="1"/>
    <col min="5" max="5" width="7.28125" style="1" customWidth="1"/>
    <col min="6" max="6" width="9.421875" style="1" customWidth="1"/>
    <col min="7" max="7" width="10.57421875" style="1" customWidth="1"/>
    <col min="8" max="8" width="4.7109375" style="1" customWidth="1"/>
    <col min="9" max="9" width="10.421875" style="1" customWidth="1"/>
    <col min="10" max="10" width="11.14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9" ht="12.75">
      <c r="A5" s="3" t="s">
        <v>58</v>
      </c>
      <c r="B5" s="4"/>
      <c r="C5" s="4"/>
      <c r="D5" s="5"/>
      <c r="E5" s="5"/>
      <c r="G5" s="5"/>
      <c r="H5" s="5"/>
      <c r="I5" s="5"/>
    </row>
    <row r="6" spans="1:10" ht="52.5" customHeight="1">
      <c r="A6" s="6" t="s">
        <v>1</v>
      </c>
      <c r="B6" s="6" t="s">
        <v>2</v>
      </c>
      <c r="C6" s="6" t="s">
        <v>3</v>
      </c>
      <c r="D6" s="6" t="s">
        <v>4</v>
      </c>
      <c r="E6" s="6" t="s">
        <v>301</v>
      </c>
      <c r="F6" s="6" t="s">
        <v>302</v>
      </c>
      <c r="G6" s="6" t="s">
        <v>303</v>
      </c>
      <c r="H6" s="6" t="s">
        <v>304</v>
      </c>
      <c r="I6" s="118" t="s">
        <v>305</v>
      </c>
      <c r="J6" s="119" t="s">
        <v>307</v>
      </c>
    </row>
    <row r="7" spans="1:10" ht="91.5" customHeight="1">
      <c r="A7" s="7" t="s">
        <v>5</v>
      </c>
      <c r="B7" s="7" t="s">
        <v>331</v>
      </c>
      <c r="C7" s="8" t="s">
        <v>332</v>
      </c>
      <c r="D7" s="8" t="s">
        <v>59</v>
      </c>
      <c r="E7" s="107">
        <v>100</v>
      </c>
      <c r="F7" s="146"/>
      <c r="G7" s="146">
        <f aca="true" t="shared" si="0" ref="G7:G12">F7*E7</f>
        <v>0</v>
      </c>
      <c r="H7" s="9"/>
      <c r="I7" s="148">
        <f aca="true" t="shared" si="1" ref="I7:I12">G7*H7+G7</f>
        <v>0</v>
      </c>
      <c r="J7" s="31"/>
    </row>
    <row r="8" spans="1:10" ht="92.25" customHeight="1">
      <c r="A8" s="7">
        <v>2</v>
      </c>
      <c r="B8" s="7" t="s">
        <v>331</v>
      </c>
      <c r="C8" s="8" t="s">
        <v>333</v>
      </c>
      <c r="D8" s="8" t="s">
        <v>59</v>
      </c>
      <c r="E8" s="107">
        <v>800</v>
      </c>
      <c r="F8" s="146"/>
      <c r="G8" s="146">
        <f t="shared" si="0"/>
        <v>0</v>
      </c>
      <c r="H8" s="9"/>
      <c r="I8" s="148">
        <f t="shared" si="1"/>
        <v>0</v>
      </c>
      <c r="J8" s="31"/>
    </row>
    <row r="9" spans="1:10" ht="92.25" customHeight="1">
      <c r="A9" s="7">
        <v>3</v>
      </c>
      <c r="B9" s="7" t="s">
        <v>331</v>
      </c>
      <c r="C9" s="8" t="s">
        <v>334</v>
      </c>
      <c r="D9" s="8" t="s">
        <v>59</v>
      </c>
      <c r="E9" s="107">
        <v>500</v>
      </c>
      <c r="F9" s="146"/>
      <c r="G9" s="146">
        <f t="shared" si="0"/>
        <v>0</v>
      </c>
      <c r="H9" s="9"/>
      <c r="I9" s="148">
        <f t="shared" si="1"/>
        <v>0</v>
      </c>
      <c r="J9" s="31"/>
    </row>
    <row r="10" spans="1:10" ht="92.25" customHeight="1">
      <c r="A10" s="12">
        <v>4</v>
      </c>
      <c r="B10" s="7" t="s">
        <v>331</v>
      </c>
      <c r="C10" s="8" t="s">
        <v>335</v>
      </c>
      <c r="D10" s="8" t="s">
        <v>59</v>
      </c>
      <c r="E10" s="107">
        <v>200</v>
      </c>
      <c r="F10" s="146"/>
      <c r="G10" s="146">
        <f t="shared" si="0"/>
        <v>0</v>
      </c>
      <c r="H10" s="9"/>
      <c r="I10" s="148">
        <f t="shared" si="1"/>
        <v>0</v>
      </c>
      <c r="J10" s="31"/>
    </row>
    <row r="11" spans="1:10" ht="92.25" customHeight="1">
      <c r="A11" s="12">
        <v>5</v>
      </c>
      <c r="B11" s="7" t="s">
        <v>331</v>
      </c>
      <c r="C11" s="8" t="s">
        <v>336</v>
      </c>
      <c r="D11" s="8" t="s">
        <v>59</v>
      </c>
      <c r="E11" s="107">
        <v>600</v>
      </c>
      <c r="F11" s="146"/>
      <c r="G11" s="146">
        <f t="shared" si="0"/>
        <v>0</v>
      </c>
      <c r="H11" s="9"/>
      <c r="I11" s="148">
        <f t="shared" si="1"/>
        <v>0</v>
      </c>
      <c r="J11" s="31"/>
    </row>
    <row r="12" spans="1:10" ht="90.75" customHeight="1">
      <c r="A12" s="12">
        <v>6</v>
      </c>
      <c r="B12" s="7" t="s">
        <v>331</v>
      </c>
      <c r="C12" s="8" t="s">
        <v>337</v>
      </c>
      <c r="D12" s="8" t="s">
        <v>59</v>
      </c>
      <c r="E12" s="107">
        <v>200</v>
      </c>
      <c r="F12" s="146"/>
      <c r="G12" s="146">
        <f t="shared" si="0"/>
        <v>0</v>
      </c>
      <c r="H12" s="9"/>
      <c r="I12" s="148">
        <f t="shared" si="1"/>
        <v>0</v>
      </c>
      <c r="J12" s="31"/>
    </row>
    <row r="13" spans="2:9" ht="12.75">
      <c r="B13" s="4"/>
      <c r="C13" s="4"/>
      <c r="D13" s="5"/>
      <c r="E13" s="5"/>
      <c r="F13" s="34" t="s">
        <v>308</v>
      </c>
      <c r="G13" s="144">
        <f>SUM(G7:G12)</f>
        <v>0</v>
      </c>
      <c r="H13" s="34"/>
      <c r="I13" s="145">
        <f>SUM(I7:I12)</f>
        <v>0</v>
      </c>
    </row>
    <row r="14" spans="2:9" ht="12.75">
      <c r="B14" s="218" t="s">
        <v>311</v>
      </c>
      <c r="C14" s="218"/>
      <c r="D14" s="218"/>
      <c r="E14" s="218"/>
      <c r="F14" s="219" t="s">
        <v>312</v>
      </c>
      <c r="G14" s="219"/>
      <c r="H14" s="219"/>
      <c r="I14" s="219"/>
    </row>
    <row r="15" spans="2:9" ht="12.75">
      <c r="B15" s="4"/>
      <c r="C15" s="4"/>
      <c r="D15" s="214" t="s">
        <v>313</v>
      </c>
      <c r="E15" s="214"/>
      <c r="F15" s="214"/>
      <c r="G15" s="214"/>
      <c r="H15" s="214"/>
      <c r="I15" s="214"/>
    </row>
    <row r="16" spans="2:9" ht="12.75">
      <c r="B16" s="4"/>
      <c r="C16" s="4"/>
      <c r="D16" s="5"/>
      <c r="E16" s="5"/>
      <c r="F16" s="214" t="s">
        <v>314</v>
      </c>
      <c r="G16" s="214"/>
      <c r="H16" s="214"/>
      <c r="I16" s="214"/>
    </row>
    <row r="17" spans="2:9" ht="12.75">
      <c r="B17" s="4"/>
      <c r="C17" s="4"/>
      <c r="D17" s="5"/>
      <c r="E17" s="5"/>
      <c r="F17" s="5"/>
      <c r="G17" s="5"/>
      <c r="H17" s="5"/>
      <c r="I17" s="5"/>
    </row>
  </sheetData>
  <sheetProtection selectLockedCells="1" selectUnlockedCells="1"/>
  <mergeCells count="6">
    <mergeCell ref="C4:J4"/>
    <mergeCell ref="C3:J3"/>
    <mergeCell ref="B14:E14"/>
    <mergeCell ref="F14:I14"/>
    <mergeCell ref="F16:I16"/>
    <mergeCell ref="D15:I15"/>
  </mergeCells>
  <printOptions/>
  <pageMargins left="0.75" right="0.75" top="1" bottom="1" header="0.5118055555555555" footer="0.511805555555555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2:J13"/>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8.8515625" style="2" customWidth="1"/>
    <col min="4" max="4" width="5.00390625" style="1" customWidth="1"/>
    <col min="5" max="5" width="6.28125" style="1" customWidth="1"/>
    <col min="6" max="6" width="9.00390625" style="1" customWidth="1"/>
    <col min="7" max="7" width="9.57421875" style="1" customWidth="1"/>
    <col min="8" max="8" width="5.00390625" style="1" customWidth="1"/>
    <col min="9" max="9" width="10.57421875" style="1" customWidth="1"/>
    <col min="10" max="10" width="12.4218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3.5" customHeight="1">
      <c r="A5" s="3" t="s">
        <v>60</v>
      </c>
      <c r="B5" s="4"/>
      <c r="C5" s="4"/>
    </row>
    <row r="6" spans="1:10" ht="50.25" customHeight="1">
      <c r="A6" s="6" t="s">
        <v>1</v>
      </c>
      <c r="B6" s="6" t="s">
        <v>2</v>
      </c>
      <c r="C6" s="6" t="s">
        <v>3</v>
      </c>
      <c r="D6" s="6" t="s">
        <v>4</v>
      </c>
      <c r="E6" s="6" t="s">
        <v>301</v>
      </c>
      <c r="F6" s="6" t="s">
        <v>302</v>
      </c>
      <c r="G6" s="6" t="s">
        <v>303</v>
      </c>
      <c r="H6" s="6" t="s">
        <v>304</v>
      </c>
      <c r="I6" s="118" t="s">
        <v>305</v>
      </c>
      <c r="J6" s="119" t="s">
        <v>307</v>
      </c>
    </row>
    <row r="7" spans="1:10" ht="66.75" customHeight="1">
      <c r="A7" s="7" t="s">
        <v>5</v>
      </c>
      <c r="B7" s="7" t="s">
        <v>324</v>
      </c>
      <c r="C7" s="8" t="s">
        <v>323</v>
      </c>
      <c r="D7" s="8" t="s">
        <v>8</v>
      </c>
      <c r="E7" s="107">
        <v>6000</v>
      </c>
      <c r="F7" s="161"/>
      <c r="G7" s="161">
        <f>F7*E7</f>
        <v>0</v>
      </c>
      <c r="H7" s="47"/>
      <c r="I7" s="185">
        <f>G7*H7+G7</f>
        <v>0</v>
      </c>
      <c r="J7" s="31"/>
    </row>
    <row r="8" spans="6:10" ht="12.75">
      <c r="F8" s="34" t="s">
        <v>308</v>
      </c>
      <c r="G8" s="144">
        <f>SUM(G7)</f>
        <v>0</v>
      </c>
      <c r="H8" s="34"/>
      <c r="I8" s="151">
        <f>SUM(I7)</f>
        <v>0</v>
      </c>
      <c r="J8" s="5"/>
    </row>
    <row r="9" spans="2:10" ht="12.75">
      <c r="B9" s="218" t="s">
        <v>311</v>
      </c>
      <c r="C9" s="218"/>
      <c r="D9" s="218"/>
      <c r="E9" s="218"/>
      <c r="F9" s="214" t="s">
        <v>312</v>
      </c>
      <c r="G9" s="214"/>
      <c r="H9" s="214"/>
      <c r="I9" s="214"/>
      <c r="J9" s="214"/>
    </row>
    <row r="10" spans="6:10" ht="12.75">
      <c r="F10" s="214" t="s">
        <v>313</v>
      </c>
      <c r="G10" s="214"/>
      <c r="H10" s="214"/>
      <c r="I10" s="214"/>
      <c r="J10" s="214"/>
    </row>
    <row r="11" spans="6:10" ht="12.75">
      <c r="F11" s="214" t="s">
        <v>314</v>
      </c>
      <c r="G11" s="214"/>
      <c r="H11" s="214"/>
      <c r="I11" s="214"/>
      <c r="J11" s="214"/>
    </row>
    <row r="12" spans="6:10" ht="12.75">
      <c r="F12" s="5"/>
      <c r="G12" s="5"/>
      <c r="H12" s="5"/>
      <c r="I12" s="5"/>
      <c r="J12" s="5"/>
    </row>
    <row r="13" spans="6:10" ht="12.75">
      <c r="F13" s="5"/>
      <c r="G13" s="5"/>
      <c r="H13" s="5"/>
      <c r="I13" s="5"/>
      <c r="J13" s="5"/>
    </row>
  </sheetData>
  <sheetProtection selectLockedCells="1" selectUnlockedCells="1"/>
  <mergeCells count="6">
    <mergeCell ref="C4:J4"/>
    <mergeCell ref="C3:J3"/>
    <mergeCell ref="B9:E9"/>
    <mergeCell ref="F9:J9"/>
    <mergeCell ref="F10:J10"/>
    <mergeCell ref="F11:J11"/>
  </mergeCells>
  <printOptions/>
  <pageMargins left="0.75" right="0.75" top="1" bottom="1" header="0.5118055555555555" footer="0.511805555555555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2:J23"/>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11.00390625" style="2" customWidth="1"/>
    <col min="4" max="4" width="6.28125" style="1" customWidth="1"/>
    <col min="5" max="5" width="9.28125" style="1" customWidth="1"/>
    <col min="6" max="6" width="9.8515625" style="1" customWidth="1"/>
    <col min="7" max="7" width="11.421875" style="1" customWidth="1"/>
    <col min="8" max="8" width="5.28125" style="1" customWidth="1"/>
    <col min="9" max="9" width="11.8515625" style="1" customWidth="1"/>
    <col min="10" max="10" width="12.14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2" customHeight="1">
      <c r="A5" s="3" t="s">
        <v>61</v>
      </c>
      <c r="B5" s="4"/>
      <c r="C5" s="4"/>
    </row>
    <row r="6" spans="1:10" ht="54" customHeight="1">
      <c r="A6" s="6" t="s">
        <v>1</v>
      </c>
      <c r="B6" s="6" t="s">
        <v>2</v>
      </c>
      <c r="C6" s="6" t="s">
        <v>3</v>
      </c>
      <c r="D6" s="6" t="s">
        <v>4</v>
      </c>
      <c r="E6" s="6" t="s">
        <v>301</v>
      </c>
      <c r="F6" s="6" t="s">
        <v>302</v>
      </c>
      <c r="G6" s="6" t="s">
        <v>303</v>
      </c>
      <c r="H6" s="6" t="s">
        <v>304</v>
      </c>
      <c r="I6" s="121" t="s">
        <v>305</v>
      </c>
      <c r="J6" s="119" t="s">
        <v>307</v>
      </c>
    </row>
    <row r="7" spans="1:10" ht="25.5" customHeight="1">
      <c r="A7" s="10" t="s">
        <v>5</v>
      </c>
      <c r="B7" s="10" t="s">
        <v>62</v>
      </c>
      <c r="C7" s="11" t="s">
        <v>63</v>
      </c>
      <c r="D7" s="11" t="s">
        <v>8</v>
      </c>
      <c r="E7" s="108">
        <v>6000</v>
      </c>
      <c r="F7" s="161"/>
      <c r="G7" s="161">
        <f>F7*E7</f>
        <v>0</v>
      </c>
      <c r="H7" s="47"/>
      <c r="I7" s="185">
        <f>G7*H7+G7</f>
        <v>0</v>
      </c>
      <c r="J7" s="44"/>
    </row>
    <row r="8" spans="1:10" s="5" customFormat="1" ht="15.75" customHeight="1">
      <c r="A8" s="221" t="s">
        <v>64</v>
      </c>
      <c r="B8" s="221"/>
      <c r="C8" s="221"/>
      <c r="D8" s="221"/>
      <c r="E8" s="221"/>
      <c r="F8" s="221"/>
      <c r="G8" s="221"/>
      <c r="H8" s="221"/>
      <c r="I8" s="221"/>
      <c r="J8" s="221"/>
    </row>
    <row r="9" spans="1:10" ht="25.5" customHeight="1">
      <c r="A9" s="15">
        <v>2</v>
      </c>
      <c r="B9" s="15" t="s">
        <v>65</v>
      </c>
      <c r="C9" s="17" t="s">
        <v>66</v>
      </c>
      <c r="D9" s="16" t="s">
        <v>67</v>
      </c>
      <c r="E9" s="122">
        <v>9000</v>
      </c>
      <c r="F9" s="186"/>
      <c r="G9" s="186">
        <f>F9*E9</f>
        <v>0</v>
      </c>
      <c r="H9" s="123"/>
      <c r="I9" s="187">
        <f>G9*H9+G9</f>
        <v>0</v>
      </c>
      <c r="J9" s="31"/>
    </row>
    <row r="10" spans="1:10" ht="26.25" customHeight="1">
      <c r="A10" s="7">
        <v>3</v>
      </c>
      <c r="B10" s="7" t="s">
        <v>68</v>
      </c>
      <c r="C10" s="11" t="s">
        <v>25</v>
      </c>
      <c r="D10" s="8" t="s">
        <v>67</v>
      </c>
      <c r="E10" s="107">
        <v>1800</v>
      </c>
      <c r="F10" s="186"/>
      <c r="G10" s="186">
        <f aca="true" t="shared" si="0" ref="G10:G16">F10*E10</f>
        <v>0</v>
      </c>
      <c r="H10" s="123"/>
      <c r="I10" s="187">
        <f aca="true" t="shared" si="1" ref="I10:I16">G10*H10+G10</f>
        <v>0</v>
      </c>
      <c r="J10" s="31"/>
    </row>
    <row r="11" spans="1:10" ht="41.25" customHeight="1">
      <c r="A11" s="12">
        <v>4</v>
      </c>
      <c r="B11" s="7" t="s">
        <v>69</v>
      </c>
      <c r="C11" s="8" t="s">
        <v>70</v>
      </c>
      <c r="D11" s="8" t="s">
        <v>8</v>
      </c>
      <c r="E11" s="107">
        <v>16000</v>
      </c>
      <c r="F11" s="186"/>
      <c r="G11" s="186">
        <f t="shared" si="0"/>
        <v>0</v>
      </c>
      <c r="H11" s="123"/>
      <c r="I11" s="187">
        <f t="shared" si="1"/>
        <v>0</v>
      </c>
      <c r="J11" s="31"/>
    </row>
    <row r="12" spans="1:10" ht="42" customHeight="1">
      <c r="A12" s="7">
        <v>5</v>
      </c>
      <c r="B12" s="15" t="s">
        <v>71</v>
      </c>
      <c r="C12" s="16" t="s">
        <v>72</v>
      </c>
      <c r="D12" s="8" t="s">
        <v>8</v>
      </c>
      <c r="E12" s="107">
        <v>8500</v>
      </c>
      <c r="F12" s="186"/>
      <c r="G12" s="186">
        <f t="shared" si="0"/>
        <v>0</v>
      </c>
      <c r="H12" s="123"/>
      <c r="I12" s="187">
        <f t="shared" si="1"/>
        <v>0</v>
      </c>
      <c r="J12" s="31"/>
    </row>
    <row r="13" spans="1:10" ht="39" customHeight="1">
      <c r="A13" s="7">
        <v>6</v>
      </c>
      <c r="B13" s="7" t="s">
        <v>73</v>
      </c>
      <c r="C13" s="18" t="s">
        <v>74</v>
      </c>
      <c r="D13" s="8" t="s">
        <v>75</v>
      </c>
      <c r="E13" s="107">
        <v>58000</v>
      </c>
      <c r="F13" s="186"/>
      <c r="G13" s="186">
        <f t="shared" si="0"/>
        <v>0</v>
      </c>
      <c r="H13" s="123"/>
      <c r="I13" s="187">
        <f t="shared" si="1"/>
        <v>0</v>
      </c>
      <c r="J13" s="31"/>
    </row>
    <row r="14" spans="1:10" ht="39" customHeight="1">
      <c r="A14" s="7">
        <v>7</v>
      </c>
      <c r="B14" s="7" t="s">
        <v>73</v>
      </c>
      <c r="C14" s="19" t="s">
        <v>66</v>
      </c>
      <c r="D14" s="8" t="s">
        <v>75</v>
      </c>
      <c r="E14" s="107">
        <v>180000</v>
      </c>
      <c r="F14" s="186"/>
      <c r="G14" s="186">
        <f t="shared" si="0"/>
        <v>0</v>
      </c>
      <c r="H14" s="123"/>
      <c r="I14" s="187">
        <f t="shared" si="1"/>
        <v>0</v>
      </c>
      <c r="J14" s="31"/>
    </row>
    <row r="15" spans="1:10" ht="39.75" customHeight="1">
      <c r="A15" s="10">
        <v>8</v>
      </c>
      <c r="B15" s="10" t="s">
        <v>73</v>
      </c>
      <c r="C15" s="50" t="s">
        <v>66</v>
      </c>
      <c r="D15" s="11" t="s">
        <v>59</v>
      </c>
      <c r="E15" s="108">
        <v>1000</v>
      </c>
      <c r="F15" s="186"/>
      <c r="G15" s="186">
        <f t="shared" si="0"/>
        <v>0</v>
      </c>
      <c r="H15" s="123"/>
      <c r="I15" s="187">
        <f t="shared" si="1"/>
        <v>0</v>
      </c>
      <c r="J15" s="31"/>
    </row>
    <row r="16" spans="1:10" ht="38.25" customHeight="1">
      <c r="A16" s="28">
        <v>9</v>
      </c>
      <c r="B16" s="28" t="s">
        <v>73</v>
      </c>
      <c r="C16" s="29" t="s">
        <v>76</v>
      </c>
      <c r="D16" s="29" t="s">
        <v>59</v>
      </c>
      <c r="E16" s="109">
        <v>22000</v>
      </c>
      <c r="F16" s="186"/>
      <c r="G16" s="186">
        <f t="shared" si="0"/>
        <v>0</v>
      </c>
      <c r="H16" s="123"/>
      <c r="I16" s="187">
        <f t="shared" si="1"/>
        <v>0</v>
      </c>
      <c r="J16" s="31"/>
    </row>
    <row r="17" spans="1:10" s="40" customFormat="1" ht="12.75">
      <c r="A17" s="24"/>
      <c r="B17" s="23"/>
      <c r="C17" s="48"/>
      <c r="D17" s="48"/>
      <c r="F17" s="34" t="s">
        <v>308</v>
      </c>
      <c r="G17" s="144">
        <f>G7+G9+G10+G11+G12+G13+G14+G15+G16</f>
        <v>0</v>
      </c>
      <c r="H17" s="34"/>
      <c r="I17" s="188">
        <f>I7+I9+I10+I11+I12+I13+I14+I15+I16</f>
        <v>0</v>
      </c>
      <c r="J17" s="138"/>
    </row>
    <row r="18" spans="1:10" s="40" customFormat="1" ht="12.75">
      <c r="A18" s="24"/>
      <c r="B18" s="222" t="s">
        <v>311</v>
      </c>
      <c r="C18" s="222"/>
      <c r="D18" s="222"/>
      <c r="E18" s="39"/>
      <c r="F18" s="223" t="s">
        <v>312</v>
      </c>
      <c r="G18" s="223"/>
      <c r="H18" s="223"/>
      <c r="I18" s="223"/>
      <c r="J18" s="223"/>
    </row>
    <row r="19" spans="2:10" s="40" customFormat="1" ht="12.75">
      <c r="B19" s="49"/>
      <c r="C19" s="49"/>
      <c r="F19" s="220" t="s">
        <v>313</v>
      </c>
      <c r="G19" s="220"/>
      <c r="H19" s="220"/>
      <c r="I19" s="220"/>
      <c r="J19" s="220"/>
    </row>
    <row r="20" spans="2:10" s="40" customFormat="1" ht="12.75">
      <c r="B20" s="49"/>
      <c r="C20" s="49"/>
      <c r="F20" s="220" t="s">
        <v>314</v>
      </c>
      <c r="G20" s="220"/>
      <c r="H20" s="220"/>
      <c r="I20" s="220"/>
      <c r="J20" s="220"/>
    </row>
    <row r="21" spans="2:10" s="40" customFormat="1" ht="12.75">
      <c r="B21" s="49"/>
      <c r="C21" s="49"/>
      <c r="F21" s="138"/>
      <c r="G21" s="138"/>
      <c r="H21" s="138"/>
      <c r="I21" s="138"/>
      <c r="J21" s="138"/>
    </row>
    <row r="22" spans="2:10" s="40" customFormat="1" ht="12.75">
      <c r="B22" s="49"/>
      <c r="C22" s="49"/>
      <c r="F22" s="138"/>
      <c r="G22" s="138"/>
      <c r="H22" s="138"/>
      <c r="I22" s="138"/>
      <c r="J22" s="138"/>
    </row>
    <row r="23" spans="2:3" s="40" customFormat="1" ht="12.75">
      <c r="B23" s="49"/>
      <c r="C23" s="49"/>
    </row>
  </sheetData>
  <sheetProtection selectLockedCells="1" selectUnlockedCells="1"/>
  <mergeCells count="7">
    <mergeCell ref="F20:J20"/>
    <mergeCell ref="A8:J8"/>
    <mergeCell ref="C4:J4"/>
    <mergeCell ref="C3:J3"/>
    <mergeCell ref="B18:D18"/>
    <mergeCell ref="F18:J18"/>
    <mergeCell ref="F19:J19"/>
  </mergeCells>
  <printOptions/>
  <pageMargins left="0.75" right="0.75" top="1" bottom="1" header="0.5118055555555555" footer="0.511805555555555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2:J19"/>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8.00390625" style="2" customWidth="1"/>
    <col min="4" max="4" width="7.421875" style="1" customWidth="1"/>
    <col min="5" max="5" width="6.8515625" style="1" customWidth="1"/>
    <col min="6" max="6" width="9.8515625" style="1" customWidth="1"/>
    <col min="7" max="7" width="10.00390625" style="1" customWidth="1"/>
    <col min="8" max="8" width="5.140625" style="1" customWidth="1"/>
    <col min="9" max="9" width="10.28125" style="1" customWidth="1"/>
    <col min="10" max="10" width="11.4218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6.5" customHeight="1">
      <c r="A5" s="3" t="s">
        <v>78</v>
      </c>
      <c r="B5" s="4"/>
      <c r="C5" s="4"/>
    </row>
    <row r="6" spans="1:10" ht="50.25" customHeight="1">
      <c r="A6" s="6" t="s">
        <v>1</v>
      </c>
      <c r="B6" s="6" t="s">
        <v>2</v>
      </c>
      <c r="C6" s="6" t="s">
        <v>3</v>
      </c>
      <c r="D6" s="6" t="s">
        <v>4</v>
      </c>
      <c r="E6" s="6" t="s">
        <v>301</v>
      </c>
      <c r="F6" s="6" t="s">
        <v>302</v>
      </c>
      <c r="G6" s="6" t="s">
        <v>303</v>
      </c>
      <c r="H6" s="6" t="s">
        <v>304</v>
      </c>
      <c r="I6" s="120" t="s">
        <v>305</v>
      </c>
      <c r="J6" s="119" t="s">
        <v>307</v>
      </c>
    </row>
    <row r="7" spans="1:10" ht="15.75" customHeight="1">
      <c r="A7" s="224" t="s">
        <v>79</v>
      </c>
      <c r="B7" s="225"/>
      <c r="C7" s="225"/>
      <c r="D7" s="225"/>
      <c r="E7" s="225"/>
      <c r="F7" s="225"/>
      <c r="G7" s="225"/>
      <c r="H7" s="225"/>
      <c r="I7" s="225"/>
      <c r="J7" s="226"/>
    </row>
    <row r="8" spans="1:10" ht="76.5">
      <c r="A8" s="7" t="s">
        <v>5</v>
      </c>
      <c r="B8" s="7" t="s">
        <v>80</v>
      </c>
      <c r="C8" s="7" t="s">
        <v>66</v>
      </c>
      <c r="D8" s="8" t="s">
        <v>81</v>
      </c>
      <c r="E8" s="107">
        <v>5200</v>
      </c>
      <c r="F8" s="152"/>
      <c r="G8" s="152">
        <f>F8*E8</f>
        <v>0</v>
      </c>
      <c r="H8" s="147"/>
      <c r="I8" s="153">
        <f>G8*H8+G8</f>
        <v>0</v>
      </c>
      <c r="J8" s="31"/>
    </row>
    <row r="9" spans="1:10" ht="65.25" customHeight="1">
      <c r="A9" s="7">
        <v>2</v>
      </c>
      <c r="B9" s="7" t="s">
        <v>82</v>
      </c>
      <c r="C9" s="7" t="s">
        <v>66</v>
      </c>
      <c r="D9" s="8" t="s">
        <v>59</v>
      </c>
      <c r="E9" s="107">
        <v>1000</v>
      </c>
      <c r="F9" s="152"/>
      <c r="G9" s="152">
        <f>F9*E9</f>
        <v>0</v>
      </c>
      <c r="H9" s="147"/>
      <c r="I9" s="153">
        <f>G9*H9+G9</f>
        <v>0</v>
      </c>
      <c r="J9" s="31"/>
    </row>
    <row r="10" spans="1:10" ht="76.5" customHeight="1">
      <c r="A10" s="7">
        <v>3</v>
      </c>
      <c r="B10" s="7" t="s">
        <v>83</v>
      </c>
      <c r="C10" s="7" t="s">
        <v>66</v>
      </c>
      <c r="D10" s="8" t="s">
        <v>84</v>
      </c>
      <c r="E10" s="107">
        <v>1000</v>
      </c>
      <c r="F10" s="152"/>
      <c r="G10" s="152">
        <f>F10*E10</f>
        <v>0</v>
      </c>
      <c r="H10" s="147"/>
      <c r="I10" s="153">
        <f>G10*H10+G10</f>
        <v>0</v>
      </c>
      <c r="J10" s="31"/>
    </row>
    <row r="11" spans="1:10" ht="17.25" customHeight="1">
      <c r="A11" s="24"/>
      <c r="B11" s="24"/>
      <c r="C11" s="24"/>
      <c r="D11" s="38"/>
      <c r="E11" s="132"/>
      <c r="F11" s="109" t="s">
        <v>308</v>
      </c>
      <c r="G11" s="154">
        <f>SUM(G8:G10)</f>
        <v>0</v>
      </c>
      <c r="H11" s="42"/>
      <c r="I11" s="133">
        <f>SUM(I8:I10)</f>
        <v>0</v>
      </c>
      <c r="J11" s="40"/>
    </row>
    <row r="12" spans="1:9" ht="12.75">
      <c r="A12" s="20"/>
      <c r="B12" s="20"/>
      <c r="C12" s="20"/>
      <c r="D12" s="20"/>
      <c r="E12" s="20"/>
      <c r="F12" s="20"/>
      <c r="G12" s="21"/>
      <c r="H12" s="22"/>
      <c r="I12" s="21"/>
    </row>
    <row r="13" spans="1:10" ht="53.25" customHeight="1">
      <c r="A13" s="20"/>
      <c r="B13" s="227" t="s">
        <v>85</v>
      </c>
      <c r="C13" s="227"/>
      <c r="D13" s="227"/>
      <c r="E13" s="227"/>
      <c r="F13" s="227"/>
      <c r="G13" s="227"/>
      <c r="H13" s="227"/>
      <c r="I13" s="227"/>
      <c r="J13" s="227"/>
    </row>
    <row r="14" spans="1:10" ht="39.75" customHeight="1">
      <c r="A14" s="20"/>
      <c r="B14" s="227" t="s">
        <v>315</v>
      </c>
      <c r="C14" s="227"/>
      <c r="D14" s="227"/>
      <c r="E14" s="227"/>
      <c r="F14" s="227"/>
      <c r="G14" s="227"/>
      <c r="H14" s="227"/>
      <c r="I14" s="227"/>
      <c r="J14" s="227"/>
    </row>
    <row r="15" spans="6:10" ht="12.75">
      <c r="F15" s="5"/>
      <c r="G15" s="5"/>
      <c r="H15" s="5"/>
      <c r="I15" s="5"/>
      <c r="J15" s="5"/>
    </row>
    <row r="16" spans="2:10" ht="12.75">
      <c r="B16" s="218" t="s">
        <v>311</v>
      </c>
      <c r="C16" s="218"/>
      <c r="D16" s="218"/>
      <c r="F16" s="214" t="s">
        <v>312</v>
      </c>
      <c r="G16" s="214"/>
      <c r="H16" s="214"/>
      <c r="I16" s="214"/>
      <c r="J16" s="214"/>
    </row>
    <row r="17" spans="6:10" ht="12.75">
      <c r="F17" s="214" t="s">
        <v>313</v>
      </c>
      <c r="G17" s="214"/>
      <c r="H17" s="214"/>
      <c r="I17" s="214"/>
      <c r="J17" s="214"/>
    </row>
    <row r="18" spans="6:10" ht="12.75">
      <c r="F18" s="214" t="s">
        <v>314</v>
      </c>
      <c r="G18" s="214"/>
      <c r="H18" s="214"/>
      <c r="I18" s="214"/>
      <c r="J18" s="214"/>
    </row>
    <row r="19" spans="6:10" ht="12.75">
      <c r="F19" s="5"/>
      <c r="G19" s="5"/>
      <c r="H19" s="5"/>
      <c r="I19" s="5"/>
      <c r="J19" s="5"/>
    </row>
  </sheetData>
  <sheetProtection selectLockedCells="1" selectUnlockedCells="1"/>
  <mergeCells count="9">
    <mergeCell ref="C3:J3"/>
    <mergeCell ref="B16:D16"/>
    <mergeCell ref="F16:J16"/>
    <mergeCell ref="F17:J17"/>
    <mergeCell ref="F18:J18"/>
    <mergeCell ref="A7:J7"/>
    <mergeCell ref="B13:J13"/>
    <mergeCell ref="B14:J14"/>
    <mergeCell ref="C4:J4"/>
  </mergeCells>
  <printOptions/>
  <pageMargins left="0.75" right="0.75" top="1" bottom="1" header="0.5118055555555555" footer="0.511805555555555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2:J25"/>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11.140625" style="2" customWidth="1"/>
    <col min="4" max="4" width="6.28125" style="1" customWidth="1"/>
    <col min="5" max="5" width="5.421875" style="1" customWidth="1"/>
    <col min="6" max="6" width="9.421875" style="1" customWidth="1"/>
    <col min="7" max="7" width="11.00390625" style="1" customWidth="1"/>
    <col min="8" max="8" width="4.421875" style="1" customWidth="1"/>
    <col min="9" max="9" width="11.00390625" style="1" customWidth="1"/>
    <col min="10" max="10" width="12.281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7.25" customHeight="1">
      <c r="A5" s="3" t="s">
        <v>86</v>
      </c>
      <c r="B5" s="4"/>
      <c r="C5" s="4"/>
    </row>
    <row r="6" spans="1:10" ht="52.5" customHeight="1">
      <c r="A6" s="43" t="s">
        <v>1</v>
      </c>
      <c r="B6" s="43" t="s">
        <v>2</v>
      </c>
      <c r="C6" s="43" t="s">
        <v>3</v>
      </c>
      <c r="D6" s="43" t="s">
        <v>4</v>
      </c>
      <c r="E6" s="43" t="s">
        <v>301</v>
      </c>
      <c r="F6" s="43" t="s">
        <v>302</v>
      </c>
      <c r="G6" s="43" t="s">
        <v>303</v>
      </c>
      <c r="H6" s="43" t="s">
        <v>304</v>
      </c>
      <c r="I6" s="43" t="s">
        <v>305</v>
      </c>
      <c r="J6" s="119" t="s">
        <v>307</v>
      </c>
    </row>
    <row r="7" spans="1:10" s="5" customFormat="1" ht="15.75" customHeight="1">
      <c r="A7" s="221" t="s">
        <v>87</v>
      </c>
      <c r="B7" s="221"/>
      <c r="C7" s="221"/>
      <c r="D7" s="221"/>
      <c r="E7" s="221"/>
      <c r="F7" s="221"/>
      <c r="G7" s="221"/>
      <c r="H7" s="221"/>
      <c r="I7" s="221"/>
      <c r="J7" s="221"/>
    </row>
    <row r="8" spans="1:10" ht="40.5" customHeight="1">
      <c r="A8" s="28" t="s">
        <v>5</v>
      </c>
      <c r="B8" s="28" t="s">
        <v>256</v>
      </c>
      <c r="C8" s="29" t="s">
        <v>66</v>
      </c>
      <c r="D8" s="29" t="s">
        <v>67</v>
      </c>
      <c r="E8" s="109">
        <v>3800</v>
      </c>
      <c r="F8" s="155"/>
      <c r="G8" s="158">
        <f>F8*E8</f>
        <v>0</v>
      </c>
      <c r="H8" s="156"/>
      <c r="I8" s="157">
        <f>G8*H8+G8</f>
        <v>0</v>
      </c>
      <c r="J8" s="31"/>
    </row>
    <row r="9" spans="1:10" ht="39" customHeight="1">
      <c r="A9" s="28">
        <v>2</v>
      </c>
      <c r="B9" s="28" t="s">
        <v>257</v>
      </c>
      <c r="C9" s="29" t="s">
        <v>66</v>
      </c>
      <c r="D9" s="29" t="s">
        <v>67</v>
      </c>
      <c r="E9" s="109">
        <v>500</v>
      </c>
      <c r="F9" s="155"/>
      <c r="G9" s="158">
        <f aca="true" t="shared" si="0" ref="G9:G16">F9*E9</f>
        <v>0</v>
      </c>
      <c r="H9" s="156"/>
      <c r="I9" s="157">
        <f aca="true" t="shared" si="1" ref="I9:I16">G9*H9+G9</f>
        <v>0</v>
      </c>
      <c r="J9" s="31"/>
    </row>
    <row r="10" spans="1:10" ht="42" customHeight="1">
      <c r="A10" s="28">
        <v>3</v>
      </c>
      <c r="B10" s="28" t="s">
        <v>258</v>
      </c>
      <c r="C10" s="29" t="s">
        <v>76</v>
      </c>
      <c r="D10" s="29" t="s">
        <v>67</v>
      </c>
      <c r="E10" s="109">
        <v>300</v>
      </c>
      <c r="F10" s="155"/>
      <c r="G10" s="158">
        <f t="shared" si="0"/>
        <v>0</v>
      </c>
      <c r="H10" s="156"/>
      <c r="I10" s="157">
        <f t="shared" si="1"/>
        <v>0</v>
      </c>
      <c r="J10" s="31"/>
    </row>
    <row r="11" spans="1:10" ht="52.5" customHeight="1">
      <c r="A11" s="28">
        <v>4</v>
      </c>
      <c r="B11" s="28" t="s">
        <v>259</v>
      </c>
      <c r="C11" s="29" t="s">
        <v>66</v>
      </c>
      <c r="D11" s="29" t="s">
        <v>75</v>
      </c>
      <c r="E11" s="109">
        <v>52000</v>
      </c>
      <c r="F11" s="155"/>
      <c r="G11" s="158">
        <f t="shared" si="0"/>
        <v>0</v>
      </c>
      <c r="H11" s="156"/>
      <c r="I11" s="157">
        <f t="shared" si="1"/>
        <v>0</v>
      </c>
      <c r="J11" s="31"/>
    </row>
    <row r="12" spans="1:10" ht="53.25" customHeight="1">
      <c r="A12" s="28">
        <v>5</v>
      </c>
      <c r="B12" s="28" t="s">
        <v>260</v>
      </c>
      <c r="C12" s="29" t="s">
        <v>66</v>
      </c>
      <c r="D12" s="29" t="s">
        <v>59</v>
      </c>
      <c r="E12" s="109">
        <v>1000</v>
      </c>
      <c r="F12" s="155"/>
      <c r="G12" s="158">
        <f t="shared" si="0"/>
        <v>0</v>
      </c>
      <c r="H12" s="156"/>
      <c r="I12" s="157">
        <f t="shared" si="1"/>
        <v>0</v>
      </c>
      <c r="J12" s="31"/>
    </row>
    <row r="13" spans="1:10" ht="66" customHeight="1">
      <c r="A13" s="28">
        <v>6</v>
      </c>
      <c r="B13" s="28" t="s">
        <v>261</v>
      </c>
      <c r="C13" s="29" t="s">
        <v>66</v>
      </c>
      <c r="D13" s="29" t="s">
        <v>84</v>
      </c>
      <c r="E13" s="109">
        <v>8000</v>
      </c>
      <c r="F13" s="155"/>
      <c r="G13" s="158">
        <f t="shared" si="0"/>
        <v>0</v>
      </c>
      <c r="H13" s="156"/>
      <c r="I13" s="157">
        <f t="shared" si="1"/>
        <v>0</v>
      </c>
      <c r="J13" s="31"/>
    </row>
    <row r="14" spans="1:10" ht="54.75" customHeight="1">
      <c r="A14" s="28">
        <v>7</v>
      </c>
      <c r="B14" s="28" t="s">
        <v>262</v>
      </c>
      <c r="C14" s="29" t="s">
        <v>66</v>
      </c>
      <c r="D14" s="29" t="s">
        <v>59</v>
      </c>
      <c r="E14" s="109">
        <v>3000</v>
      </c>
      <c r="F14" s="155"/>
      <c r="G14" s="158">
        <f t="shared" si="0"/>
        <v>0</v>
      </c>
      <c r="H14" s="156"/>
      <c r="I14" s="157">
        <f t="shared" si="1"/>
        <v>0</v>
      </c>
      <c r="J14" s="31"/>
    </row>
    <row r="15" spans="1:10" ht="66" customHeight="1">
      <c r="A15" s="28">
        <v>8</v>
      </c>
      <c r="B15" s="28" t="s">
        <v>263</v>
      </c>
      <c r="C15" s="29" t="s">
        <v>66</v>
      </c>
      <c r="D15" s="29" t="s">
        <v>88</v>
      </c>
      <c r="E15" s="109">
        <v>6000</v>
      </c>
      <c r="F15" s="155"/>
      <c r="G15" s="158">
        <f t="shared" si="0"/>
        <v>0</v>
      </c>
      <c r="H15" s="156"/>
      <c r="I15" s="157">
        <f t="shared" si="1"/>
        <v>0</v>
      </c>
      <c r="J15" s="31"/>
    </row>
    <row r="16" spans="1:10" ht="54" customHeight="1">
      <c r="A16" s="28">
        <v>9</v>
      </c>
      <c r="B16" s="28" t="s">
        <v>264</v>
      </c>
      <c r="C16" s="29" t="s">
        <v>66</v>
      </c>
      <c r="D16" s="29" t="s">
        <v>88</v>
      </c>
      <c r="E16" s="109">
        <v>1200</v>
      </c>
      <c r="F16" s="155"/>
      <c r="G16" s="158">
        <f t="shared" si="0"/>
        <v>0</v>
      </c>
      <c r="H16" s="156"/>
      <c r="I16" s="157">
        <f t="shared" si="1"/>
        <v>0</v>
      </c>
      <c r="J16" s="31"/>
    </row>
    <row r="17" spans="1:10" ht="15.75" customHeight="1">
      <c r="A17" s="24"/>
      <c r="B17" s="24"/>
      <c r="C17" s="38"/>
      <c r="D17" s="38"/>
      <c r="E17" s="132"/>
      <c r="F17" s="103" t="s">
        <v>308</v>
      </c>
      <c r="G17" s="159">
        <f>SUM(G8:G16)</f>
        <v>0</v>
      </c>
      <c r="H17" s="42"/>
      <c r="I17" s="52">
        <f>SUM(I8:I16)</f>
        <v>0</v>
      </c>
      <c r="J17" s="138"/>
    </row>
    <row r="18" spans="1:10" ht="12.75">
      <c r="A18" s="15"/>
      <c r="B18" s="24"/>
      <c r="C18" s="4"/>
      <c r="D18" s="5"/>
      <c r="E18" s="5"/>
      <c r="F18" s="5"/>
      <c r="G18" s="5"/>
      <c r="H18" s="5"/>
      <c r="I18" s="5"/>
      <c r="J18" s="5"/>
    </row>
    <row r="19" spans="2:10" ht="77.25" customHeight="1">
      <c r="B19" s="227" t="s">
        <v>89</v>
      </c>
      <c r="C19" s="227"/>
      <c r="D19" s="227"/>
      <c r="E19" s="227"/>
      <c r="F19" s="227"/>
      <c r="G19" s="227"/>
      <c r="H19" s="227"/>
      <c r="I19" s="227"/>
      <c r="J19" s="227"/>
    </row>
    <row r="20" spans="2:10" ht="12.75">
      <c r="B20" s="4"/>
      <c r="C20" s="4"/>
      <c r="D20" s="5"/>
      <c r="E20" s="5"/>
      <c r="F20" s="5"/>
      <c r="G20" s="5"/>
      <c r="H20" s="5"/>
      <c r="I20" s="5"/>
      <c r="J20" s="5"/>
    </row>
    <row r="21" spans="2:10" ht="12.75">
      <c r="B21" s="218" t="s">
        <v>311</v>
      </c>
      <c r="C21" s="218"/>
      <c r="D21" s="218"/>
      <c r="E21" s="5"/>
      <c r="F21" s="214" t="s">
        <v>312</v>
      </c>
      <c r="G21" s="214"/>
      <c r="H21" s="214"/>
      <c r="I21" s="214"/>
      <c r="J21" s="214"/>
    </row>
    <row r="22" spans="2:10" ht="12.75">
      <c r="B22" s="4"/>
      <c r="C22" s="4"/>
      <c r="D22" s="5"/>
      <c r="E22" s="5"/>
      <c r="F22" s="214" t="s">
        <v>313</v>
      </c>
      <c r="G22" s="214"/>
      <c r="H22" s="214"/>
      <c r="I22" s="214"/>
      <c r="J22" s="214"/>
    </row>
    <row r="23" spans="2:10" ht="12.75">
      <c r="B23" s="4"/>
      <c r="C23" s="4"/>
      <c r="D23" s="5"/>
      <c r="E23" s="5"/>
      <c r="F23" s="214" t="s">
        <v>314</v>
      </c>
      <c r="G23" s="214"/>
      <c r="H23" s="214"/>
      <c r="I23" s="214"/>
      <c r="J23" s="214"/>
    </row>
    <row r="24" spans="2:10" ht="12.75">
      <c r="B24" s="4"/>
      <c r="C24" s="4"/>
      <c r="D24" s="5"/>
      <c r="E24" s="5"/>
      <c r="F24" s="5"/>
      <c r="G24" s="5"/>
      <c r="H24" s="5"/>
      <c r="I24" s="5"/>
      <c r="J24" s="5"/>
    </row>
    <row r="25" spans="2:10" ht="12.75">
      <c r="B25" s="4"/>
      <c r="C25" s="4"/>
      <c r="D25" s="5"/>
      <c r="E25" s="5"/>
      <c r="F25" s="5"/>
      <c r="G25" s="5"/>
      <c r="H25" s="5"/>
      <c r="I25" s="5"/>
      <c r="J25" s="5"/>
    </row>
  </sheetData>
  <sheetProtection selectLockedCells="1" selectUnlockedCells="1"/>
  <mergeCells count="8">
    <mergeCell ref="F22:J22"/>
    <mergeCell ref="F23:J23"/>
    <mergeCell ref="A7:J7"/>
    <mergeCell ref="B19:J19"/>
    <mergeCell ref="C4:J4"/>
    <mergeCell ref="C3:J3"/>
    <mergeCell ref="B21:D21"/>
    <mergeCell ref="F21:J21"/>
  </mergeCells>
  <printOptions/>
  <pageMargins left="0.75" right="0.75" top="1" bottom="1" header="0.5118055555555555" footer="0.511805555555555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2:J26"/>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9.421875" style="2" customWidth="1"/>
    <col min="4" max="4" width="6.28125" style="1" customWidth="1"/>
    <col min="5" max="5" width="7.28125" style="1" customWidth="1"/>
    <col min="6" max="6" width="9.28125" style="1" customWidth="1"/>
    <col min="7" max="7" width="10.28125" style="1" customWidth="1"/>
    <col min="8" max="8" width="5.421875" style="1" customWidth="1"/>
    <col min="9" max="9" width="10.28125" style="1" customWidth="1"/>
    <col min="10" max="10" width="12.71093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90</v>
      </c>
      <c r="B5" s="4"/>
      <c r="C5" s="4"/>
    </row>
    <row r="6" spans="1:10" ht="52.5" customHeight="1">
      <c r="A6" s="43" t="s">
        <v>1</v>
      </c>
      <c r="B6" s="43" t="s">
        <v>2</v>
      </c>
      <c r="C6" s="43" t="s">
        <v>3</v>
      </c>
      <c r="D6" s="43" t="s">
        <v>4</v>
      </c>
      <c r="E6" s="43" t="s">
        <v>301</v>
      </c>
      <c r="F6" s="43" t="s">
        <v>302</v>
      </c>
      <c r="G6" s="43" t="s">
        <v>303</v>
      </c>
      <c r="H6" s="43" t="s">
        <v>304</v>
      </c>
      <c r="I6" s="124" t="s">
        <v>305</v>
      </c>
      <c r="J6" s="119" t="s">
        <v>307</v>
      </c>
    </row>
    <row r="7" spans="1:10" ht="15.75" customHeight="1">
      <c r="A7" s="221" t="s">
        <v>87</v>
      </c>
      <c r="B7" s="221"/>
      <c r="C7" s="221"/>
      <c r="D7" s="221"/>
      <c r="E7" s="221"/>
      <c r="F7" s="221"/>
      <c r="G7" s="221"/>
      <c r="H7" s="221"/>
      <c r="I7" s="221"/>
      <c r="J7" s="221"/>
    </row>
    <row r="8" spans="1:10" ht="38.25" customHeight="1">
      <c r="A8" s="28" t="s">
        <v>5</v>
      </c>
      <c r="B8" s="28" t="s">
        <v>91</v>
      </c>
      <c r="C8" s="29" t="s">
        <v>92</v>
      </c>
      <c r="D8" s="29" t="s">
        <v>75</v>
      </c>
      <c r="E8" s="109">
        <v>2800</v>
      </c>
      <c r="F8" s="155"/>
      <c r="G8" s="158">
        <f>F8*E8</f>
        <v>0</v>
      </c>
      <c r="H8" s="42"/>
      <c r="I8" s="157">
        <f>G8*H8+G8</f>
        <v>0</v>
      </c>
      <c r="J8" s="31"/>
    </row>
    <row r="9" spans="1:10" ht="39.75" customHeight="1">
      <c r="A9" s="28">
        <v>2</v>
      </c>
      <c r="B9" s="28" t="s">
        <v>91</v>
      </c>
      <c r="C9" s="29" t="s">
        <v>93</v>
      </c>
      <c r="D9" s="29" t="s">
        <v>75</v>
      </c>
      <c r="E9" s="109">
        <v>1800</v>
      </c>
      <c r="F9" s="155"/>
      <c r="G9" s="158">
        <f aca="true" t="shared" si="0" ref="G9:G17">F9*E9</f>
        <v>0</v>
      </c>
      <c r="H9" s="42"/>
      <c r="I9" s="157">
        <f aca="true" t="shared" si="1" ref="I9:I17">G9*H9+G9</f>
        <v>0</v>
      </c>
      <c r="J9" s="31"/>
    </row>
    <row r="10" spans="1:10" ht="39.75" customHeight="1">
      <c r="A10" s="28">
        <v>3</v>
      </c>
      <c r="B10" s="28" t="s">
        <v>91</v>
      </c>
      <c r="C10" s="29" t="s">
        <v>94</v>
      </c>
      <c r="D10" s="29" t="s">
        <v>75</v>
      </c>
      <c r="E10" s="109">
        <v>900</v>
      </c>
      <c r="F10" s="155"/>
      <c r="G10" s="158">
        <f t="shared" si="0"/>
        <v>0</v>
      </c>
      <c r="H10" s="42"/>
      <c r="I10" s="157">
        <f t="shared" si="1"/>
        <v>0</v>
      </c>
      <c r="J10" s="31"/>
    </row>
    <row r="11" spans="1:10" ht="30" customHeight="1">
      <c r="A11" s="28">
        <v>4</v>
      </c>
      <c r="B11" s="125" t="s">
        <v>265</v>
      </c>
      <c r="C11" s="29" t="s">
        <v>95</v>
      </c>
      <c r="D11" s="29" t="s">
        <v>8</v>
      </c>
      <c r="E11" s="109">
        <v>1200</v>
      </c>
      <c r="F11" s="155"/>
      <c r="G11" s="158">
        <f t="shared" si="0"/>
        <v>0</v>
      </c>
      <c r="H11" s="42"/>
      <c r="I11" s="157">
        <f t="shared" si="1"/>
        <v>0</v>
      </c>
      <c r="J11" s="31"/>
    </row>
    <row r="12" spans="1:10" ht="27.75" customHeight="1">
      <c r="A12" s="28">
        <v>5</v>
      </c>
      <c r="B12" s="28" t="s">
        <v>265</v>
      </c>
      <c r="C12" s="29" t="s">
        <v>96</v>
      </c>
      <c r="D12" s="29" t="s">
        <v>8</v>
      </c>
      <c r="E12" s="109">
        <v>1200</v>
      </c>
      <c r="F12" s="155"/>
      <c r="G12" s="158">
        <f t="shared" si="0"/>
        <v>0</v>
      </c>
      <c r="H12" s="42"/>
      <c r="I12" s="157">
        <f t="shared" si="1"/>
        <v>0</v>
      </c>
      <c r="J12" s="31"/>
    </row>
    <row r="13" spans="1:10" ht="29.25" customHeight="1">
      <c r="A13" s="28">
        <v>6</v>
      </c>
      <c r="B13" s="28" t="s">
        <v>97</v>
      </c>
      <c r="C13" s="29" t="s">
        <v>98</v>
      </c>
      <c r="D13" s="29" t="s">
        <v>8</v>
      </c>
      <c r="E13" s="109">
        <v>2300</v>
      </c>
      <c r="F13" s="155"/>
      <c r="G13" s="158">
        <f t="shared" si="0"/>
        <v>0</v>
      </c>
      <c r="H13" s="42"/>
      <c r="I13" s="157">
        <f t="shared" si="1"/>
        <v>0</v>
      </c>
      <c r="J13" s="31"/>
    </row>
    <row r="14" spans="1:10" ht="53.25" customHeight="1">
      <c r="A14" s="28">
        <v>7</v>
      </c>
      <c r="B14" s="28" t="s">
        <v>99</v>
      </c>
      <c r="C14" s="29" t="s">
        <v>100</v>
      </c>
      <c r="D14" s="29" t="s">
        <v>8</v>
      </c>
      <c r="E14" s="109">
        <v>200</v>
      </c>
      <c r="F14" s="155"/>
      <c r="G14" s="158">
        <f t="shared" si="0"/>
        <v>0</v>
      </c>
      <c r="H14" s="42"/>
      <c r="I14" s="157">
        <f t="shared" si="1"/>
        <v>0</v>
      </c>
      <c r="J14" s="31"/>
    </row>
    <row r="15" spans="1:10" ht="51.75" customHeight="1">
      <c r="A15" s="28">
        <v>8</v>
      </c>
      <c r="B15" s="28" t="s">
        <v>101</v>
      </c>
      <c r="C15" s="29" t="s">
        <v>102</v>
      </c>
      <c r="D15" s="29" t="s">
        <v>8</v>
      </c>
      <c r="E15" s="109">
        <v>200</v>
      </c>
      <c r="F15" s="155"/>
      <c r="G15" s="158">
        <f t="shared" si="0"/>
        <v>0</v>
      </c>
      <c r="H15" s="42"/>
      <c r="I15" s="157">
        <f t="shared" si="1"/>
        <v>0</v>
      </c>
      <c r="J15" s="31"/>
    </row>
    <row r="16" spans="1:10" ht="53.25" customHeight="1">
      <c r="A16" s="28">
        <v>9</v>
      </c>
      <c r="B16" s="28" t="s">
        <v>101</v>
      </c>
      <c r="C16" s="29" t="s">
        <v>103</v>
      </c>
      <c r="D16" s="29" t="s">
        <v>8</v>
      </c>
      <c r="E16" s="109">
        <v>200</v>
      </c>
      <c r="F16" s="155"/>
      <c r="G16" s="158">
        <f t="shared" si="0"/>
        <v>0</v>
      </c>
      <c r="H16" s="42"/>
      <c r="I16" s="157">
        <f t="shared" si="1"/>
        <v>0</v>
      </c>
      <c r="J16" s="31"/>
    </row>
    <row r="17" spans="1:10" ht="78" customHeight="1">
      <c r="A17" s="28">
        <v>10</v>
      </c>
      <c r="B17" s="28" t="s">
        <v>104</v>
      </c>
      <c r="C17" s="29" t="s">
        <v>105</v>
      </c>
      <c r="D17" s="29" t="s">
        <v>106</v>
      </c>
      <c r="E17" s="109">
        <v>40</v>
      </c>
      <c r="F17" s="155"/>
      <c r="G17" s="158">
        <f t="shared" si="0"/>
        <v>0</v>
      </c>
      <c r="H17" s="42"/>
      <c r="I17" s="157">
        <f t="shared" si="1"/>
        <v>0</v>
      </c>
      <c r="J17" s="31"/>
    </row>
    <row r="18" spans="1:10" ht="19.5" customHeight="1">
      <c r="A18" s="24"/>
      <c r="B18" s="24"/>
      <c r="C18" s="38"/>
      <c r="D18" s="38"/>
      <c r="E18" s="132"/>
      <c r="F18" s="103" t="s">
        <v>308</v>
      </c>
      <c r="G18" s="159">
        <f>SUM(G8:G17)</f>
        <v>0</v>
      </c>
      <c r="H18" s="51"/>
      <c r="I18" s="52">
        <f>SUM(I8:I17)</f>
        <v>0</v>
      </c>
      <c r="J18" s="138"/>
    </row>
    <row r="19" spans="1:10" ht="12.75">
      <c r="A19" s="20"/>
      <c r="B19" s="20"/>
      <c r="C19" s="20"/>
      <c r="D19" s="20"/>
      <c r="E19" s="20"/>
      <c r="F19" s="20"/>
      <c r="G19" s="21"/>
      <c r="H19" s="22"/>
      <c r="I19" s="21"/>
      <c r="J19" s="5"/>
    </row>
    <row r="20" spans="1:10" ht="12.75" customHeight="1">
      <c r="A20" s="20"/>
      <c r="B20" s="227" t="s">
        <v>107</v>
      </c>
      <c r="C20" s="227"/>
      <c r="D20" s="227"/>
      <c r="E20" s="227"/>
      <c r="F20" s="227"/>
      <c r="G20" s="227"/>
      <c r="H20" s="227"/>
      <c r="I20" s="227"/>
      <c r="J20" s="227"/>
    </row>
    <row r="21" spans="1:10" ht="29.25" customHeight="1">
      <c r="A21" s="20"/>
      <c r="B21" s="227" t="s">
        <v>108</v>
      </c>
      <c r="C21" s="227"/>
      <c r="D21" s="227"/>
      <c r="E21" s="227"/>
      <c r="F21" s="227"/>
      <c r="G21" s="227"/>
      <c r="H21" s="227"/>
      <c r="I21" s="227"/>
      <c r="J21" s="227"/>
    </row>
    <row r="22" spans="2:10" ht="12.75">
      <c r="B22" s="218" t="s">
        <v>311</v>
      </c>
      <c r="C22" s="218"/>
      <c r="D22" s="218"/>
      <c r="E22" s="5"/>
      <c r="F22" s="214" t="s">
        <v>312</v>
      </c>
      <c r="G22" s="214"/>
      <c r="H22" s="214"/>
      <c r="I22" s="214"/>
      <c r="J22" s="214"/>
    </row>
    <row r="23" spans="2:10" ht="12.75">
      <c r="B23" s="4"/>
      <c r="C23" s="4"/>
      <c r="D23" s="5"/>
      <c r="E23" s="5"/>
      <c r="F23" s="214" t="s">
        <v>313</v>
      </c>
      <c r="G23" s="214"/>
      <c r="H23" s="214"/>
      <c r="I23" s="214"/>
      <c r="J23" s="214"/>
    </row>
    <row r="24" spans="2:10" ht="12.75">
      <c r="B24" s="4"/>
      <c r="C24" s="4"/>
      <c r="D24" s="5"/>
      <c r="E24" s="5"/>
      <c r="F24" s="214" t="s">
        <v>314</v>
      </c>
      <c r="G24" s="214"/>
      <c r="H24" s="214"/>
      <c r="I24" s="214"/>
      <c r="J24" s="214"/>
    </row>
    <row r="25" spans="2:10" ht="12.75">
      <c r="B25" s="4"/>
      <c r="C25" s="4"/>
      <c r="D25" s="5"/>
      <c r="E25" s="5"/>
      <c r="F25" s="5"/>
      <c r="G25" s="5"/>
      <c r="H25" s="5"/>
      <c r="I25" s="5"/>
      <c r="J25" s="5"/>
    </row>
    <row r="26" spans="2:10" ht="12.75">
      <c r="B26" s="4"/>
      <c r="C26" s="4"/>
      <c r="D26" s="5"/>
      <c r="E26" s="5"/>
      <c r="F26" s="5"/>
      <c r="G26" s="5"/>
      <c r="H26" s="5"/>
      <c r="I26" s="5"/>
      <c r="J26" s="5"/>
    </row>
  </sheetData>
  <sheetProtection selectLockedCells="1" selectUnlockedCells="1"/>
  <mergeCells count="9">
    <mergeCell ref="C3:J3"/>
    <mergeCell ref="B22:D22"/>
    <mergeCell ref="F22:J22"/>
    <mergeCell ref="F23:J23"/>
    <mergeCell ref="F24:J24"/>
    <mergeCell ref="A7:J7"/>
    <mergeCell ref="B20:J20"/>
    <mergeCell ref="B21:J21"/>
    <mergeCell ref="C4:J4"/>
  </mergeCells>
  <printOptions/>
  <pageMargins left="0.75" right="0.75" top="1" bottom="1" header="0.5118055555555555" footer="0.511805555555555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dimension ref="A1:L21"/>
  <sheetViews>
    <sheetView zoomScalePageLayoutView="0" workbookViewId="0" topLeftCell="A1">
      <selection activeCell="C4" sqref="C4:I4"/>
    </sheetView>
  </sheetViews>
  <sheetFormatPr defaultColWidth="9.140625" defaultRowHeight="12.75"/>
  <cols>
    <col min="1" max="1" width="2.8515625" style="1" customWidth="1"/>
    <col min="2" max="2" width="31.7109375" style="2" customWidth="1"/>
    <col min="3" max="3" width="11.00390625" style="1" customWidth="1"/>
    <col min="4" max="4" width="8.00390625" style="1" customWidth="1"/>
    <col min="5" max="5" width="9.28125" style="1" customWidth="1"/>
    <col min="6" max="6" width="11.421875" style="1" customWidth="1"/>
    <col min="7" max="7" width="5.00390625" style="1" customWidth="1"/>
    <col min="8" max="8" width="11.7109375" style="1" customWidth="1"/>
    <col min="9" max="9" width="12.57421875" style="1" customWidth="1"/>
    <col min="10" max="11" width="11.421875" style="1" bestFit="1" customWidth="1"/>
    <col min="12" max="16384" width="9.140625" style="1" customWidth="1"/>
  </cols>
  <sheetData>
    <row r="1" spans="3:9" ht="12.75">
      <c r="C1" s="5"/>
      <c r="D1" s="5"/>
      <c r="E1" s="5"/>
      <c r="F1" s="5"/>
      <c r="G1" s="5"/>
      <c r="H1" s="5"/>
      <c r="I1" s="5"/>
    </row>
    <row r="2" spans="3:9" ht="12.75">
      <c r="C2" s="5"/>
      <c r="D2" s="5"/>
      <c r="E2" s="5"/>
      <c r="F2" s="5"/>
      <c r="G2" s="5"/>
      <c r="H2" s="5"/>
      <c r="I2" s="5" t="s">
        <v>310</v>
      </c>
    </row>
    <row r="3" spans="3:9" ht="12.75">
      <c r="C3" s="214" t="s">
        <v>309</v>
      </c>
      <c r="D3" s="214"/>
      <c r="E3" s="214"/>
      <c r="F3" s="214"/>
      <c r="G3" s="214"/>
      <c r="H3" s="214"/>
      <c r="I3" s="214"/>
    </row>
    <row r="4" spans="3:9" ht="12.75">
      <c r="C4" s="214" t="s">
        <v>352</v>
      </c>
      <c r="D4" s="214"/>
      <c r="E4" s="214"/>
      <c r="F4" s="214"/>
      <c r="G4" s="214"/>
      <c r="H4" s="214"/>
      <c r="I4" s="214"/>
    </row>
    <row r="5" spans="1:2" s="5" customFormat="1" ht="15.75" customHeight="1">
      <c r="A5" s="3" t="s">
        <v>109</v>
      </c>
      <c r="B5" s="4"/>
    </row>
    <row r="6" spans="1:9" ht="53.25" customHeight="1">
      <c r="A6" s="6" t="s">
        <v>1</v>
      </c>
      <c r="B6" s="6" t="s">
        <v>2</v>
      </c>
      <c r="C6" s="6" t="s">
        <v>4</v>
      </c>
      <c r="D6" s="6" t="s">
        <v>301</v>
      </c>
      <c r="E6" s="6" t="s">
        <v>302</v>
      </c>
      <c r="F6" s="6" t="s">
        <v>303</v>
      </c>
      <c r="G6" s="6" t="s">
        <v>304</v>
      </c>
      <c r="H6" s="120" t="s">
        <v>305</v>
      </c>
      <c r="I6" s="119" t="s">
        <v>307</v>
      </c>
    </row>
    <row r="7" spans="1:9" ht="25.5" customHeight="1">
      <c r="A7" s="7" t="s">
        <v>5</v>
      </c>
      <c r="B7" s="25" t="s">
        <v>110</v>
      </c>
      <c r="C7" s="8" t="s">
        <v>111</v>
      </c>
      <c r="D7" s="107">
        <v>250</v>
      </c>
      <c r="E7" s="146"/>
      <c r="F7" s="146">
        <f aca="true" t="shared" si="0" ref="F7:F12">E7*D7</f>
        <v>0</v>
      </c>
      <c r="G7" s="9"/>
      <c r="H7" s="148">
        <f aca="true" t="shared" si="1" ref="H7:H12">F7*G7+F7</f>
        <v>0</v>
      </c>
      <c r="I7" s="31"/>
    </row>
    <row r="8" spans="1:9" ht="15" customHeight="1">
      <c r="A8" s="7">
        <v>2</v>
      </c>
      <c r="B8" s="7" t="s">
        <v>112</v>
      </c>
      <c r="C8" s="8" t="s">
        <v>113</v>
      </c>
      <c r="D8" s="108">
        <v>400</v>
      </c>
      <c r="E8" s="146"/>
      <c r="F8" s="146">
        <f t="shared" si="0"/>
        <v>0</v>
      </c>
      <c r="G8" s="9"/>
      <c r="H8" s="148">
        <f t="shared" si="1"/>
        <v>0</v>
      </c>
      <c r="I8" s="31"/>
    </row>
    <row r="9" spans="1:9" s="202" customFormat="1" ht="17.25" customHeight="1">
      <c r="A9" s="57">
        <v>3</v>
      </c>
      <c r="B9" s="58" t="s">
        <v>114</v>
      </c>
      <c r="C9" s="59" t="s">
        <v>115</v>
      </c>
      <c r="D9" s="109">
        <v>1080</v>
      </c>
      <c r="E9" s="146"/>
      <c r="F9" s="146">
        <f t="shared" si="0"/>
        <v>0</v>
      </c>
      <c r="G9" s="147"/>
      <c r="H9" s="148">
        <f t="shared" si="1"/>
        <v>0</v>
      </c>
      <c r="I9" s="150"/>
    </row>
    <row r="10" spans="1:12" ht="17.25" customHeight="1">
      <c r="A10" s="57">
        <v>4</v>
      </c>
      <c r="B10" s="58" t="s">
        <v>350</v>
      </c>
      <c r="C10" s="59" t="s">
        <v>113</v>
      </c>
      <c r="D10" s="109">
        <v>980</v>
      </c>
      <c r="E10" s="146"/>
      <c r="F10" s="146">
        <f t="shared" si="0"/>
        <v>0</v>
      </c>
      <c r="G10" s="9"/>
      <c r="H10" s="148">
        <f t="shared" si="1"/>
        <v>0</v>
      </c>
      <c r="I10" s="31"/>
      <c r="L10" s="200"/>
    </row>
    <row r="11" spans="1:11" s="204" customFormat="1" ht="29.25" customHeight="1">
      <c r="A11" s="57">
        <v>5</v>
      </c>
      <c r="B11" s="191" t="s">
        <v>291</v>
      </c>
      <c r="C11" s="192" t="s">
        <v>292</v>
      </c>
      <c r="D11" s="193">
        <v>10000</v>
      </c>
      <c r="E11" s="146"/>
      <c r="F11" s="194">
        <f t="shared" si="0"/>
        <v>0</v>
      </c>
      <c r="G11" s="147"/>
      <c r="H11" s="195">
        <f t="shared" si="1"/>
        <v>0</v>
      </c>
      <c r="I11" s="203"/>
      <c r="J11" s="202"/>
      <c r="K11" s="202"/>
    </row>
    <row r="12" spans="1:12" ht="25.5">
      <c r="A12" s="57">
        <v>6</v>
      </c>
      <c r="B12" s="28" t="s">
        <v>293</v>
      </c>
      <c r="C12" s="29" t="s">
        <v>8</v>
      </c>
      <c r="D12" s="109">
        <v>10</v>
      </c>
      <c r="E12" s="146"/>
      <c r="F12" s="146">
        <f t="shared" si="0"/>
        <v>0</v>
      </c>
      <c r="G12" s="9"/>
      <c r="H12" s="148">
        <f t="shared" si="1"/>
        <v>0</v>
      </c>
      <c r="I12" s="197"/>
      <c r="L12" s="200"/>
    </row>
    <row r="13" spans="1:12" ht="12.75">
      <c r="A13" s="24"/>
      <c r="B13" s="24"/>
      <c r="C13" s="38"/>
      <c r="D13" s="132"/>
      <c r="E13" s="103" t="s">
        <v>308</v>
      </c>
      <c r="F13" s="159">
        <f>SUM(F7:F12)</f>
        <v>0</v>
      </c>
      <c r="G13" s="42"/>
      <c r="H13" s="52">
        <f>SUM(H7:H12)</f>
        <v>0</v>
      </c>
      <c r="I13" s="199"/>
      <c r="L13" s="200"/>
    </row>
    <row r="14" spans="1:12" ht="12.75">
      <c r="A14" s="20"/>
      <c r="B14" s="20"/>
      <c r="C14" s="20"/>
      <c r="D14" s="20"/>
      <c r="E14" s="20"/>
      <c r="F14" s="21"/>
      <c r="G14" s="22"/>
      <c r="H14" s="21"/>
      <c r="I14" s="5"/>
      <c r="L14" s="200"/>
    </row>
    <row r="15" spans="1:9" ht="12.75" customHeight="1">
      <c r="A15" s="222" t="s">
        <v>116</v>
      </c>
      <c r="B15" s="222"/>
      <c r="C15" s="222"/>
      <c r="D15" s="222"/>
      <c r="E15" s="222"/>
      <c r="F15" s="222"/>
      <c r="G15" s="222"/>
      <c r="H15" s="222"/>
      <c r="I15" s="222"/>
    </row>
    <row r="16" spans="1:9" ht="28.5" customHeight="1">
      <c r="A16" s="222"/>
      <c r="B16" s="222"/>
      <c r="C16" s="222"/>
      <c r="D16" s="222"/>
      <c r="E16" s="222"/>
      <c r="F16" s="222"/>
      <c r="G16" s="222"/>
      <c r="H16" s="222"/>
      <c r="I16" s="222"/>
    </row>
    <row r="17" spans="1:9" ht="15.75" customHeight="1">
      <c r="A17" s="139"/>
      <c r="B17" s="4"/>
      <c r="C17" s="139"/>
      <c r="D17" s="139"/>
      <c r="E17" s="139"/>
      <c r="F17" s="139"/>
      <c r="G17" s="5"/>
      <c r="H17" s="5"/>
      <c r="I17" s="5"/>
    </row>
    <row r="18" spans="1:9" ht="12.75">
      <c r="A18" s="5"/>
      <c r="B18" s="218" t="s">
        <v>311</v>
      </c>
      <c r="C18" s="218"/>
      <c r="D18" s="5"/>
      <c r="E18" s="214" t="s">
        <v>312</v>
      </c>
      <c r="F18" s="214"/>
      <c r="G18" s="214"/>
      <c r="H18" s="214"/>
      <c r="I18" s="214"/>
    </row>
    <row r="19" spans="1:9" ht="12.75">
      <c r="A19" s="5"/>
      <c r="B19" s="4"/>
      <c r="C19" s="5"/>
      <c r="D19" s="5"/>
      <c r="E19" s="214" t="s">
        <v>313</v>
      </c>
      <c r="F19" s="214"/>
      <c r="G19" s="214"/>
      <c r="H19" s="214"/>
      <c r="I19" s="214"/>
    </row>
    <row r="20" spans="1:9" ht="12.75">
      <c r="A20" s="5"/>
      <c r="B20" s="4"/>
      <c r="C20" s="5"/>
      <c r="D20" s="5"/>
      <c r="E20" s="214" t="s">
        <v>314</v>
      </c>
      <c r="F20" s="214"/>
      <c r="G20" s="214"/>
      <c r="H20" s="214"/>
      <c r="I20" s="214"/>
    </row>
    <row r="21" spans="1:9" ht="12.75">
      <c r="A21" s="5"/>
      <c r="B21" s="4"/>
      <c r="C21" s="5"/>
      <c r="D21" s="5"/>
      <c r="E21" s="5"/>
      <c r="F21" s="5"/>
      <c r="G21" s="5"/>
      <c r="H21" s="5"/>
      <c r="I21" s="5"/>
    </row>
  </sheetData>
  <sheetProtection selectLockedCells="1" selectUnlockedCells="1"/>
  <mergeCells count="7">
    <mergeCell ref="E20:I20"/>
    <mergeCell ref="A15:I16"/>
    <mergeCell ref="C4:I4"/>
    <mergeCell ref="C3:I3"/>
    <mergeCell ref="B18:C18"/>
    <mergeCell ref="E18:I18"/>
    <mergeCell ref="E19:I19"/>
  </mergeCells>
  <printOptions/>
  <pageMargins left="0.75" right="0.75" top="1" bottom="1" header="0.5118055555555555" footer="0.511805555555555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2:K19"/>
  <sheetViews>
    <sheetView zoomScalePageLayoutView="0" workbookViewId="0" topLeftCell="A1">
      <selection activeCell="C4" sqref="C4:J4"/>
    </sheetView>
  </sheetViews>
  <sheetFormatPr defaultColWidth="9.140625" defaultRowHeight="12.75"/>
  <cols>
    <col min="1" max="1" width="2.8515625" style="1" customWidth="1"/>
    <col min="2" max="2" width="36.421875" style="2" customWidth="1"/>
    <col min="3" max="3" width="8.421875" style="2" customWidth="1"/>
    <col min="4" max="4" width="6.28125" style="1" customWidth="1"/>
    <col min="5" max="5" width="7.28125" style="1" customWidth="1"/>
    <col min="6" max="6" width="9.57421875" style="1" customWidth="1"/>
    <col min="7" max="7" width="11.140625" style="1" customWidth="1"/>
    <col min="8" max="8" width="5.00390625" style="1" customWidth="1"/>
    <col min="9" max="9" width="10.140625" style="1" customWidth="1"/>
    <col min="10" max="10" width="13.421875" style="1" customWidth="1"/>
    <col min="11" max="11" width="8.8515625" style="1" customWidth="1"/>
    <col min="12"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3.5" customHeight="1">
      <c r="A5" s="3" t="s">
        <v>117</v>
      </c>
      <c r="B5" s="4"/>
      <c r="C5" s="4"/>
    </row>
    <row r="6" spans="1:10" ht="49.5" customHeight="1">
      <c r="A6" s="6" t="s">
        <v>1</v>
      </c>
      <c r="B6" s="6" t="s">
        <v>2</v>
      </c>
      <c r="C6" s="6" t="s">
        <v>3</v>
      </c>
      <c r="D6" s="6" t="s">
        <v>4</v>
      </c>
      <c r="E6" s="6" t="s">
        <v>301</v>
      </c>
      <c r="F6" s="6" t="s">
        <v>302</v>
      </c>
      <c r="G6" s="6" t="s">
        <v>303</v>
      </c>
      <c r="H6" s="6" t="s">
        <v>304</v>
      </c>
      <c r="I6" s="118" t="s">
        <v>305</v>
      </c>
      <c r="J6" s="119" t="s">
        <v>307</v>
      </c>
    </row>
    <row r="7" spans="1:10" ht="15" customHeight="1">
      <c r="A7" s="224" t="s">
        <v>118</v>
      </c>
      <c r="B7" s="225"/>
      <c r="C7" s="225"/>
      <c r="D7" s="225"/>
      <c r="E7" s="225"/>
      <c r="F7" s="225"/>
      <c r="G7" s="225"/>
      <c r="H7" s="225"/>
      <c r="I7" s="225"/>
      <c r="J7" s="226"/>
    </row>
    <row r="8" spans="1:11" ht="93" customHeight="1">
      <c r="A8" s="7">
        <v>1</v>
      </c>
      <c r="B8" s="7" t="s">
        <v>325</v>
      </c>
      <c r="C8" s="8" t="s">
        <v>119</v>
      </c>
      <c r="D8" s="8" t="s">
        <v>120</v>
      </c>
      <c r="E8" s="107">
        <v>15000</v>
      </c>
      <c r="F8" s="161"/>
      <c r="G8" s="160">
        <f>F8*E8</f>
        <v>0</v>
      </c>
      <c r="H8" s="36"/>
      <c r="I8" s="134">
        <f>G8*H8+G8</f>
        <v>0</v>
      </c>
      <c r="J8" s="31"/>
      <c r="K8" s="2"/>
    </row>
    <row r="9" spans="1:11" ht="13.5" customHeight="1">
      <c r="A9" s="24"/>
      <c r="B9" s="24"/>
      <c r="C9" s="38"/>
      <c r="D9" s="38"/>
      <c r="E9" s="132"/>
      <c r="F9" s="103" t="s">
        <v>308</v>
      </c>
      <c r="G9" s="159">
        <f>SUM(G8)</f>
        <v>0</v>
      </c>
      <c r="H9" s="42"/>
      <c r="I9" s="52">
        <f>SUM(I8)</f>
        <v>0</v>
      </c>
      <c r="J9" s="138"/>
      <c r="K9" s="2"/>
    </row>
    <row r="10" spans="1:10" ht="12.75">
      <c r="A10" s="5"/>
      <c r="B10" s="4"/>
      <c r="C10" s="5"/>
      <c r="D10" s="5"/>
      <c r="E10" s="5"/>
      <c r="F10" s="5"/>
      <c r="G10" s="5"/>
      <c r="H10" s="5"/>
      <c r="I10" s="5"/>
      <c r="J10" s="5"/>
    </row>
    <row r="11" spans="1:10" ht="12" customHeight="1">
      <c r="A11" s="5"/>
      <c r="B11" s="222" t="s">
        <v>107</v>
      </c>
      <c r="C11" s="222"/>
      <c r="D11" s="222"/>
      <c r="E11" s="222"/>
      <c r="F11" s="222"/>
      <c r="G11" s="222"/>
      <c r="H11" s="222"/>
      <c r="I11" s="222"/>
      <c r="J11" s="222"/>
    </row>
    <row r="12" spans="1:10" ht="27" customHeight="1">
      <c r="A12" s="5"/>
      <c r="B12" s="222" t="s">
        <v>108</v>
      </c>
      <c r="C12" s="222"/>
      <c r="D12" s="222"/>
      <c r="E12" s="222"/>
      <c r="F12" s="222"/>
      <c r="G12" s="222"/>
      <c r="H12" s="222"/>
      <c r="I12" s="222"/>
      <c r="J12" s="222"/>
    </row>
    <row r="13" spans="1:10" ht="26.25" customHeight="1">
      <c r="A13" s="5"/>
      <c r="B13" s="222" t="s">
        <v>121</v>
      </c>
      <c r="C13" s="222"/>
      <c r="D13" s="222"/>
      <c r="E13" s="222"/>
      <c r="F13" s="222"/>
      <c r="G13" s="222"/>
      <c r="H13" s="222"/>
      <c r="I13" s="222"/>
      <c r="J13" s="222"/>
    </row>
    <row r="14" spans="2:10" ht="14.25" customHeight="1">
      <c r="B14" s="4"/>
      <c r="C14" s="4"/>
      <c r="D14" s="5"/>
      <c r="E14" s="5"/>
      <c r="F14" s="5"/>
      <c r="G14" s="5"/>
      <c r="H14" s="5"/>
      <c r="I14" s="5"/>
      <c r="J14" s="5"/>
    </row>
    <row r="15" spans="2:10" ht="12.75">
      <c r="B15" s="218" t="s">
        <v>311</v>
      </c>
      <c r="C15" s="218"/>
      <c r="D15" s="218"/>
      <c r="E15" s="5"/>
      <c r="F15" s="214" t="s">
        <v>312</v>
      </c>
      <c r="G15" s="214"/>
      <c r="H15" s="214"/>
      <c r="I15" s="214"/>
      <c r="J15" s="214"/>
    </row>
    <row r="16" spans="2:10" ht="12.75">
      <c r="B16" s="4"/>
      <c r="C16" s="4"/>
      <c r="D16" s="5"/>
      <c r="E16" s="5"/>
      <c r="F16" s="214" t="s">
        <v>313</v>
      </c>
      <c r="G16" s="214"/>
      <c r="H16" s="214"/>
      <c r="I16" s="214"/>
      <c r="J16" s="214"/>
    </row>
    <row r="17" spans="2:10" ht="12.75">
      <c r="B17" s="4"/>
      <c r="C17" s="4"/>
      <c r="D17" s="5"/>
      <c r="E17" s="5"/>
      <c r="F17" s="214" t="s">
        <v>314</v>
      </c>
      <c r="G17" s="214"/>
      <c r="H17" s="214"/>
      <c r="I17" s="214"/>
      <c r="J17" s="214"/>
    </row>
    <row r="18" spans="2:10" ht="12.75">
      <c r="B18" s="4"/>
      <c r="C18" s="4"/>
      <c r="D18" s="5"/>
      <c r="E18" s="5"/>
      <c r="F18" s="5"/>
      <c r="G18" s="5"/>
      <c r="H18" s="5"/>
      <c r="I18" s="5"/>
      <c r="J18" s="5"/>
    </row>
    <row r="19" spans="2:10" ht="12.75">
      <c r="B19" s="4"/>
      <c r="C19" s="4"/>
      <c r="D19" s="5"/>
      <c r="E19" s="5"/>
      <c r="F19" s="5"/>
      <c r="G19" s="5"/>
      <c r="H19" s="5"/>
      <c r="I19" s="5"/>
      <c r="J19" s="5"/>
    </row>
  </sheetData>
  <sheetProtection selectLockedCells="1" selectUnlockedCells="1"/>
  <mergeCells count="10">
    <mergeCell ref="C4:J4"/>
    <mergeCell ref="C3:J3"/>
    <mergeCell ref="B15:D15"/>
    <mergeCell ref="F15:J15"/>
    <mergeCell ref="F16:J16"/>
    <mergeCell ref="F17:J17"/>
    <mergeCell ref="A7:J7"/>
    <mergeCell ref="B11:J11"/>
    <mergeCell ref="B12:J12"/>
    <mergeCell ref="B13:J13"/>
  </mergeCells>
  <printOptions/>
  <pageMargins left="0.75" right="0.75" top="1" bottom="1" header="0.5118055555555555" footer="0.511805555555555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2:J21"/>
  <sheetViews>
    <sheetView zoomScalePageLayoutView="0" workbookViewId="0" topLeftCell="A1">
      <selection activeCell="C4" sqref="C4:J4"/>
    </sheetView>
  </sheetViews>
  <sheetFormatPr defaultColWidth="9.140625" defaultRowHeight="12.75"/>
  <cols>
    <col min="1" max="1" width="2.8515625" style="1" customWidth="1"/>
    <col min="2" max="2" width="35.421875" style="2" customWidth="1"/>
    <col min="3" max="3" width="9.421875" style="2" customWidth="1"/>
    <col min="4" max="4" width="4.57421875" style="1" customWidth="1"/>
    <col min="5" max="5" width="6.57421875" style="1" customWidth="1"/>
    <col min="6" max="6" width="9.8515625" style="1" customWidth="1"/>
    <col min="7" max="7" width="10.421875" style="1" customWidth="1"/>
    <col min="8" max="8" width="6.421875" style="1" customWidth="1"/>
    <col min="9" max="9" width="10.421875" style="1" customWidth="1"/>
    <col min="10" max="10" width="12.0039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122</v>
      </c>
      <c r="B5" s="4"/>
      <c r="C5" s="4"/>
    </row>
    <row r="6" spans="1:10" ht="51" customHeight="1">
      <c r="A6" s="6" t="s">
        <v>1</v>
      </c>
      <c r="B6" s="6" t="s">
        <v>2</v>
      </c>
      <c r="C6" s="6" t="s">
        <v>3</v>
      </c>
      <c r="D6" s="6" t="s">
        <v>4</v>
      </c>
      <c r="E6" s="6" t="s">
        <v>301</v>
      </c>
      <c r="F6" s="6" t="s">
        <v>302</v>
      </c>
      <c r="G6" s="6" t="s">
        <v>303</v>
      </c>
      <c r="H6" s="6" t="s">
        <v>304</v>
      </c>
      <c r="I6" s="118" t="s">
        <v>305</v>
      </c>
      <c r="J6" s="119" t="s">
        <v>307</v>
      </c>
    </row>
    <row r="7" spans="1:10" ht="78.75" customHeight="1">
      <c r="A7" s="7" t="s">
        <v>5</v>
      </c>
      <c r="B7" s="7" t="s">
        <v>123</v>
      </c>
      <c r="C7" s="8" t="s">
        <v>124</v>
      </c>
      <c r="D7" s="8" t="s">
        <v>8</v>
      </c>
      <c r="E7" s="107">
        <v>100</v>
      </c>
      <c r="F7" s="146"/>
      <c r="G7" s="143">
        <f>F7*E7</f>
        <v>0</v>
      </c>
      <c r="H7" s="9"/>
      <c r="I7" s="148">
        <f>G7*H7+G7</f>
        <v>0</v>
      </c>
      <c r="J7" s="31"/>
    </row>
    <row r="8" spans="1:10" ht="78.75" customHeight="1">
      <c r="A8" s="7">
        <v>2</v>
      </c>
      <c r="B8" s="7" t="s">
        <v>125</v>
      </c>
      <c r="C8" s="8" t="s">
        <v>126</v>
      </c>
      <c r="D8" s="8" t="s">
        <v>8</v>
      </c>
      <c r="E8" s="107">
        <v>60</v>
      </c>
      <c r="F8" s="146"/>
      <c r="G8" s="143">
        <f aca="true" t="shared" si="0" ref="G8:G15">F8*E8</f>
        <v>0</v>
      </c>
      <c r="H8" s="9"/>
      <c r="I8" s="148">
        <f aca="true" t="shared" si="1" ref="I8:I15">G8*H8+G8</f>
        <v>0</v>
      </c>
      <c r="J8" s="31"/>
    </row>
    <row r="9" spans="1:10" ht="67.5" customHeight="1">
      <c r="A9" s="7">
        <v>3</v>
      </c>
      <c r="B9" s="10" t="s">
        <v>127</v>
      </c>
      <c r="C9" s="11" t="s">
        <v>128</v>
      </c>
      <c r="D9" s="8" t="s">
        <v>8</v>
      </c>
      <c r="E9" s="107">
        <v>60</v>
      </c>
      <c r="F9" s="146"/>
      <c r="G9" s="143">
        <f t="shared" si="0"/>
        <v>0</v>
      </c>
      <c r="H9" s="9"/>
      <c r="I9" s="148">
        <f t="shared" si="1"/>
        <v>0</v>
      </c>
      <c r="J9" s="31"/>
    </row>
    <row r="10" spans="1:10" ht="30" customHeight="1">
      <c r="A10" s="12">
        <v>4</v>
      </c>
      <c r="B10" s="13" t="s">
        <v>129</v>
      </c>
      <c r="C10" s="8" t="s">
        <v>130</v>
      </c>
      <c r="D10" s="8" t="s">
        <v>8</v>
      </c>
      <c r="E10" s="107">
        <v>700</v>
      </c>
      <c r="F10" s="146"/>
      <c r="G10" s="143">
        <f t="shared" si="0"/>
        <v>0</v>
      </c>
      <c r="H10" s="9"/>
      <c r="I10" s="148">
        <f t="shared" si="1"/>
        <v>0</v>
      </c>
      <c r="J10" s="31"/>
    </row>
    <row r="11" spans="1:10" ht="94.5" customHeight="1">
      <c r="A11" s="7">
        <v>5</v>
      </c>
      <c r="B11" s="15" t="s">
        <v>131</v>
      </c>
      <c r="C11" s="8" t="s">
        <v>132</v>
      </c>
      <c r="D11" s="8" t="s">
        <v>8</v>
      </c>
      <c r="E11" s="107">
        <v>1100</v>
      </c>
      <c r="F11" s="146"/>
      <c r="G11" s="143">
        <f t="shared" si="0"/>
        <v>0</v>
      </c>
      <c r="H11" s="9"/>
      <c r="I11" s="148">
        <f t="shared" si="1"/>
        <v>0</v>
      </c>
      <c r="J11" s="31"/>
    </row>
    <row r="12" spans="1:10" ht="56.25" customHeight="1">
      <c r="A12" s="7">
        <v>6</v>
      </c>
      <c r="B12" s="15" t="s">
        <v>133</v>
      </c>
      <c r="C12" s="16" t="s">
        <v>134</v>
      </c>
      <c r="D12" s="8" t="s">
        <v>8</v>
      </c>
      <c r="E12" s="107">
        <v>160</v>
      </c>
      <c r="F12" s="146"/>
      <c r="G12" s="143">
        <f t="shared" si="0"/>
        <v>0</v>
      </c>
      <c r="H12" s="9"/>
      <c r="I12" s="148">
        <f t="shared" si="1"/>
        <v>0</v>
      </c>
      <c r="J12" s="31"/>
    </row>
    <row r="13" spans="1:10" ht="68.25" customHeight="1">
      <c r="A13" s="7">
        <v>7</v>
      </c>
      <c r="B13" s="53" t="s">
        <v>285</v>
      </c>
      <c r="C13" s="54" t="s">
        <v>63</v>
      </c>
      <c r="D13" s="8" t="s">
        <v>8</v>
      </c>
      <c r="E13" s="110">
        <v>100</v>
      </c>
      <c r="F13" s="146"/>
      <c r="G13" s="143">
        <f t="shared" si="0"/>
        <v>0</v>
      </c>
      <c r="H13" s="9"/>
      <c r="I13" s="148">
        <f t="shared" si="1"/>
        <v>0</v>
      </c>
      <c r="J13" s="31"/>
    </row>
    <row r="14" spans="1:10" ht="64.5" customHeight="1">
      <c r="A14" s="7">
        <v>8</v>
      </c>
      <c r="B14" s="53" t="s">
        <v>286</v>
      </c>
      <c r="C14" s="54" t="s">
        <v>63</v>
      </c>
      <c r="D14" s="8" t="s">
        <v>8</v>
      </c>
      <c r="E14" s="110">
        <v>100</v>
      </c>
      <c r="F14" s="146"/>
      <c r="G14" s="143">
        <f t="shared" si="0"/>
        <v>0</v>
      </c>
      <c r="H14" s="9"/>
      <c r="I14" s="148">
        <f t="shared" si="1"/>
        <v>0</v>
      </c>
      <c r="J14" s="31"/>
    </row>
    <row r="15" spans="1:10" ht="81" customHeight="1">
      <c r="A15" s="7">
        <v>9</v>
      </c>
      <c r="B15" s="15" t="s">
        <v>135</v>
      </c>
      <c r="C15" s="15" t="s">
        <v>136</v>
      </c>
      <c r="D15" s="8" t="s">
        <v>106</v>
      </c>
      <c r="E15" s="107">
        <v>350</v>
      </c>
      <c r="F15" s="146"/>
      <c r="G15" s="143">
        <f t="shared" si="0"/>
        <v>0</v>
      </c>
      <c r="H15" s="9"/>
      <c r="I15" s="148">
        <f t="shared" si="1"/>
        <v>0</v>
      </c>
      <c r="J15" s="31"/>
    </row>
    <row r="16" spans="6:10" ht="12.75">
      <c r="F16" s="34" t="s">
        <v>308</v>
      </c>
      <c r="G16" s="144">
        <f>SUM(G7:G15)</f>
        <v>0</v>
      </c>
      <c r="H16" s="34"/>
      <c r="I16" s="145">
        <f>SUM(I7:I15)</f>
        <v>0</v>
      </c>
      <c r="J16" s="5"/>
    </row>
    <row r="17" spans="2:10" ht="12.75">
      <c r="B17" s="218" t="s">
        <v>311</v>
      </c>
      <c r="C17" s="218"/>
      <c r="D17" s="218"/>
      <c r="F17" s="214" t="s">
        <v>312</v>
      </c>
      <c r="G17" s="214"/>
      <c r="H17" s="214"/>
      <c r="I17" s="214"/>
      <c r="J17" s="214"/>
    </row>
    <row r="18" spans="6:10" ht="12.75">
      <c r="F18" s="214" t="s">
        <v>313</v>
      </c>
      <c r="G18" s="214"/>
      <c r="H18" s="214"/>
      <c r="I18" s="214"/>
      <c r="J18" s="214"/>
    </row>
    <row r="19" spans="6:10" ht="12.75">
      <c r="F19" s="214" t="s">
        <v>314</v>
      </c>
      <c r="G19" s="214"/>
      <c r="H19" s="214"/>
      <c r="I19" s="214"/>
      <c r="J19" s="214"/>
    </row>
    <row r="20" spans="6:10" ht="12.75">
      <c r="F20" s="5"/>
      <c r="G20" s="5"/>
      <c r="H20" s="5"/>
      <c r="I20" s="5"/>
      <c r="J20" s="5"/>
    </row>
    <row r="21" spans="6:10" ht="12.75">
      <c r="F21" s="5"/>
      <c r="G21" s="5"/>
      <c r="H21" s="5"/>
      <c r="I21" s="5"/>
      <c r="J21" s="5"/>
    </row>
  </sheetData>
  <sheetProtection selectLockedCells="1" selectUnlockedCells="1"/>
  <mergeCells count="6">
    <mergeCell ref="C4:J4"/>
    <mergeCell ref="C3:J3"/>
    <mergeCell ref="B17:D17"/>
    <mergeCell ref="F17:J17"/>
    <mergeCell ref="F18:J18"/>
    <mergeCell ref="F19:J19"/>
  </mergeCells>
  <printOptions/>
  <pageMargins left="0.75" right="0.75" top="1" bottom="1" header="0.5118055555555555" footer="0.511805555555555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2:J30"/>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11.421875" style="2" customWidth="1"/>
    <col min="4" max="4" width="5.00390625" style="1" customWidth="1"/>
    <col min="5" max="5" width="6.421875" style="1" customWidth="1"/>
    <col min="6" max="6" width="9.421875" style="1" customWidth="1"/>
    <col min="7" max="7" width="10.421875" style="1" customWidth="1"/>
    <col min="8" max="8" width="5.8515625" style="1" customWidth="1"/>
    <col min="9" max="9" width="11.28125" style="1" customWidth="1"/>
    <col min="10" max="10" width="11.574218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89" customFormat="1" ht="10.5" customHeight="1">
      <c r="A5" s="87" t="s">
        <v>137</v>
      </c>
      <c r="B5" s="88"/>
      <c r="C5" s="88"/>
    </row>
    <row r="6" spans="1:10" ht="52.5" customHeight="1">
      <c r="A6" s="6" t="s">
        <v>1</v>
      </c>
      <c r="B6" s="6" t="s">
        <v>2</v>
      </c>
      <c r="C6" s="6" t="s">
        <v>3</v>
      </c>
      <c r="D6" s="6" t="s">
        <v>4</v>
      </c>
      <c r="E6" s="6" t="s">
        <v>301</v>
      </c>
      <c r="F6" s="6" t="s">
        <v>302</v>
      </c>
      <c r="G6" s="6" t="s">
        <v>303</v>
      </c>
      <c r="H6" s="6" t="s">
        <v>304</v>
      </c>
      <c r="I6" s="118" t="s">
        <v>305</v>
      </c>
      <c r="J6" s="119" t="s">
        <v>307</v>
      </c>
    </row>
    <row r="7" spans="1:10" ht="29.25" customHeight="1">
      <c r="A7" s="7" t="s">
        <v>5</v>
      </c>
      <c r="B7" s="7" t="s">
        <v>138</v>
      </c>
      <c r="C7" s="8" t="s">
        <v>130</v>
      </c>
      <c r="D7" s="8" t="s">
        <v>8</v>
      </c>
      <c r="E7" s="111">
        <v>500</v>
      </c>
      <c r="F7" s="152"/>
      <c r="G7" s="165">
        <f>F7*E7</f>
        <v>0</v>
      </c>
      <c r="H7" s="9"/>
      <c r="I7" s="166">
        <f>G7*H7+G7</f>
        <v>0</v>
      </c>
      <c r="J7" s="31"/>
    </row>
    <row r="8" spans="1:10" ht="30.75" customHeight="1">
      <c r="A8" s="7">
        <v>2</v>
      </c>
      <c r="B8" s="26" t="s">
        <v>138</v>
      </c>
      <c r="C8" s="8" t="s">
        <v>139</v>
      </c>
      <c r="D8" s="8" t="s">
        <v>8</v>
      </c>
      <c r="E8" s="111">
        <v>150</v>
      </c>
      <c r="F8" s="152"/>
      <c r="G8" s="165">
        <f aca="true" t="shared" si="0" ref="G8:G22">F8*E8</f>
        <v>0</v>
      </c>
      <c r="H8" s="9"/>
      <c r="I8" s="166">
        <f aca="true" t="shared" si="1" ref="I8:I22">G8*H8+G8</f>
        <v>0</v>
      </c>
      <c r="J8" s="31"/>
    </row>
    <row r="9" spans="1:10" ht="37.5" customHeight="1">
      <c r="A9" s="7">
        <v>3</v>
      </c>
      <c r="B9" s="7" t="s">
        <v>140</v>
      </c>
      <c r="C9" s="11" t="s">
        <v>130</v>
      </c>
      <c r="D9" s="8" t="s">
        <v>8</v>
      </c>
      <c r="E9" s="111">
        <v>800</v>
      </c>
      <c r="F9" s="152"/>
      <c r="G9" s="165">
        <f t="shared" si="0"/>
        <v>0</v>
      </c>
      <c r="H9" s="9"/>
      <c r="I9" s="166">
        <f t="shared" si="1"/>
        <v>0</v>
      </c>
      <c r="J9" s="31"/>
    </row>
    <row r="10" spans="1:10" ht="39" customHeight="1">
      <c r="A10" s="12">
        <v>4</v>
      </c>
      <c r="B10" s="7" t="s">
        <v>140</v>
      </c>
      <c r="C10" s="8" t="s">
        <v>139</v>
      </c>
      <c r="D10" s="8" t="s">
        <v>8</v>
      </c>
      <c r="E10" s="111">
        <v>300</v>
      </c>
      <c r="F10" s="152"/>
      <c r="G10" s="165">
        <f t="shared" si="0"/>
        <v>0</v>
      </c>
      <c r="H10" s="9"/>
      <c r="I10" s="166">
        <f t="shared" si="1"/>
        <v>0</v>
      </c>
      <c r="J10" s="31"/>
    </row>
    <row r="11" spans="1:10" ht="51" customHeight="1">
      <c r="A11" s="7">
        <v>5</v>
      </c>
      <c r="B11" s="15" t="s">
        <v>141</v>
      </c>
      <c r="C11" s="16" t="s">
        <v>130</v>
      </c>
      <c r="D11" s="8" t="s">
        <v>8</v>
      </c>
      <c r="E11" s="111">
        <v>40</v>
      </c>
      <c r="F11" s="152"/>
      <c r="G11" s="165">
        <f t="shared" si="0"/>
        <v>0</v>
      </c>
      <c r="H11" s="9"/>
      <c r="I11" s="166">
        <f t="shared" si="1"/>
        <v>0</v>
      </c>
      <c r="J11" s="31"/>
    </row>
    <row r="12" spans="1:10" ht="54" customHeight="1">
      <c r="A12" s="7">
        <v>6</v>
      </c>
      <c r="B12" s="7" t="s">
        <v>141</v>
      </c>
      <c r="C12" s="8" t="s">
        <v>142</v>
      </c>
      <c r="D12" s="8" t="s">
        <v>8</v>
      </c>
      <c r="E12" s="111">
        <v>20</v>
      </c>
      <c r="F12" s="152"/>
      <c r="G12" s="165">
        <f t="shared" si="0"/>
        <v>0</v>
      </c>
      <c r="H12" s="9"/>
      <c r="I12" s="166">
        <f t="shared" si="1"/>
        <v>0</v>
      </c>
      <c r="J12" s="31"/>
    </row>
    <row r="13" spans="1:10" ht="42.75" customHeight="1">
      <c r="A13" s="7">
        <v>7</v>
      </c>
      <c r="B13" s="7" t="s">
        <v>143</v>
      </c>
      <c r="C13" s="8" t="s">
        <v>144</v>
      </c>
      <c r="D13" s="8" t="s">
        <v>8</v>
      </c>
      <c r="E13" s="111">
        <v>100</v>
      </c>
      <c r="F13" s="152"/>
      <c r="G13" s="165">
        <f t="shared" si="0"/>
        <v>0</v>
      </c>
      <c r="H13" s="9"/>
      <c r="I13" s="166">
        <f t="shared" si="1"/>
        <v>0</v>
      </c>
      <c r="J13" s="31"/>
    </row>
    <row r="14" spans="1:10" ht="41.25" customHeight="1">
      <c r="A14" s="7">
        <v>8</v>
      </c>
      <c r="B14" s="7" t="s">
        <v>143</v>
      </c>
      <c r="C14" s="8" t="s">
        <v>130</v>
      </c>
      <c r="D14" s="8" t="s">
        <v>8</v>
      </c>
      <c r="E14" s="111">
        <v>250</v>
      </c>
      <c r="F14" s="152"/>
      <c r="G14" s="165">
        <f t="shared" si="0"/>
        <v>0</v>
      </c>
      <c r="H14" s="9"/>
      <c r="I14" s="166">
        <f t="shared" si="1"/>
        <v>0</v>
      </c>
      <c r="J14" s="31"/>
    </row>
    <row r="15" spans="1:10" ht="38.25" customHeight="1">
      <c r="A15" s="7">
        <v>9</v>
      </c>
      <c r="B15" s="7" t="s">
        <v>143</v>
      </c>
      <c r="C15" s="8" t="s">
        <v>139</v>
      </c>
      <c r="D15" s="8" t="s">
        <v>8</v>
      </c>
      <c r="E15" s="111">
        <v>50</v>
      </c>
      <c r="F15" s="152"/>
      <c r="G15" s="165">
        <f t="shared" si="0"/>
        <v>0</v>
      </c>
      <c r="H15" s="9"/>
      <c r="I15" s="166">
        <f t="shared" si="1"/>
        <v>0</v>
      </c>
      <c r="J15" s="31"/>
    </row>
    <row r="16" spans="1:10" ht="29.25" customHeight="1">
      <c r="A16" s="7">
        <v>10</v>
      </c>
      <c r="B16" s="7" t="s">
        <v>145</v>
      </c>
      <c r="C16" s="8" t="s">
        <v>146</v>
      </c>
      <c r="D16" s="8" t="s">
        <v>147</v>
      </c>
      <c r="E16" s="111">
        <v>20</v>
      </c>
      <c r="F16" s="152"/>
      <c r="G16" s="165">
        <f t="shared" si="0"/>
        <v>0</v>
      </c>
      <c r="H16" s="9"/>
      <c r="I16" s="166">
        <f t="shared" si="1"/>
        <v>0</v>
      </c>
      <c r="J16" s="31"/>
    </row>
    <row r="17" spans="1:10" ht="30" customHeight="1">
      <c r="A17" s="7">
        <v>11</v>
      </c>
      <c r="B17" s="7" t="s">
        <v>148</v>
      </c>
      <c r="C17" s="8" t="s">
        <v>149</v>
      </c>
      <c r="D17" s="8" t="s">
        <v>8</v>
      </c>
      <c r="E17" s="111">
        <v>20</v>
      </c>
      <c r="F17" s="152"/>
      <c r="G17" s="165">
        <f t="shared" si="0"/>
        <v>0</v>
      </c>
      <c r="H17" s="9"/>
      <c r="I17" s="166">
        <f t="shared" si="1"/>
        <v>0</v>
      </c>
      <c r="J17" s="31"/>
    </row>
    <row r="18" spans="1:10" ht="40.5" customHeight="1">
      <c r="A18" s="7">
        <v>12</v>
      </c>
      <c r="B18" s="7" t="s">
        <v>150</v>
      </c>
      <c r="C18" s="8" t="s">
        <v>151</v>
      </c>
      <c r="D18" s="8" t="s">
        <v>8</v>
      </c>
      <c r="E18" s="111">
        <v>70</v>
      </c>
      <c r="F18" s="152"/>
      <c r="G18" s="165">
        <f t="shared" si="0"/>
        <v>0</v>
      </c>
      <c r="H18" s="9"/>
      <c r="I18" s="166">
        <f t="shared" si="1"/>
        <v>0</v>
      </c>
      <c r="J18" s="31"/>
    </row>
    <row r="19" spans="1:10" ht="51">
      <c r="A19" s="7">
        <v>13</v>
      </c>
      <c r="B19" s="7" t="s">
        <v>152</v>
      </c>
      <c r="C19" s="8" t="s">
        <v>153</v>
      </c>
      <c r="D19" s="8" t="s">
        <v>8</v>
      </c>
      <c r="E19" s="98">
        <v>300</v>
      </c>
      <c r="F19" s="152"/>
      <c r="G19" s="165">
        <f t="shared" si="0"/>
        <v>0</v>
      </c>
      <c r="H19" s="9"/>
      <c r="I19" s="166">
        <f t="shared" si="1"/>
        <v>0</v>
      </c>
      <c r="J19" s="31"/>
    </row>
    <row r="20" spans="1:10" ht="51">
      <c r="A20" s="7">
        <v>14</v>
      </c>
      <c r="B20" s="7" t="s">
        <v>152</v>
      </c>
      <c r="C20" s="8" t="s">
        <v>154</v>
      </c>
      <c r="D20" s="8" t="s">
        <v>8</v>
      </c>
      <c r="E20" s="98">
        <v>200</v>
      </c>
      <c r="F20" s="152"/>
      <c r="G20" s="165">
        <f t="shared" si="0"/>
        <v>0</v>
      </c>
      <c r="H20" s="9"/>
      <c r="I20" s="166">
        <f t="shared" si="1"/>
        <v>0</v>
      </c>
      <c r="J20" s="31"/>
    </row>
    <row r="21" spans="1:10" ht="114.75">
      <c r="A21" s="7">
        <v>15</v>
      </c>
      <c r="B21" s="7" t="s">
        <v>155</v>
      </c>
      <c r="C21" s="11" t="s">
        <v>156</v>
      </c>
      <c r="D21" s="8" t="s">
        <v>8</v>
      </c>
      <c r="E21" s="98">
        <v>50</v>
      </c>
      <c r="F21" s="152"/>
      <c r="G21" s="165">
        <f t="shared" si="0"/>
        <v>0</v>
      </c>
      <c r="H21" s="9"/>
      <c r="I21" s="166">
        <f t="shared" si="1"/>
        <v>0</v>
      </c>
      <c r="J21" s="31"/>
    </row>
    <row r="22" spans="1:10" ht="114.75">
      <c r="A22" s="7">
        <v>16</v>
      </c>
      <c r="B22" s="7" t="s">
        <v>155</v>
      </c>
      <c r="C22" s="8" t="s">
        <v>157</v>
      </c>
      <c r="D22" s="8" t="s">
        <v>8</v>
      </c>
      <c r="E22" s="98">
        <v>80</v>
      </c>
      <c r="F22" s="152"/>
      <c r="G22" s="165">
        <f t="shared" si="0"/>
        <v>0</v>
      </c>
      <c r="H22" s="9"/>
      <c r="I22" s="166">
        <f t="shared" si="1"/>
        <v>0</v>
      </c>
      <c r="J22" s="31"/>
    </row>
    <row r="23" spans="6:10" ht="12.75">
      <c r="F23" s="34" t="s">
        <v>308</v>
      </c>
      <c r="G23" s="144">
        <f>SUM(G7:G22)</f>
        <v>0</v>
      </c>
      <c r="H23" s="34"/>
      <c r="I23" s="144">
        <f>SUM(I7:I22)</f>
        <v>0</v>
      </c>
      <c r="J23" s="5"/>
    </row>
    <row r="24" spans="2:10" ht="12.75">
      <c r="B24" s="218" t="s">
        <v>311</v>
      </c>
      <c r="C24" s="218"/>
      <c r="D24" s="218"/>
      <c r="F24" s="214" t="s">
        <v>312</v>
      </c>
      <c r="G24" s="214"/>
      <c r="H24" s="214"/>
      <c r="I24" s="214"/>
      <c r="J24" s="214"/>
    </row>
    <row r="25" spans="6:10" ht="12.75">
      <c r="F25" s="214" t="s">
        <v>313</v>
      </c>
      <c r="G25" s="214"/>
      <c r="H25" s="214"/>
      <c r="I25" s="214"/>
      <c r="J25" s="214"/>
    </row>
    <row r="26" spans="6:10" ht="12.75">
      <c r="F26" s="214" t="s">
        <v>314</v>
      </c>
      <c r="G26" s="214"/>
      <c r="H26" s="214"/>
      <c r="I26" s="214"/>
      <c r="J26" s="214"/>
    </row>
    <row r="27" spans="6:10" ht="12.75">
      <c r="F27" s="5"/>
      <c r="G27" s="5"/>
      <c r="H27" s="5"/>
      <c r="I27" s="5"/>
      <c r="J27" s="5"/>
    </row>
    <row r="28" spans="6:10" ht="12.75">
      <c r="F28" s="5"/>
      <c r="G28" s="5"/>
      <c r="H28" s="5"/>
      <c r="I28" s="5"/>
      <c r="J28" s="5"/>
    </row>
    <row r="29" spans="6:10" ht="12.75">
      <c r="F29" s="5"/>
      <c r="G29" s="5"/>
      <c r="H29" s="5"/>
      <c r="I29" s="5"/>
      <c r="J29" s="5"/>
    </row>
    <row r="30" spans="6:10" ht="12.75">
      <c r="F30" s="5"/>
      <c r="G30" s="5"/>
      <c r="H30" s="5"/>
      <c r="I30" s="5"/>
      <c r="J30" s="5"/>
    </row>
  </sheetData>
  <sheetProtection selectLockedCells="1" selectUnlockedCells="1"/>
  <mergeCells count="6">
    <mergeCell ref="C4:J4"/>
    <mergeCell ref="C3:J3"/>
    <mergeCell ref="B24:D24"/>
    <mergeCell ref="F24:J24"/>
    <mergeCell ref="F25:J25"/>
    <mergeCell ref="F26:J26"/>
  </mergeCells>
  <printOptions/>
  <pageMargins left="0.75" right="0.75" top="1" bottom="1" header="0.5118055555555555" footer="0.511805555555555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J26"/>
  <sheetViews>
    <sheetView zoomScale="120" zoomScaleNormal="120" zoomScalePageLayoutView="0" workbookViewId="0" topLeftCell="A1">
      <selection activeCell="J6" sqref="J6"/>
    </sheetView>
  </sheetViews>
  <sheetFormatPr defaultColWidth="9.140625" defaultRowHeight="12.75"/>
  <cols>
    <col min="1" max="1" width="2.8515625" style="78" customWidth="1"/>
    <col min="2" max="2" width="26.28125" style="85" customWidth="1"/>
    <col min="3" max="3" width="8.57421875" style="85" customWidth="1"/>
    <col min="4" max="4" width="3.7109375" style="78" customWidth="1"/>
    <col min="5" max="5" width="6.57421875" style="78" customWidth="1"/>
    <col min="6" max="6" width="7.421875" style="78" customWidth="1"/>
    <col min="7" max="7" width="8.8515625" style="78" customWidth="1"/>
    <col min="8" max="8" width="5.140625" style="78" customWidth="1"/>
    <col min="9" max="9" width="8.8515625" style="78" customWidth="1"/>
    <col min="10" max="16384" width="9.140625" style="78" customWidth="1"/>
  </cols>
  <sheetData>
    <row r="1" ht="11.25"/>
    <row r="2" spans="3:10" ht="11.25">
      <c r="C2" s="75"/>
      <c r="D2" s="76"/>
      <c r="E2" s="76"/>
      <c r="F2" s="76"/>
      <c r="G2" s="76"/>
      <c r="H2" s="76"/>
      <c r="I2" s="76"/>
      <c r="J2" s="76" t="s">
        <v>310</v>
      </c>
    </row>
    <row r="3" spans="3:10" ht="11.25">
      <c r="C3" s="210" t="s">
        <v>309</v>
      </c>
      <c r="D3" s="210"/>
      <c r="E3" s="210"/>
      <c r="F3" s="210"/>
      <c r="G3" s="210"/>
      <c r="H3" s="210"/>
      <c r="I3" s="210"/>
      <c r="J3" s="210"/>
    </row>
    <row r="4" spans="3:10" ht="11.25">
      <c r="C4" s="210" t="s">
        <v>352</v>
      </c>
      <c r="D4" s="210"/>
      <c r="E4" s="210"/>
      <c r="F4" s="210"/>
      <c r="G4" s="210"/>
      <c r="H4" s="210"/>
      <c r="I4" s="210"/>
      <c r="J4" s="210"/>
    </row>
    <row r="5" spans="1:7" s="76" customFormat="1" ht="11.25" customHeight="1">
      <c r="A5" s="212" t="s">
        <v>15</v>
      </c>
      <c r="B5" s="212"/>
      <c r="C5" s="212"/>
      <c r="D5" s="211"/>
      <c r="E5" s="211"/>
      <c r="F5" s="211"/>
      <c r="G5" s="211"/>
    </row>
    <row r="6" spans="1:10" ht="48" customHeight="1">
      <c r="A6" s="77" t="s">
        <v>1</v>
      </c>
      <c r="B6" s="77" t="s">
        <v>2</v>
      </c>
      <c r="C6" s="77" t="s">
        <v>3</v>
      </c>
      <c r="D6" s="77" t="s">
        <v>306</v>
      </c>
      <c r="E6" s="77" t="s">
        <v>301</v>
      </c>
      <c r="F6" s="77" t="s">
        <v>302</v>
      </c>
      <c r="G6" s="77" t="s">
        <v>303</v>
      </c>
      <c r="H6" s="96" t="s">
        <v>304</v>
      </c>
      <c r="I6" s="95" t="s">
        <v>305</v>
      </c>
      <c r="J6" s="95" t="s">
        <v>307</v>
      </c>
    </row>
    <row r="7" spans="1:10" ht="46.5" customHeight="1">
      <c r="A7" s="79" t="s">
        <v>5</v>
      </c>
      <c r="B7" s="79" t="s">
        <v>16</v>
      </c>
      <c r="C7" s="80" t="s">
        <v>17</v>
      </c>
      <c r="D7" s="80" t="s">
        <v>8</v>
      </c>
      <c r="E7" s="105">
        <v>3000</v>
      </c>
      <c r="F7" s="180"/>
      <c r="G7" s="180">
        <f>F7*E7</f>
        <v>0</v>
      </c>
      <c r="H7" s="176"/>
      <c r="I7" s="182">
        <f>G7*H7+G7</f>
        <v>0</v>
      </c>
      <c r="J7" s="94"/>
    </row>
    <row r="8" spans="1:10" ht="147.75" customHeight="1">
      <c r="A8" s="79">
        <v>2</v>
      </c>
      <c r="B8" s="79" t="s">
        <v>18</v>
      </c>
      <c r="C8" s="80" t="s">
        <v>19</v>
      </c>
      <c r="D8" s="80" t="s">
        <v>8</v>
      </c>
      <c r="E8" s="105">
        <v>2500</v>
      </c>
      <c r="F8" s="180"/>
      <c r="G8" s="180">
        <f aca="true" t="shared" si="0" ref="G8:G19">F8*E8</f>
        <v>0</v>
      </c>
      <c r="H8" s="176"/>
      <c r="I8" s="182">
        <f aca="true" t="shared" si="1" ref="I8:I19">G8*H8+G8</f>
        <v>0</v>
      </c>
      <c r="J8" s="94"/>
    </row>
    <row r="9" spans="1:10" ht="58.5" customHeight="1">
      <c r="A9" s="79">
        <v>3</v>
      </c>
      <c r="B9" s="79" t="s">
        <v>20</v>
      </c>
      <c r="C9" s="81" t="s">
        <v>21</v>
      </c>
      <c r="D9" s="80" t="s">
        <v>8</v>
      </c>
      <c r="E9" s="105">
        <v>32000</v>
      </c>
      <c r="F9" s="180"/>
      <c r="G9" s="180">
        <f t="shared" si="0"/>
        <v>0</v>
      </c>
      <c r="H9" s="176"/>
      <c r="I9" s="182">
        <f t="shared" si="1"/>
        <v>0</v>
      </c>
      <c r="J9" s="94"/>
    </row>
    <row r="10" spans="1:10" ht="54.75" customHeight="1">
      <c r="A10" s="82">
        <v>4</v>
      </c>
      <c r="B10" s="79" t="s">
        <v>22</v>
      </c>
      <c r="C10" s="80" t="s">
        <v>23</v>
      </c>
      <c r="D10" s="80" t="s">
        <v>8</v>
      </c>
      <c r="E10" s="105">
        <v>25000</v>
      </c>
      <c r="F10" s="180"/>
      <c r="G10" s="180">
        <f t="shared" si="0"/>
        <v>0</v>
      </c>
      <c r="H10" s="176"/>
      <c r="I10" s="182">
        <f t="shared" si="1"/>
        <v>0</v>
      </c>
      <c r="J10" s="94"/>
    </row>
    <row r="11" spans="1:10" ht="54" customHeight="1">
      <c r="A11" s="79">
        <v>5</v>
      </c>
      <c r="B11" s="83" t="s">
        <v>22</v>
      </c>
      <c r="C11" s="84" t="s">
        <v>24</v>
      </c>
      <c r="D11" s="80" t="s">
        <v>8</v>
      </c>
      <c r="E11" s="105">
        <v>27000</v>
      </c>
      <c r="F11" s="180"/>
      <c r="G11" s="180">
        <f t="shared" si="0"/>
        <v>0</v>
      </c>
      <c r="H11" s="176"/>
      <c r="I11" s="182">
        <f t="shared" si="1"/>
        <v>0</v>
      </c>
      <c r="J11" s="94"/>
    </row>
    <row r="12" spans="1:10" ht="54" customHeight="1">
      <c r="A12" s="79">
        <v>6</v>
      </c>
      <c r="B12" s="79" t="s">
        <v>22</v>
      </c>
      <c r="C12" s="80" t="s">
        <v>25</v>
      </c>
      <c r="D12" s="80" t="s">
        <v>8</v>
      </c>
      <c r="E12" s="105">
        <v>11000</v>
      </c>
      <c r="F12" s="180"/>
      <c r="G12" s="180">
        <f t="shared" si="0"/>
        <v>0</v>
      </c>
      <c r="H12" s="176"/>
      <c r="I12" s="182">
        <f t="shared" si="1"/>
        <v>0</v>
      </c>
      <c r="J12" s="94"/>
    </row>
    <row r="13" spans="1:10" ht="54.75" customHeight="1">
      <c r="A13" s="79">
        <v>7</v>
      </c>
      <c r="B13" s="79" t="s">
        <v>22</v>
      </c>
      <c r="C13" s="80" t="s">
        <v>26</v>
      </c>
      <c r="D13" s="80" t="s">
        <v>8</v>
      </c>
      <c r="E13" s="105">
        <v>22000</v>
      </c>
      <c r="F13" s="180"/>
      <c r="G13" s="180">
        <f t="shared" si="0"/>
        <v>0</v>
      </c>
      <c r="H13" s="176"/>
      <c r="I13" s="182">
        <f t="shared" si="1"/>
        <v>0</v>
      </c>
      <c r="J13" s="94"/>
    </row>
    <row r="14" spans="1:10" ht="55.5" customHeight="1">
      <c r="A14" s="79">
        <v>8</v>
      </c>
      <c r="B14" s="79" t="s">
        <v>22</v>
      </c>
      <c r="C14" s="80" t="s">
        <v>27</v>
      </c>
      <c r="D14" s="80" t="s">
        <v>8</v>
      </c>
      <c r="E14" s="105">
        <v>24000</v>
      </c>
      <c r="F14" s="180"/>
      <c r="G14" s="180">
        <f t="shared" si="0"/>
        <v>0</v>
      </c>
      <c r="H14" s="176"/>
      <c r="I14" s="182">
        <f t="shared" si="1"/>
        <v>0</v>
      </c>
      <c r="J14" s="94"/>
    </row>
    <row r="15" spans="1:10" ht="57" customHeight="1">
      <c r="A15" s="79">
        <v>9</v>
      </c>
      <c r="B15" s="79" t="s">
        <v>28</v>
      </c>
      <c r="C15" s="80" t="s">
        <v>29</v>
      </c>
      <c r="D15" s="80" t="s">
        <v>8</v>
      </c>
      <c r="E15" s="105">
        <v>25000</v>
      </c>
      <c r="F15" s="180"/>
      <c r="G15" s="180">
        <f t="shared" si="0"/>
        <v>0</v>
      </c>
      <c r="H15" s="176"/>
      <c r="I15" s="182">
        <f t="shared" si="1"/>
        <v>0</v>
      </c>
      <c r="J15" s="94"/>
    </row>
    <row r="16" spans="1:10" ht="55.5" customHeight="1">
      <c r="A16" s="79">
        <v>10</v>
      </c>
      <c r="B16" s="79" t="s">
        <v>28</v>
      </c>
      <c r="C16" s="80" t="s">
        <v>30</v>
      </c>
      <c r="D16" s="80" t="s">
        <v>8</v>
      </c>
      <c r="E16" s="105">
        <v>14000</v>
      </c>
      <c r="F16" s="180"/>
      <c r="G16" s="180">
        <f t="shared" si="0"/>
        <v>0</v>
      </c>
      <c r="H16" s="176"/>
      <c r="I16" s="182">
        <f t="shared" si="1"/>
        <v>0</v>
      </c>
      <c r="J16" s="94"/>
    </row>
    <row r="17" spans="1:10" ht="21.75" customHeight="1">
      <c r="A17" s="79">
        <v>11</v>
      </c>
      <c r="B17" s="79" t="s">
        <v>31</v>
      </c>
      <c r="C17" s="80" t="s">
        <v>32</v>
      </c>
      <c r="D17" s="80" t="s">
        <v>8</v>
      </c>
      <c r="E17" s="105">
        <v>200</v>
      </c>
      <c r="F17" s="180"/>
      <c r="G17" s="180">
        <f t="shared" si="0"/>
        <v>0</v>
      </c>
      <c r="H17" s="176"/>
      <c r="I17" s="182">
        <f t="shared" si="1"/>
        <v>0</v>
      </c>
      <c r="J17" s="94"/>
    </row>
    <row r="18" spans="1:10" ht="67.5" customHeight="1">
      <c r="A18" s="79">
        <v>12</v>
      </c>
      <c r="B18" s="79" t="s">
        <v>33</v>
      </c>
      <c r="C18" s="80" t="s">
        <v>34</v>
      </c>
      <c r="D18" s="80"/>
      <c r="E18" s="105">
        <v>1400</v>
      </c>
      <c r="F18" s="180"/>
      <c r="G18" s="180">
        <f t="shared" si="0"/>
        <v>0</v>
      </c>
      <c r="H18" s="176"/>
      <c r="I18" s="182">
        <f t="shared" si="1"/>
        <v>0</v>
      </c>
      <c r="J18" s="94"/>
    </row>
    <row r="19" spans="1:10" ht="159" customHeight="1">
      <c r="A19" s="79">
        <v>13</v>
      </c>
      <c r="B19" s="79" t="s">
        <v>35</v>
      </c>
      <c r="C19" s="80" t="s">
        <v>36</v>
      </c>
      <c r="D19" s="80" t="s">
        <v>8</v>
      </c>
      <c r="E19" s="105">
        <v>24</v>
      </c>
      <c r="F19" s="180"/>
      <c r="G19" s="180">
        <f t="shared" si="0"/>
        <v>0</v>
      </c>
      <c r="H19" s="176"/>
      <c r="I19" s="182">
        <f t="shared" si="1"/>
        <v>0</v>
      </c>
      <c r="J19" s="94"/>
    </row>
    <row r="20" spans="6:9" ht="11.25">
      <c r="F20" s="94" t="s">
        <v>308</v>
      </c>
      <c r="G20" s="181">
        <f>SUM(G7:G19)</f>
        <v>0</v>
      </c>
      <c r="H20" s="97"/>
      <c r="I20" s="181">
        <f>SUM(I7:I19)</f>
        <v>0</v>
      </c>
    </row>
    <row r="21" spans="1:10" ht="11.25">
      <c r="A21" s="213" t="s">
        <v>311</v>
      </c>
      <c r="B21" s="213"/>
      <c r="C21" s="213"/>
      <c r="D21" s="213"/>
      <c r="E21" s="213"/>
      <c r="F21" s="209" t="s">
        <v>312</v>
      </c>
      <c r="G21" s="209"/>
      <c r="H21" s="209"/>
      <c r="I21" s="209"/>
      <c r="J21" s="209"/>
    </row>
    <row r="22" spans="6:10" ht="11.25">
      <c r="F22" s="209" t="s">
        <v>313</v>
      </c>
      <c r="G22" s="209"/>
      <c r="H22" s="209"/>
      <c r="I22" s="209"/>
      <c r="J22" s="209"/>
    </row>
    <row r="23" spans="6:10" ht="11.25">
      <c r="F23" s="209" t="s">
        <v>314</v>
      </c>
      <c r="G23" s="209"/>
      <c r="H23" s="209"/>
      <c r="I23" s="209"/>
      <c r="J23" s="209"/>
    </row>
    <row r="24" spans="6:10" ht="11.25">
      <c r="F24" s="76"/>
      <c r="G24" s="76"/>
      <c r="H24" s="76"/>
      <c r="I24" s="76"/>
      <c r="J24" s="76"/>
    </row>
    <row r="25" spans="6:10" ht="11.25">
      <c r="F25" s="76"/>
      <c r="G25" s="76"/>
      <c r="H25" s="76"/>
      <c r="I25" s="76"/>
      <c r="J25" s="76"/>
    </row>
    <row r="26" spans="6:10" ht="11.25">
      <c r="F26" s="76"/>
      <c r="G26" s="76"/>
      <c r="H26" s="76"/>
      <c r="I26" s="76"/>
      <c r="J26" s="76"/>
    </row>
  </sheetData>
  <sheetProtection selectLockedCells="1" selectUnlockedCells="1"/>
  <mergeCells count="8">
    <mergeCell ref="F22:J22"/>
    <mergeCell ref="F23:J23"/>
    <mergeCell ref="C4:J4"/>
    <mergeCell ref="C3:J3"/>
    <mergeCell ref="D5:G5"/>
    <mergeCell ref="A5:C5"/>
    <mergeCell ref="A21:E21"/>
    <mergeCell ref="F21:J21"/>
  </mergeCells>
  <printOptions/>
  <pageMargins left="0.75" right="0.75" top="1" bottom="1" header="0.5118055555555555" footer="0.511805555555555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2:J19"/>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8.57421875" style="2" customWidth="1"/>
    <col min="4" max="4" width="6.28125" style="1" customWidth="1"/>
    <col min="5" max="5" width="10.57421875" style="1" customWidth="1"/>
    <col min="6" max="6" width="12.421875" style="1" customWidth="1"/>
    <col min="7" max="7" width="9.7109375" style="1" customWidth="1"/>
    <col min="8" max="8" width="5.00390625" style="1" customWidth="1"/>
    <col min="9" max="9" width="10.28125" style="1" customWidth="1"/>
    <col min="10" max="10" width="11.71093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3.5" customHeight="1">
      <c r="A5" s="3" t="s">
        <v>278</v>
      </c>
      <c r="B5" s="4"/>
      <c r="C5" s="4"/>
    </row>
    <row r="6" spans="1:10" ht="51" customHeight="1">
      <c r="A6" s="43" t="s">
        <v>1</v>
      </c>
      <c r="B6" s="43" t="s">
        <v>2</v>
      </c>
      <c r="C6" s="43" t="s">
        <v>3</v>
      </c>
      <c r="D6" s="43" t="s">
        <v>4</v>
      </c>
      <c r="E6" s="43" t="s">
        <v>301</v>
      </c>
      <c r="F6" s="43" t="s">
        <v>302</v>
      </c>
      <c r="G6" s="43" t="s">
        <v>303</v>
      </c>
      <c r="H6" s="43" t="s">
        <v>304</v>
      </c>
      <c r="I6" s="43" t="s">
        <v>305</v>
      </c>
      <c r="J6" s="119" t="s">
        <v>307</v>
      </c>
    </row>
    <row r="7" spans="1:10" ht="15.75" customHeight="1">
      <c r="A7" s="221" t="s">
        <v>118</v>
      </c>
      <c r="B7" s="221"/>
      <c r="C7" s="221"/>
      <c r="D7" s="221"/>
      <c r="E7" s="221"/>
      <c r="F7" s="221"/>
      <c r="G7" s="221"/>
      <c r="H7" s="221"/>
      <c r="I7" s="221"/>
      <c r="J7" s="221"/>
    </row>
    <row r="8" spans="1:10" ht="102.75" customHeight="1">
      <c r="A8" s="28">
        <v>1</v>
      </c>
      <c r="B8" s="28" t="s">
        <v>316</v>
      </c>
      <c r="C8" s="29" t="s">
        <v>246</v>
      </c>
      <c r="D8" s="29" t="s">
        <v>120</v>
      </c>
      <c r="E8" s="33">
        <v>1200</v>
      </c>
      <c r="F8" s="163"/>
      <c r="G8" s="164">
        <f>F8*E8</f>
        <v>0</v>
      </c>
      <c r="H8" s="156"/>
      <c r="I8" s="157">
        <f>G8*H8+G8</f>
        <v>0</v>
      </c>
      <c r="J8" s="31"/>
    </row>
    <row r="9" spans="1:10" ht="18" customHeight="1">
      <c r="A9" s="24"/>
      <c r="B9" s="24"/>
      <c r="C9" s="38"/>
      <c r="D9" s="38"/>
      <c r="E9" s="135"/>
      <c r="F9" s="126" t="s">
        <v>308</v>
      </c>
      <c r="G9" s="162">
        <f>SUM(G8)</f>
        <v>0</v>
      </c>
      <c r="H9" s="42"/>
      <c r="I9" s="52">
        <f>SUM(I8)</f>
        <v>0</v>
      </c>
      <c r="J9" s="40"/>
    </row>
    <row r="10" spans="1:9" ht="12.75">
      <c r="A10" s="5"/>
      <c r="B10" s="4"/>
      <c r="C10" s="5"/>
      <c r="D10" s="5"/>
      <c r="E10" s="5"/>
      <c r="F10" s="5"/>
      <c r="G10" s="5"/>
      <c r="H10" s="5"/>
      <c r="I10" s="5"/>
    </row>
    <row r="11" spans="1:10" ht="12.75" customHeight="1">
      <c r="A11" s="5"/>
      <c r="B11" s="222" t="s">
        <v>107</v>
      </c>
      <c r="C11" s="222"/>
      <c r="D11" s="222"/>
      <c r="E11" s="222"/>
      <c r="F11" s="222"/>
      <c r="G11" s="222"/>
      <c r="H11" s="222"/>
      <c r="I11" s="222"/>
      <c r="J11" s="222"/>
    </row>
    <row r="12" spans="1:10" ht="28.5" customHeight="1">
      <c r="A12" s="5"/>
      <c r="B12" s="222" t="s">
        <v>108</v>
      </c>
      <c r="C12" s="222"/>
      <c r="D12" s="222"/>
      <c r="E12" s="222"/>
      <c r="F12" s="222"/>
      <c r="G12" s="222"/>
      <c r="H12" s="222"/>
      <c r="I12" s="222"/>
      <c r="J12" s="222"/>
    </row>
    <row r="13" spans="1:10" ht="27" customHeight="1">
      <c r="A13" s="5"/>
      <c r="B13" s="222" t="s">
        <v>121</v>
      </c>
      <c r="C13" s="222"/>
      <c r="D13" s="222"/>
      <c r="E13" s="222"/>
      <c r="F13" s="222"/>
      <c r="G13" s="222"/>
      <c r="H13" s="222"/>
      <c r="I13" s="222"/>
      <c r="J13" s="222"/>
    </row>
    <row r="14" spans="2:10" ht="14.25" customHeight="1">
      <c r="B14" s="4"/>
      <c r="C14" s="4"/>
      <c r="D14" s="5"/>
      <c r="E14" s="5"/>
      <c r="F14" s="5"/>
      <c r="G14" s="5"/>
      <c r="H14" s="5"/>
      <c r="I14" s="5"/>
      <c r="J14" s="5"/>
    </row>
    <row r="15" spans="2:10" ht="12.75">
      <c r="B15" s="218" t="s">
        <v>311</v>
      </c>
      <c r="C15" s="218"/>
      <c r="D15" s="218"/>
      <c r="E15" s="5"/>
      <c r="F15" s="214" t="s">
        <v>312</v>
      </c>
      <c r="G15" s="214"/>
      <c r="H15" s="214"/>
      <c r="I15" s="214"/>
      <c r="J15" s="214"/>
    </row>
    <row r="16" spans="2:10" ht="12.75">
      <c r="B16" s="4"/>
      <c r="C16" s="4"/>
      <c r="D16" s="5"/>
      <c r="E16" s="5"/>
      <c r="F16" s="214" t="s">
        <v>313</v>
      </c>
      <c r="G16" s="214"/>
      <c r="H16" s="214"/>
      <c r="I16" s="214"/>
      <c r="J16" s="214"/>
    </row>
    <row r="17" spans="2:10" ht="12.75">
      <c r="B17" s="4"/>
      <c r="C17" s="4"/>
      <c r="D17" s="5"/>
      <c r="E17" s="5"/>
      <c r="F17" s="214" t="s">
        <v>314</v>
      </c>
      <c r="G17" s="214"/>
      <c r="H17" s="214"/>
      <c r="I17" s="214"/>
      <c r="J17" s="214"/>
    </row>
    <row r="18" spans="2:10" ht="12.75">
      <c r="B18" s="4"/>
      <c r="C18" s="4"/>
      <c r="D18" s="5"/>
      <c r="E18" s="5"/>
      <c r="F18" s="5"/>
      <c r="G18" s="5"/>
      <c r="H18" s="5"/>
      <c r="I18" s="5"/>
      <c r="J18" s="5"/>
    </row>
    <row r="19" spans="2:10" ht="12.75">
      <c r="B19" s="4"/>
      <c r="C19" s="4"/>
      <c r="D19" s="5"/>
      <c r="E19" s="5"/>
      <c r="F19" s="5"/>
      <c r="G19" s="5"/>
      <c r="H19" s="5"/>
      <c r="I19" s="5"/>
      <c r="J19" s="5"/>
    </row>
  </sheetData>
  <sheetProtection/>
  <mergeCells count="10">
    <mergeCell ref="C4:J4"/>
    <mergeCell ref="C3:J3"/>
    <mergeCell ref="B15:D15"/>
    <mergeCell ref="F15:J15"/>
    <mergeCell ref="F16:J16"/>
    <mergeCell ref="F17:J17"/>
    <mergeCell ref="A7:J7"/>
    <mergeCell ref="B11:J11"/>
    <mergeCell ref="B12:J12"/>
    <mergeCell ref="B13:J13"/>
  </mergeCells>
  <printOptions/>
  <pageMargins left="0.7" right="0.7" top="0.75" bottom="0.75" header="0.3" footer="0.3"/>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2:J16"/>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8.8515625" style="2" customWidth="1"/>
    <col min="4" max="4" width="6.28125" style="1" customWidth="1"/>
    <col min="5" max="5" width="6.57421875" style="1" customWidth="1"/>
    <col min="6" max="6" width="9.421875" style="1" customWidth="1"/>
    <col min="7" max="7" width="11.00390625" style="1" customWidth="1"/>
    <col min="8" max="8" width="6.57421875" style="1" customWidth="1"/>
    <col min="9" max="9" width="10.28125" style="1" customWidth="1"/>
    <col min="10" max="10" width="12.71093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4.25" customHeight="1">
      <c r="A5" s="3" t="s">
        <v>342</v>
      </c>
      <c r="B5" s="4"/>
      <c r="C5" s="4"/>
    </row>
    <row r="6" spans="1:10" ht="52.5" customHeight="1">
      <c r="A6" s="6" t="s">
        <v>1</v>
      </c>
      <c r="B6" s="6" t="s">
        <v>2</v>
      </c>
      <c r="C6" s="6" t="s">
        <v>3</v>
      </c>
      <c r="D6" s="6" t="s">
        <v>4</v>
      </c>
      <c r="E6" s="6" t="s">
        <v>301</v>
      </c>
      <c r="F6" s="6" t="s">
        <v>302</v>
      </c>
      <c r="G6" s="6" t="s">
        <v>303</v>
      </c>
      <c r="H6" s="6" t="s">
        <v>304</v>
      </c>
      <c r="I6" s="118" t="s">
        <v>305</v>
      </c>
      <c r="J6" s="119" t="s">
        <v>307</v>
      </c>
    </row>
    <row r="7" spans="1:10" ht="65.25" customHeight="1">
      <c r="A7" s="7" t="s">
        <v>5</v>
      </c>
      <c r="B7" s="7" t="s">
        <v>158</v>
      </c>
      <c r="C7" s="8" t="s">
        <v>159</v>
      </c>
      <c r="D7" s="8" t="s">
        <v>8</v>
      </c>
      <c r="E7" s="107">
        <v>400</v>
      </c>
      <c r="F7" s="146"/>
      <c r="G7" s="146">
        <f>F7*E7</f>
        <v>0</v>
      </c>
      <c r="H7" s="9"/>
      <c r="I7" s="148">
        <f>G7*H7+G7</f>
        <v>0</v>
      </c>
      <c r="J7" s="31"/>
    </row>
    <row r="8" spans="1:10" ht="53.25" customHeight="1">
      <c r="A8" s="7">
        <v>2</v>
      </c>
      <c r="B8" s="7" t="s">
        <v>160</v>
      </c>
      <c r="C8" s="8" t="s">
        <v>161</v>
      </c>
      <c r="D8" s="8" t="s">
        <v>8</v>
      </c>
      <c r="E8" s="107">
        <v>400</v>
      </c>
      <c r="F8" s="146"/>
      <c r="G8" s="146">
        <f>F8*E8</f>
        <v>0</v>
      </c>
      <c r="H8" s="9"/>
      <c r="I8" s="148">
        <f>G8*H8+G8</f>
        <v>0</v>
      </c>
      <c r="J8" s="31"/>
    </row>
    <row r="9" spans="1:10" ht="42.75" customHeight="1">
      <c r="A9" s="7">
        <v>3</v>
      </c>
      <c r="B9" s="7" t="s">
        <v>162</v>
      </c>
      <c r="C9" s="8" t="s">
        <v>163</v>
      </c>
      <c r="D9" s="8" t="s">
        <v>8</v>
      </c>
      <c r="E9" s="107">
        <v>150</v>
      </c>
      <c r="F9" s="146"/>
      <c r="G9" s="146">
        <f>F9*E9</f>
        <v>0</v>
      </c>
      <c r="H9" s="9"/>
      <c r="I9" s="148">
        <f>G9*H9+G9</f>
        <v>0</v>
      </c>
      <c r="J9" s="34"/>
    </row>
    <row r="10" spans="6:10" ht="12.75">
      <c r="F10" s="34" t="s">
        <v>308</v>
      </c>
      <c r="G10" s="144">
        <f>SUM(G7:G9)</f>
        <v>0</v>
      </c>
      <c r="H10" s="34"/>
      <c r="I10" s="145">
        <f>SUM(I7:I9)</f>
        <v>0</v>
      </c>
      <c r="J10" s="5"/>
    </row>
    <row r="11" spans="2:10" ht="12.75">
      <c r="B11" s="218" t="s">
        <v>311</v>
      </c>
      <c r="C11" s="218"/>
      <c r="D11" s="218"/>
      <c r="F11" s="214" t="s">
        <v>312</v>
      </c>
      <c r="G11" s="214"/>
      <c r="H11" s="214"/>
      <c r="I11" s="214"/>
      <c r="J11" s="214"/>
    </row>
    <row r="12" spans="6:10" ht="12.75">
      <c r="F12" s="214" t="s">
        <v>313</v>
      </c>
      <c r="G12" s="214"/>
      <c r="H12" s="214"/>
      <c r="I12" s="214"/>
      <c r="J12" s="214"/>
    </row>
    <row r="13" spans="6:10" ht="12.75">
      <c r="F13" s="214" t="s">
        <v>314</v>
      </c>
      <c r="G13" s="214"/>
      <c r="H13" s="214"/>
      <c r="I13" s="214"/>
      <c r="J13" s="214"/>
    </row>
    <row r="14" spans="6:10" ht="12.75">
      <c r="F14" s="5"/>
      <c r="G14" s="5"/>
      <c r="H14" s="5"/>
      <c r="I14" s="5"/>
      <c r="J14" s="5"/>
    </row>
    <row r="15" spans="6:10" ht="12.75">
      <c r="F15" s="5"/>
      <c r="G15" s="5"/>
      <c r="H15" s="5"/>
      <c r="I15" s="5"/>
      <c r="J15" s="5"/>
    </row>
    <row r="16" spans="6:10" ht="12.75">
      <c r="F16" s="5"/>
      <c r="G16" s="5"/>
      <c r="H16" s="5"/>
      <c r="I16" s="5"/>
      <c r="J16" s="5"/>
    </row>
  </sheetData>
  <sheetProtection selectLockedCells="1" selectUnlockedCells="1"/>
  <mergeCells count="6">
    <mergeCell ref="C4:J4"/>
    <mergeCell ref="C3:J3"/>
    <mergeCell ref="B11:D11"/>
    <mergeCell ref="F11:J11"/>
    <mergeCell ref="F12:J12"/>
    <mergeCell ref="F13:J13"/>
  </mergeCells>
  <printOptions/>
  <pageMargins left="0.75" right="0.75" top="1" bottom="1" header="0.5118055555555555" footer="0.5118055555555555"/>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A2:J17"/>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8.8515625" style="2" customWidth="1"/>
    <col min="4" max="4" width="6.28125" style="1" customWidth="1"/>
    <col min="5" max="5" width="7.57421875" style="1" customWidth="1"/>
    <col min="6" max="6" width="9.00390625" style="1" customWidth="1"/>
    <col min="7" max="7" width="11.8515625" style="1" customWidth="1"/>
    <col min="8" max="8" width="6.00390625" style="1" customWidth="1"/>
    <col min="9" max="9" width="10.57421875" style="1" customWidth="1"/>
    <col min="10" max="10" width="12.14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343</v>
      </c>
      <c r="B5" s="4"/>
      <c r="C5" s="4"/>
    </row>
    <row r="6" spans="1:10" ht="51.75" customHeight="1">
      <c r="A6" s="6" t="s">
        <v>1</v>
      </c>
      <c r="B6" s="6" t="s">
        <v>2</v>
      </c>
      <c r="C6" s="6" t="s">
        <v>3</v>
      </c>
      <c r="D6" s="6" t="s">
        <v>4</v>
      </c>
      <c r="E6" s="6" t="s">
        <v>301</v>
      </c>
      <c r="F6" s="6" t="s">
        <v>302</v>
      </c>
      <c r="G6" s="6" t="s">
        <v>303</v>
      </c>
      <c r="H6" s="6" t="s">
        <v>304</v>
      </c>
      <c r="I6" s="127" t="s">
        <v>305</v>
      </c>
      <c r="J6" s="119" t="s">
        <v>307</v>
      </c>
    </row>
    <row r="7" spans="1:10" ht="55.5" customHeight="1">
      <c r="A7" s="7" t="s">
        <v>5</v>
      </c>
      <c r="B7" s="7" t="s">
        <v>164</v>
      </c>
      <c r="C7" s="8" t="s">
        <v>165</v>
      </c>
      <c r="D7" s="8" t="s">
        <v>319</v>
      </c>
      <c r="E7" s="98" t="s">
        <v>320</v>
      </c>
      <c r="F7" s="165"/>
      <c r="G7" s="165">
        <f>F7*40</f>
        <v>0</v>
      </c>
      <c r="H7" s="9"/>
      <c r="I7" s="166">
        <f>G7*H7+G7</f>
        <v>0</v>
      </c>
      <c r="J7" s="31"/>
    </row>
    <row r="8" spans="1:10" ht="93" customHeight="1">
      <c r="A8" s="7">
        <v>2</v>
      </c>
      <c r="B8" s="7" t="s">
        <v>166</v>
      </c>
      <c r="C8" s="8" t="s">
        <v>167</v>
      </c>
      <c r="D8" s="8" t="s">
        <v>319</v>
      </c>
      <c r="E8" s="98" t="s">
        <v>320</v>
      </c>
      <c r="F8" s="165"/>
      <c r="G8" s="165">
        <f>F8*40</f>
        <v>0</v>
      </c>
      <c r="H8" s="9"/>
      <c r="I8" s="166">
        <f>G8*H8+G8</f>
        <v>0</v>
      </c>
      <c r="J8" s="31"/>
    </row>
    <row r="9" spans="1:10" ht="104.25" customHeight="1">
      <c r="A9" s="7">
        <v>3</v>
      </c>
      <c r="B9" s="7" t="s">
        <v>168</v>
      </c>
      <c r="C9" s="11" t="s">
        <v>165</v>
      </c>
      <c r="D9" s="8" t="s">
        <v>319</v>
      </c>
      <c r="E9" s="98" t="s">
        <v>321</v>
      </c>
      <c r="F9" s="165"/>
      <c r="G9" s="165">
        <f>F9*80</f>
        <v>0</v>
      </c>
      <c r="H9" s="9"/>
      <c r="I9" s="166">
        <f>G9*H9+G9</f>
        <v>0</v>
      </c>
      <c r="J9" s="31"/>
    </row>
    <row r="10" spans="1:10" ht="78" customHeight="1">
      <c r="A10" s="12">
        <v>4</v>
      </c>
      <c r="B10" s="7" t="s">
        <v>170</v>
      </c>
      <c r="C10" s="8" t="s">
        <v>165</v>
      </c>
      <c r="D10" s="8" t="s">
        <v>319</v>
      </c>
      <c r="E10" s="98" t="s">
        <v>320</v>
      </c>
      <c r="F10" s="165"/>
      <c r="G10" s="165">
        <f>F10*40</f>
        <v>0</v>
      </c>
      <c r="H10" s="9"/>
      <c r="I10" s="166">
        <f>G10*H10+G10</f>
        <v>0</v>
      </c>
      <c r="J10" s="31"/>
    </row>
    <row r="11" spans="6:10" ht="12.75">
      <c r="F11" s="34" t="s">
        <v>308</v>
      </c>
      <c r="G11" s="144">
        <f>SUM(G7:G10)</f>
        <v>0</v>
      </c>
      <c r="H11" s="34"/>
      <c r="I11" s="144">
        <f>SUM(I7:I10)</f>
        <v>0</v>
      </c>
      <c r="J11" s="5"/>
    </row>
    <row r="12" spans="2:10" ht="12.75">
      <c r="B12" s="218" t="s">
        <v>311</v>
      </c>
      <c r="C12" s="218"/>
      <c r="D12" s="218"/>
      <c r="F12" s="214" t="s">
        <v>312</v>
      </c>
      <c r="G12" s="214"/>
      <c r="H12" s="214"/>
      <c r="I12" s="214"/>
      <c r="J12" s="214"/>
    </row>
    <row r="13" spans="6:10" ht="12.75">
      <c r="F13" s="214" t="s">
        <v>313</v>
      </c>
      <c r="G13" s="214"/>
      <c r="H13" s="214"/>
      <c r="I13" s="214"/>
      <c r="J13" s="214"/>
    </row>
    <row r="14" spans="6:10" ht="12.75">
      <c r="F14" s="214" t="s">
        <v>314</v>
      </c>
      <c r="G14" s="214"/>
      <c r="H14" s="214"/>
      <c r="I14" s="214"/>
      <c r="J14" s="214"/>
    </row>
    <row r="15" spans="6:10" ht="12.75">
      <c r="F15" s="5"/>
      <c r="G15" s="5"/>
      <c r="H15" s="5"/>
      <c r="I15" s="5"/>
      <c r="J15" s="5"/>
    </row>
    <row r="16" spans="6:10" ht="12.75">
      <c r="F16" s="5"/>
      <c r="G16" s="5"/>
      <c r="H16" s="5"/>
      <c r="I16" s="5"/>
      <c r="J16" s="5"/>
    </row>
    <row r="17" spans="6:10" ht="12.75">
      <c r="F17" s="5"/>
      <c r="G17" s="5"/>
      <c r="H17" s="5"/>
      <c r="I17" s="5"/>
      <c r="J17" s="5"/>
    </row>
  </sheetData>
  <sheetProtection selectLockedCells="1" selectUnlockedCells="1"/>
  <mergeCells count="6">
    <mergeCell ref="C4:J4"/>
    <mergeCell ref="C3:J3"/>
    <mergeCell ref="B12:D12"/>
    <mergeCell ref="F12:J12"/>
    <mergeCell ref="F13:J13"/>
    <mergeCell ref="F14:J14"/>
  </mergeCells>
  <printOptions/>
  <pageMargins left="0.75" right="0.75" top="1" bottom="1" header="0.5118055555555555" footer="0.5118055555555555"/>
  <pageSetup horizontalDpi="600" verticalDpi="600" orientation="landscape" paperSize="9" r:id="rId2"/>
  <ignoredErrors>
    <ignoredError sqref="G9" formula="1"/>
  </ignoredErrors>
  <drawing r:id="rId1"/>
</worksheet>
</file>

<file path=xl/worksheets/sheet23.xml><?xml version="1.0" encoding="utf-8"?>
<worksheet xmlns="http://schemas.openxmlformats.org/spreadsheetml/2006/main" xmlns:r="http://schemas.openxmlformats.org/officeDocument/2006/relationships">
  <dimension ref="A2:J19"/>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8.140625" style="2" customWidth="1"/>
    <col min="4" max="4" width="6.28125" style="1" customWidth="1"/>
    <col min="5" max="5" width="7.140625" style="1" customWidth="1"/>
    <col min="6" max="6" width="9.421875" style="1" customWidth="1"/>
    <col min="7" max="7" width="11.00390625" style="1" customWidth="1"/>
    <col min="8" max="8" width="5.57421875" style="1" customWidth="1"/>
    <col min="9" max="9" width="10.421875" style="1" customWidth="1"/>
    <col min="10" max="10" width="12.8515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344</v>
      </c>
      <c r="B5" s="4"/>
      <c r="C5" s="4"/>
    </row>
    <row r="6" spans="1:10" ht="55.5" customHeight="1">
      <c r="A6" s="6" t="s">
        <v>1</v>
      </c>
      <c r="B6" s="6" t="s">
        <v>2</v>
      </c>
      <c r="C6" s="6" t="s">
        <v>3</v>
      </c>
      <c r="D6" s="6" t="s">
        <v>4</v>
      </c>
      <c r="E6" s="6" t="s">
        <v>301</v>
      </c>
      <c r="F6" s="6" t="s">
        <v>302</v>
      </c>
      <c r="G6" s="6" t="s">
        <v>303</v>
      </c>
      <c r="H6" s="6" t="s">
        <v>304</v>
      </c>
      <c r="I6" s="118" t="s">
        <v>305</v>
      </c>
      <c r="J6" s="119" t="s">
        <v>307</v>
      </c>
    </row>
    <row r="7" spans="1:10" ht="39" customHeight="1">
      <c r="A7" s="7" t="s">
        <v>5</v>
      </c>
      <c r="B7" s="7" t="s">
        <v>171</v>
      </c>
      <c r="C7" s="8" t="s">
        <v>169</v>
      </c>
      <c r="D7" s="8" t="s">
        <v>172</v>
      </c>
      <c r="E7" s="98">
        <v>30</v>
      </c>
      <c r="F7" s="165"/>
      <c r="G7" s="165">
        <f aca="true" t="shared" si="0" ref="G7:G12">F7*E7</f>
        <v>0</v>
      </c>
      <c r="H7" s="9"/>
      <c r="I7" s="166">
        <f aca="true" t="shared" si="1" ref="I7:I12">G7*H7+G7</f>
        <v>0</v>
      </c>
      <c r="J7" s="31"/>
    </row>
    <row r="8" spans="1:10" ht="55.5" customHeight="1">
      <c r="A8" s="7">
        <v>2</v>
      </c>
      <c r="B8" s="26" t="s">
        <v>171</v>
      </c>
      <c r="C8" s="8" t="s">
        <v>173</v>
      </c>
      <c r="D8" s="8" t="s">
        <v>172</v>
      </c>
      <c r="E8" s="98">
        <v>60</v>
      </c>
      <c r="F8" s="165"/>
      <c r="G8" s="165">
        <f t="shared" si="0"/>
        <v>0</v>
      </c>
      <c r="H8" s="9"/>
      <c r="I8" s="166">
        <f t="shared" si="1"/>
        <v>0</v>
      </c>
      <c r="J8" s="31"/>
    </row>
    <row r="9" spans="1:10" ht="52.5" customHeight="1">
      <c r="A9" s="7">
        <v>3</v>
      </c>
      <c r="B9" s="7" t="s">
        <v>174</v>
      </c>
      <c r="C9" s="11" t="s">
        <v>175</v>
      </c>
      <c r="D9" s="8" t="s">
        <v>176</v>
      </c>
      <c r="E9" s="98">
        <v>40</v>
      </c>
      <c r="F9" s="165"/>
      <c r="G9" s="165">
        <f t="shared" si="0"/>
        <v>0</v>
      </c>
      <c r="H9" s="9"/>
      <c r="I9" s="166">
        <f t="shared" si="1"/>
        <v>0</v>
      </c>
      <c r="J9" s="31"/>
    </row>
    <row r="10" spans="1:10" ht="93" customHeight="1">
      <c r="A10" s="12">
        <v>4</v>
      </c>
      <c r="B10" s="7" t="s">
        <v>177</v>
      </c>
      <c r="C10" s="8" t="s">
        <v>178</v>
      </c>
      <c r="D10" s="8" t="s">
        <v>172</v>
      </c>
      <c r="E10" s="98">
        <v>10</v>
      </c>
      <c r="F10" s="165"/>
      <c r="G10" s="165">
        <f t="shared" si="0"/>
        <v>0</v>
      </c>
      <c r="H10" s="9"/>
      <c r="I10" s="166">
        <f t="shared" si="1"/>
        <v>0</v>
      </c>
      <c r="J10" s="31"/>
    </row>
    <row r="11" spans="1:10" ht="54" customHeight="1">
      <c r="A11" s="7">
        <v>5</v>
      </c>
      <c r="B11" s="15" t="s">
        <v>179</v>
      </c>
      <c r="C11" s="16" t="s">
        <v>180</v>
      </c>
      <c r="D11" s="8" t="s">
        <v>8</v>
      </c>
      <c r="E11" s="98">
        <v>6</v>
      </c>
      <c r="F11" s="165"/>
      <c r="G11" s="165">
        <f t="shared" si="0"/>
        <v>0</v>
      </c>
      <c r="H11" s="9"/>
      <c r="I11" s="166">
        <f t="shared" si="1"/>
        <v>0</v>
      </c>
      <c r="J11" s="31"/>
    </row>
    <row r="12" spans="1:10" ht="78.75" customHeight="1">
      <c r="A12" s="7">
        <v>6</v>
      </c>
      <c r="B12" s="7" t="s">
        <v>181</v>
      </c>
      <c r="C12" s="8" t="s">
        <v>182</v>
      </c>
      <c r="D12" s="8" t="s">
        <v>67</v>
      </c>
      <c r="E12" s="98">
        <v>4</v>
      </c>
      <c r="F12" s="165"/>
      <c r="G12" s="165">
        <f t="shared" si="0"/>
        <v>0</v>
      </c>
      <c r="H12" s="9"/>
      <c r="I12" s="166">
        <f t="shared" si="1"/>
        <v>0</v>
      </c>
      <c r="J12" s="31"/>
    </row>
    <row r="13" spans="6:10" ht="12.75">
      <c r="F13" s="34" t="s">
        <v>308</v>
      </c>
      <c r="G13" s="144">
        <f>SUM(G7:G12)</f>
        <v>0</v>
      </c>
      <c r="H13" s="34"/>
      <c r="I13" s="144">
        <f>SUM(I7:I12)</f>
        <v>0</v>
      </c>
      <c r="J13" s="5"/>
    </row>
    <row r="14" spans="2:10" ht="12.75">
      <c r="B14" s="218" t="s">
        <v>311</v>
      </c>
      <c r="C14" s="218"/>
      <c r="D14" s="218"/>
      <c r="F14" s="214" t="s">
        <v>312</v>
      </c>
      <c r="G14" s="214"/>
      <c r="H14" s="214"/>
      <c r="I14" s="214"/>
      <c r="J14" s="214"/>
    </row>
    <row r="15" spans="6:10" ht="12.75">
      <c r="F15" s="214" t="s">
        <v>313</v>
      </c>
      <c r="G15" s="214"/>
      <c r="H15" s="214"/>
      <c r="I15" s="214"/>
      <c r="J15" s="214"/>
    </row>
    <row r="16" spans="6:10" ht="12.75">
      <c r="F16" s="214" t="s">
        <v>314</v>
      </c>
      <c r="G16" s="214"/>
      <c r="H16" s="214"/>
      <c r="I16" s="214"/>
      <c r="J16" s="214"/>
    </row>
    <row r="17" spans="6:10" ht="12.75">
      <c r="F17" s="5"/>
      <c r="G17" s="5"/>
      <c r="H17" s="5"/>
      <c r="I17" s="5"/>
      <c r="J17" s="5"/>
    </row>
    <row r="18" spans="6:10" ht="12.75">
      <c r="F18" s="5"/>
      <c r="G18" s="5"/>
      <c r="H18" s="5"/>
      <c r="I18" s="5"/>
      <c r="J18" s="5"/>
    </row>
    <row r="19" spans="6:10" ht="12.75">
      <c r="F19" s="5"/>
      <c r="G19" s="5"/>
      <c r="H19" s="5"/>
      <c r="I19" s="5"/>
      <c r="J19" s="5"/>
    </row>
  </sheetData>
  <sheetProtection selectLockedCells="1" selectUnlockedCells="1"/>
  <mergeCells count="6">
    <mergeCell ref="C4:J4"/>
    <mergeCell ref="C3:J3"/>
    <mergeCell ref="B14:D14"/>
    <mergeCell ref="F14:J14"/>
    <mergeCell ref="F15:J15"/>
    <mergeCell ref="F16:J16"/>
  </mergeCells>
  <printOptions/>
  <pageMargins left="0.75" right="0.75" top="1" bottom="1" header="0.5118055555555555" footer="0.511805555555555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A2:J20"/>
  <sheetViews>
    <sheetView zoomScalePageLayoutView="0" workbookViewId="0" topLeftCell="A1">
      <selection activeCell="C4" sqref="C4:J4"/>
    </sheetView>
  </sheetViews>
  <sheetFormatPr defaultColWidth="9.140625" defaultRowHeight="12.75"/>
  <cols>
    <col min="1" max="1" width="2.8515625" style="1" customWidth="1"/>
    <col min="2" max="2" width="39.7109375" style="2" customWidth="1"/>
    <col min="3" max="3" width="10.140625" style="2" customWidth="1"/>
    <col min="4" max="4" width="4.7109375" style="1" customWidth="1"/>
    <col min="5" max="5" width="7.140625" style="1" customWidth="1"/>
    <col min="6" max="6" width="9.57421875" style="1" customWidth="1"/>
    <col min="7" max="7" width="10.7109375" style="1" customWidth="1"/>
    <col min="8" max="8" width="4.8515625" style="1" customWidth="1"/>
    <col min="9" max="9" width="10.7109375" style="1" customWidth="1"/>
    <col min="10" max="10" width="12.8515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183</v>
      </c>
      <c r="B5" s="4"/>
      <c r="C5" s="4"/>
    </row>
    <row r="6" spans="1:10" ht="51" customHeight="1">
      <c r="A6" s="6" t="s">
        <v>1</v>
      </c>
      <c r="B6" s="6" t="s">
        <v>2</v>
      </c>
      <c r="C6" s="6" t="s">
        <v>3</v>
      </c>
      <c r="D6" s="6" t="s">
        <v>4</v>
      </c>
      <c r="E6" s="6" t="s">
        <v>301</v>
      </c>
      <c r="F6" s="6" t="s">
        <v>302</v>
      </c>
      <c r="G6" s="6" t="s">
        <v>303</v>
      </c>
      <c r="H6" s="6" t="s">
        <v>304</v>
      </c>
      <c r="I6" s="118" t="s">
        <v>305</v>
      </c>
      <c r="J6" s="119" t="s">
        <v>307</v>
      </c>
    </row>
    <row r="7" spans="1:10" ht="167.25" customHeight="1">
      <c r="A7" s="7">
        <v>1</v>
      </c>
      <c r="B7" s="7" t="s">
        <v>346</v>
      </c>
      <c r="C7" s="8" t="s">
        <v>184</v>
      </c>
      <c r="D7" s="8" t="s">
        <v>8</v>
      </c>
      <c r="E7" s="98">
        <v>60</v>
      </c>
      <c r="F7" s="189"/>
      <c r="G7" s="165">
        <f>F7*E7</f>
        <v>0</v>
      </c>
      <c r="H7" s="9"/>
      <c r="I7" s="166">
        <f>G7*H7+G7</f>
        <v>0</v>
      </c>
      <c r="J7" s="31"/>
    </row>
    <row r="8" spans="1:10" ht="90.75" customHeight="1">
      <c r="A8" s="7">
        <v>2</v>
      </c>
      <c r="B8" s="10" t="s">
        <v>348</v>
      </c>
      <c r="C8" s="11" t="s">
        <v>347</v>
      </c>
      <c r="D8" s="8" t="s">
        <v>8</v>
      </c>
      <c r="E8" s="98">
        <v>11000</v>
      </c>
      <c r="F8" s="189"/>
      <c r="G8" s="165">
        <f>F8*E8</f>
        <v>0</v>
      </c>
      <c r="H8" s="9"/>
      <c r="I8" s="166">
        <f>G8*H8+G8</f>
        <v>0</v>
      </c>
      <c r="J8" s="31"/>
    </row>
    <row r="9" spans="1:10" ht="79.5" customHeight="1">
      <c r="A9" s="12">
        <v>3</v>
      </c>
      <c r="B9" s="13" t="s">
        <v>349</v>
      </c>
      <c r="C9" s="8" t="s">
        <v>185</v>
      </c>
      <c r="D9" s="8" t="s">
        <v>186</v>
      </c>
      <c r="E9" s="98">
        <v>4</v>
      </c>
      <c r="F9" s="189"/>
      <c r="G9" s="165">
        <f>F9*E9</f>
        <v>0</v>
      </c>
      <c r="H9" s="9"/>
      <c r="I9" s="166">
        <f>G9*H9+G9</f>
        <v>0</v>
      </c>
      <c r="J9" s="31"/>
    </row>
    <row r="10" spans="5:9" ht="12.75">
      <c r="E10" s="5"/>
      <c r="F10" s="34" t="s">
        <v>308</v>
      </c>
      <c r="G10" s="144">
        <f>SUM(G7:G9)</f>
        <v>0</v>
      </c>
      <c r="H10" s="34"/>
      <c r="I10" s="144">
        <f>SUM(I7:I9)</f>
        <v>0</v>
      </c>
    </row>
    <row r="11" spans="2:9" ht="12.75">
      <c r="B11" s="218" t="s">
        <v>311</v>
      </c>
      <c r="C11" s="218"/>
      <c r="D11" s="218"/>
      <c r="E11" s="214" t="s">
        <v>312</v>
      </c>
      <c r="F11" s="214"/>
      <c r="G11" s="214"/>
      <c r="H11" s="214"/>
      <c r="I11" s="214"/>
    </row>
    <row r="12" spans="5:9" ht="12.75">
      <c r="E12" s="214" t="s">
        <v>313</v>
      </c>
      <c r="F12" s="214"/>
      <c r="G12" s="214"/>
      <c r="H12" s="214"/>
      <c r="I12" s="214"/>
    </row>
    <row r="13" spans="5:9" ht="12.75">
      <c r="E13" s="214" t="s">
        <v>314</v>
      </c>
      <c r="F13" s="214"/>
      <c r="G13" s="214"/>
      <c r="H13" s="214"/>
      <c r="I13" s="214"/>
    </row>
    <row r="14" spans="5:9" ht="12.75">
      <c r="E14" s="5"/>
      <c r="F14" s="5"/>
      <c r="G14" s="5"/>
      <c r="H14" s="5"/>
      <c r="I14" s="5"/>
    </row>
    <row r="15" spans="5:9" ht="12.75">
      <c r="E15" s="5"/>
      <c r="F15" s="5"/>
      <c r="G15" s="5"/>
      <c r="H15" s="5"/>
      <c r="I15" s="5"/>
    </row>
    <row r="16" spans="5:9" ht="12.75">
      <c r="E16" s="5"/>
      <c r="F16" s="5"/>
      <c r="G16" s="5"/>
      <c r="H16" s="5"/>
      <c r="I16" s="5"/>
    </row>
    <row r="17" spans="5:9" ht="12.75">
      <c r="E17" s="5"/>
      <c r="F17" s="5"/>
      <c r="G17" s="5"/>
      <c r="H17" s="5"/>
      <c r="I17" s="5"/>
    </row>
    <row r="18" spans="5:9" ht="12.75">
      <c r="E18" s="5"/>
      <c r="F18" s="5"/>
      <c r="G18" s="5"/>
      <c r="H18" s="5"/>
      <c r="I18" s="5"/>
    </row>
    <row r="19" spans="5:9" ht="12.75">
      <c r="E19" s="5"/>
      <c r="F19" s="5"/>
      <c r="G19" s="5"/>
      <c r="H19" s="5"/>
      <c r="I19" s="5"/>
    </row>
    <row r="20" spans="5:9" ht="12.75">
      <c r="E20" s="5"/>
      <c r="F20" s="5"/>
      <c r="G20" s="5"/>
      <c r="H20" s="5"/>
      <c r="I20" s="5"/>
    </row>
  </sheetData>
  <sheetProtection selectLockedCells="1" selectUnlockedCells="1"/>
  <mergeCells count="6">
    <mergeCell ref="C4:J4"/>
    <mergeCell ref="C3:J3"/>
    <mergeCell ref="B11:D11"/>
    <mergeCell ref="E11:I11"/>
    <mergeCell ref="E12:I12"/>
    <mergeCell ref="E13:I13"/>
  </mergeCells>
  <printOptions/>
  <pageMargins left="0.75" right="0.75" top="1" bottom="1" header="0.5118055555555555" footer="0.511805555555555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A2:J31"/>
  <sheetViews>
    <sheetView zoomScalePageLayoutView="0" workbookViewId="0" topLeftCell="A1">
      <selection activeCell="C4" sqref="C4:J4"/>
    </sheetView>
  </sheetViews>
  <sheetFormatPr defaultColWidth="9.140625" defaultRowHeight="12.75"/>
  <cols>
    <col min="1" max="1" width="2.8515625" style="1" customWidth="1"/>
    <col min="2" max="2" width="38.140625" style="2" customWidth="1"/>
    <col min="3" max="3" width="9.28125" style="2" customWidth="1"/>
    <col min="4" max="4" width="6.57421875" style="1" customWidth="1"/>
    <col min="5" max="5" width="6.7109375" style="1" customWidth="1"/>
    <col min="6" max="6" width="9.421875" style="1" customWidth="1"/>
    <col min="7" max="7" width="11.421875" style="1" customWidth="1"/>
    <col min="8" max="8" width="6.140625" style="1" customWidth="1"/>
    <col min="9" max="9" width="11.28125" style="1" customWidth="1"/>
    <col min="10" max="10" width="12.421875" style="1" customWidth="1"/>
    <col min="11" max="11" width="9.8515625" style="1" customWidth="1"/>
    <col min="12" max="12" width="10.00390625" style="1" customWidth="1"/>
    <col min="13"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 customHeight="1">
      <c r="A5" s="3" t="s">
        <v>187</v>
      </c>
      <c r="B5" s="4"/>
      <c r="C5" s="4"/>
    </row>
    <row r="6" spans="1:10" ht="51" customHeight="1">
      <c r="A6" s="6" t="s">
        <v>1</v>
      </c>
      <c r="B6" s="6" t="s">
        <v>2</v>
      </c>
      <c r="C6" s="6" t="s">
        <v>3</v>
      </c>
      <c r="D6" s="6" t="s">
        <v>4</v>
      </c>
      <c r="E6" s="6" t="s">
        <v>301</v>
      </c>
      <c r="F6" s="6" t="s">
        <v>302</v>
      </c>
      <c r="G6" s="6" t="s">
        <v>303</v>
      </c>
      <c r="H6" s="6" t="s">
        <v>304</v>
      </c>
      <c r="I6" s="118" t="s">
        <v>305</v>
      </c>
      <c r="J6" s="119" t="s">
        <v>307</v>
      </c>
    </row>
    <row r="7" spans="1:10" ht="114.75">
      <c r="A7" s="7" t="s">
        <v>5</v>
      </c>
      <c r="B7" s="7" t="s">
        <v>266</v>
      </c>
      <c r="C7" s="8" t="s">
        <v>188</v>
      </c>
      <c r="D7" s="8" t="s">
        <v>189</v>
      </c>
      <c r="E7" s="98">
        <v>4000</v>
      </c>
      <c r="F7" s="165"/>
      <c r="G7" s="152">
        <f>F7*E7</f>
        <v>0</v>
      </c>
      <c r="H7" s="9"/>
      <c r="I7" s="166">
        <f>G7*H7+G7</f>
        <v>0</v>
      </c>
      <c r="J7" s="31"/>
    </row>
    <row r="8" spans="1:10" ht="128.25" customHeight="1">
      <c r="A8" s="7">
        <v>2</v>
      </c>
      <c r="B8" s="27" t="s">
        <v>267</v>
      </c>
      <c r="C8" s="8" t="s">
        <v>190</v>
      </c>
      <c r="D8" s="8" t="s">
        <v>8</v>
      </c>
      <c r="E8" s="98">
        <v>24000</v>
      </c>
      <c r="F8" s="165"/>
      <c r="G8" s="152">
        <f aca="true" t="shared" si="0" ref="G8:G25">F8*E8</f>
        <v>0</v>
      </c>
      <c r="H8" s="9"/>
      <c r="I8" s="166">
        <f aca="true" t="shared" si="1" ref="I8:I25">G8*H8+G8</f>
        <v>0</v>
      </c>
      <c r="J8" s="31"/>
    </row>
    <row r="9" spans="1:10" ht="76.5">
      <c r="A9" s="7">
        <v>3</v>
      </c>
      <c r="B9" s="7" t="s">
        <v>191</v>
      </c>
      <c r="C9" s="11" t="s">
        <v>192</v>
      </c>
      <c r="D9" s="8" t="s">
        <v>8</v>
      </c>
      <c r="E9" s="98">
        <v>380</v>
      </c>
      <c r="F9" s="165"/>
      <c r="G9" s="152">
        <f t="shared" si="0"/>
        <v>0</v>
      </c>
      <c r="H9" s="9"/>
      <c r="I9" s="166">
        <f t="shared" si="1"/>
        <v>0</v>
      </c>
      <c r="J9" s="31"/>
    </row>
    <row r="10" spans="1:10" ht="71.25" customHeight="1">
      <c r="A10" s="12">
        <v>4</v>
      </c>
      <c r="B10" s="7" t="s">
        <v>193</v>
      </c>
      <c r="C10" s="8" t="s">
        <v>194</v>
      </c>
      <c r="D10" s="8" t="s">
        <v>8</v>
      </c>
      <c r="E10" s="98">
        <v>210</v>
      </c>
      <c r="F10" s="165"/>
      <c r="G10" s="152">
        <f t="shared" si="0"/>
        <v>0</v>
      </c>
      <c r="H10" s="9"/>
      <c r="I10" s="166">
        <f t="shared" si="1"/>
        <v>0</v>
      </c>
      <c r="J10" s="31"/>
    </row>
    <row r="11" spans="1:10" ht="127.5">
      <c r="A11" s="7">
        <v>5</v>
      </c>
      <c r="B11" s="15" t="s">
        <v>268</v>
      </c>
      <c r="C11" s="16" t="s">
        <v>188</v>
      </c>
      <c r="D11" s="8" t="s">
        <v>8</v>
      </c>
      <c r="E11" s="98">
        <v>20010</v>
      </c>
      <c r="F11" s="165"/>
      <c r="G11" s="152">
        <f t="shared" si="0"/>
        <v>0</v>
      </c>
      <c r="H11" s="9"/>
      <c r="I11" s="166">
        <f t="shared" si="1"/>
        <v>0</v>
      </c>
      <c r="J11" s="31"/>
    </row>
    <row r="12" spans="1:10" ht="151.5" customHeight="1">
      <c r="A12" s="7">
        <v>6</v>
      </c>
      <c r="B12" s="7" t="s">
        <v>195</v>
      </c>
      <c r="C12" s="7" t="s">
        <v>280</v>
      </c>
      <c r="D12" s="8" t="s">
        <v>8</v>
      </c>
      <c r="E12" s="98">
        <v>3024</v>
      </c>
      <c r="F12" s="165"/>
      <c r="G12" s="152">
        <f t="shared" si="0"/>
        <v>0</v>
      </c>
      <c r="H12" s="9"/>
      <c r="I12" s="166">
        <f t="shared" si="1"/>
        <v>0</v>
      </c>
      <c r="J12" s="31"/>
    </row>
    <row r="13" spans="1:10" ht="156" customHeight="1">
      <c r="A13" s="7">
        <v>7</v>
      </c>
      <c r="B13" s="7" t="s">
        <v>196</v>
      </c>
      <c r="C13" s="8" t="s">
        <v>197</v>
      </c>
      <c r="D13" s="8" t="s">
        <v>8</v>
      </c>
      <c r="E13" s="98">
        <v>160</v>
      </c>
      <c r="F13" s="165"/>
      <c r="G13" s="152">
        <f t="shared" si="0"/>
        <v>0</v>
      </c>
      <c r="H13" s="9"/>
      <c r="I13" s="166">
        <f t="shared" si="1"/>
        <v>0</v>
      </c>
      <c r="J13" s="31"/>
    </row>
    <row r="14" spans="1:10" ht="156" customHeight="1">
      <c r="A14" s="7">
        <v>8</v>
      </c>
      <c r="B14" s="7" t="s">
        <v>196</v>
      </c>
      <c r="C14" s="8" t="s">
        <v>198</v>
      </c>
      <c r="D14" s="8" t="s">
        <v>8</v>
      </c>
      <c r="E14" s="98">
        <v>189</v>
      </c>
      <c r="F14" s="165"/>
      <c r="G14" s="152">
        <f t="shared" si="0"/>
        <v>0</v>
      </c>
      <c r="H14" s="9"/>
      <c r="I14" s="166">
        <f t="shared" si="1"/>
        <v>0</v>
      </c>
      <c r="J14" s="31"/>
    </row>
    <row r="15" spans="1:10" ht="156" customHeight="1">
      <c r="A15" s="7">
        <v>9</v>
      </c>
      <c r="B15" s="7" t="s">
        <v>196</v>
      </c>
      <c r="C15" s="8" t="s">
        <v>194</v>
      </c>
      <c r="D15" s="8" t="s">
        <v>8</v>
      </c>
      <c r="E15" s="98">
        <v>180</v>
      </c>
      <c r="F15" s="165"/>
      <c r="G15" s="152">
        <f t="shared" si="0"/>
        <v>0</v>
      </c>
      <c r="H15" s="9"/>
      <c r="I15" s="166">
        <f t="shared" si="1"/>
        <v>0</v>
      </c>
      <c r="J15" s="31"/>
    </row>
    <row r="16" spans="1:10" ht="39.75" customHeight="1">
      <c r="A16" s="7">
        <v>10</v>
      </c>
      <c r="B16" s="7" t="s">
        <v>199</v>
      </c>
      <c r="C16" s="8" t="s">
        <v>63</v>
      </c>
      <c r="D16" s="8" t="s">
        <v>8</v>
      </c>
      <c r="E16" s="98">
        <v>100</v>
      </c>
      <c r="F16" s="165"/>
      <c r="G16" s="152">
        <f t="shared" si="0"/>
        <v>0</v>
      </c>
      <c r="H16" s="9"/>
      <c r="I16" s="166">
        <f t="shared" si="1"/>
        <v>0</v>
      </c>
      <c r="J16" s="31"/>
    </row>
    <row r="17" spans="1:10" ht="39.75" customHeight="1">
      <c r="A17" s="7">
        <v>11</v>
      </c>
      <c r="B17" s="7" t="s">
        <v>200</v>
      </c>
      <c r="C17" s="8" t="s">
        <v>201</v>
      </c>
      <c r="D17" s="8" t="s">
        <v>8</v>
      </c>
      <c r="E17" s="98">
        <v>80</v>
      </c>
      <c r="F17" s="165"/>
      <c r="G17" s="152">
        <f t="shared" si="0"/>
        <v>0</v>
      </c>
      <c r="H17" s="9"/>
      <c r="I17" s="166">
        <f t="shared" si="1"/>
        <v>0</v>
      </c>
      <c r="J17" s="31"/>
    </row>
    <row r="18" spans="1:10" ht="25.5">
      <c r="A18" s="7">
        <v>12</v>
      </c>
      <c r="B18" s="128" t="s">
        <v>202</v>
      </c>
      <c r="C18" s="115" t="s">
        <v>201</v>
      </c>
      <c r="D18" s="8" t="s">
        <v>8</v>
      </c>
      <c r="E18" s="112">
        <v>50</v>
      </c>
      <c r="F18" s="165"/>
      <c r="G18" s="152">
        <f t="shared" si="0"/>
        <v>0</v>
      </c>
      <c r="H18" s="9"/>
      <c r="I18" s="166">
        <f t="shared" si="1"/>
        <v>0</v>
      </c>
      <c r="J18" s="31"/>
    </row>
    <row r="19" spans="1:10" ht="25.5">
      <c r="A19" s="7">
        <v>13</v>
      </c>
      <c r="B19" s="128" t="s">
        <v>203</v>
      </c>
      <c r="C19" s="115" t="s">
        <v>269</v>
      </c>
      <c r="D19" s="8" t="s">
        <v>8</v>
      </c>
      <c r="E19" s="112">
        <v>50</v>
      </c>
      <c r="F19" s="165"/>
      <c r="G19" s="152">
        <f t="shared" si="0"/>
        <v>0</v>
      </c>
      <c r="H19" s="9"/>
      <c r="I19" s="166">
        <f t="shared" si="1"/>
        <v>0</v>
      </c>
      <c r="J19" s="31"/>
    </row>
    <row r="20" spans="1:10" ht="25.5">
      <c r="A20" s="7">
        <v>14</v>
      </c>
      <c r="B20" s="128" t="s">
        <v>204</v>
      </c>
      <c r="C20" s="115" t="s">
        <v>270</v>
      </c>
      <c r="D20" s="8" t="s">
        <v>8</v>
      </c>
      <c r="E20" s="112">
        <v>50</v>
      </c>
      <c r="F20" s="165"/>
      <c r="G20" s="152">
        <f t="shared" si="0"/>
        <v>0</v>
      </c>
      <c r="H20" s="9"/>
      <c r="I20" s="166">
        <f t="shared" si="1"/>
        <v>0</v>
      </c>
      <c r="J20" s="31"/>
    </row>
    <row r="21" spans="1:10" ht="12.75" customHeight="1">
      <c r="A21" s="10">
        <v>15</v>
      </c>
      <c r="B21" s="116" t="s">
        <v>205</v>
      </c>
      <c r="C21" s="117" t="s">
        <v>271</v>
      </c>
      <c r="D21" s="11" t="s">
        <v>8</v>
      </c>
      <c r="E21" s="113">
        <v>50</v>
      </c>
      <c r="F21" s="165"/>
      <c r="G21" s="152">
        <f t="shared" si="0"/>
        <v>0</v>
      </c>
      <c r="H21" s="9"/>
      <c r="I21" s="166">
        <f t="shared" si="1"/>
        <v>0</v>
      </c>
      <c r="J21" s="31"/>
    </row>
    <row r="22" spans="1:10" ht="114.75">
      <c r="A22" s="28">
        <v>16</v>
      </c>
      <c r="B22" s="129" t="s">
        <v>317</v>
      </c>
      <c r="C22" s="29" t="s">
        <v>212</v>
      </c>
      <c r="D22" s="32" t="s">
        <v>8</v>
      </c>
      <c r="E22" s="33">
        <v>36000</v>
      </c>
      <c r="F22" s="165"/>
      <c r="G22" s="152">
        <f t="shared" si="0"/>
        <v>0</v>
      </c>
      <c r="H22" s="9"/>
      <c r="I22" s="166">
        <f t="shared" si="1"/>
        <v>0</v>
      </c>
      <c r="J22" s="31"/>
    </row>
    <row r="23" spans="1:10" ht="114.75">
      <c r="A23" s="28">
        <v>17</v>
      </c>
      <c r="B23" s="30" t="s">
        <v>318</v>
      </c>
      <c r="C23" s="29" t="s">
        <v>213</v>
      </c>
      <c r="D23" s="32" t="s">
        <v>8</v>
      </c>
      <c r="E23" s="33">
        <v>36000</v>
      </c>
      <c r="F23" s="165"/>
      <c r="G23" s="152">
        <f t="shared" si="0"/>
        <v>0</v>
      </c>
      <c r="H23" s="9"/>
      <c r="I23" s="166">
        <f t="shared" si="1"/>
        <v>0</v>
      </c>
      <c r="J23" s="31"/>
    </row>
    <row r="24" spans="1:10" ht="79.5" customHeight="1">
      <c r="A24" s="61">
        <v>18</v>
      </c>
      <c r="B24" s="62" t="s">
        <v>214</v>
      </c>
      <c r="C24" s="8" t="s">
        <v>215</v>
      </c>
      <c r="D24" s="8" t="s">
        <v>216</v>
      </c>
      <c r="E24" s="107">
        <v>5600</v>
      </c>
      <c r="F24" s="165"/>
      <c r="G24" s="152">
        <f t="shared" si="0"/>
        <v>0</v>
      </c>
      <c r="H24" s="9"/>
      <c r="I24" s="166">
        <f t="shared" si="1"/>
        <v>0</v>
      </c>
      <c r="J24" s="31"/>
    </row>
    <row r="25" spans="1:10" ht="76.5">
      <c r="A25" s="34">
        <v>19</v>
      </c>
      <c r="B25" s="28" t="s">
        <v>277</v>
      </c>
      <c r="C25" s="60" t="s">
        <v>241</v>
      </c>
      <c r="D25" s="8" t="s">
        <v>8</v>
      </c>
      <c r="E25" s="114">
        <v>5000</v>
      </c>
      <c r="F25" s="165"/>
      <c r="G25" s="152">
        <f t="shared" si="0"/>
        <v>0</v>
      </c>
      <c r="H25" s="9"/>
      <c r="I25" s="166">
        <f t="shared" si="1"/>
        <v>0</v>
      </c>
      <c r="J25" s="31"/>
    </row>
    <row r="26" spans="6:10" ht="12.75">
      <c r="F26" s="34" t="s">
        <v>308</v>
      </c>
      <c r="G26" s="144">
        <f>SUM(G7:G25)</f>
        <v>0</v>
      </c>
      <c r="H26" s="34"/>
      <c r="I26" s="144">
        <f>SUM(I7:I25)</f>
        <v>0</v>
      </c>
      <c r="J26" s="5"/>
    </row>
    <row r="27" spans="2:10" ht="12.75">
      <c r="B27" s="218" t="s">
        <v>311</v>
      </c>
      <c r="C27" s="218"/>
      <c r="D27" s="218"/>
      <c r="F27" s="214" t="s">
        <v>312</v>
      </c>
      <c r="G27" s="214"/>
      <c r="H27" s="214"/>
      <c r="I27" s="214"/>
      <c r="J27" s="214"/>
    </row>
    <row r="28" spans="6:10" ht="12.75">
      <c r="F28" s="214" t="s">
        <v>313</v>
      </c>
      <c r="G28" s="214"/>
      <c r="H28" s="214"/>
      <c r="I28" s="214"/>
      <c r="J28" s="214"/>
    </row>
    <row r="29" spans="6:10" ht="12.75">
      <c r="F29" s="214" t="s">
        <v>314</v>
      </c>
      <c r="G29" s="214"/>
      <c r="H29" s="214"/>
      <c r="I29" s="214"/>
      <c r="J29" s="214"/>
    </row>
    <row r="30" spans="6:10" ht="12.75">
      <c r="F30" s="5"/>
      <c r="G30" s="5"/>
      <c r="H30" s="5"/>
      <c r="I30" s="5"/>
      <c r="J30" s="5"/>
    </row>
    <row r="31" spans="6:10" ht="12.75">
      <c r="F31" s="5"/>
      <c r="G31" s="5"/>
      <c r="H31" s="5"/>
      <c r="I31" s="5"/>
      <c r="J31" s="5"/>
    </row>
  </sheetData>
  <sheetProtection selectLockedCells="1" selectUnlockedCells="1"/>
  <mergeCells count="6">
    <mergeCell ref="C4:J4"/>
    <mergeCell ref="C3:J3"/>
    <mergeCell ref="B27:D27"/>
    <mergeCell ref="F27:J27"/>
    <mergeCell ref="F28:J28"/>
    <mergeCell ref="F29:J29"/>
  </mergeCells>
  <printOptions/>
  <pageMargins left="0.75" right="0.75" top="1" bottom="1" header="0.5118055555555555" footer="0.511805555555555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dimension ref="A2:J17"/>
  <sheetViews>
    <sheetView zoomScalePageLayoutView="0" workbookViewId="0" topLeftCell="A1">
      <selection activeCell="C4" sqref="C4:J4"/>
    </sheetView>
  </sheetViews>
  <sheetFormatPr defaultColWidth="9.140625" defaultRowHeight="12.75"/>
  <cols>
    <col min="1" max="1" width="4.28125" style="1" customWidth="1"/>
    <col min="2" max="2" width="29.00390625" style="2" customWidth="1"/>
    <col min="3" max="3" width="26.57421875" style="2" customWidth="1"/>
    <col min="4" max="4" width="4.57421875" style="1" customWidth="1"/>
    <col min="5" max="5" width="6.140625" style="1" customWidth="1"/>
    <col min="6" max="6" width="9.57421875" style="1" customWidth="1"/>
    <col min="7" max="7" width="10.57421875" style="1" customWidth="1"/>
    <col min="8" max="8" width="5.140625" style="1" customWidth="1"/>
    <col min="9" max="9" width="10.8515625" style="1" customWidth="1"/>
    <col min="10" max="10" width="12.8515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75" customHeight="1">
      <c r="A5" s="3" t="s">
        <v>206</v>
      </c>
      <c r="B5" s="4"/>
      <c r="C5" s="4"/>
    </row>
    <row r="6" spans="1:10" ht="54" customHeight="1">
      <c r="A6" s="6" t="s">
        <v>207</v>
      </c>
      <c r="B6" s="6" t="s">
        <v>2</v>
      </c>
      <c r="C6" s="6" t="s">
        <v>3</v>
      </c>
      <c r="D6" s="6" t="s">
        <v>4</v>
      </c>
      <c r="E6" s="6" t="s">
        <v>301</v>
      </c>
      <c r="F6" s="6" t="s">
        <v>302</v>
      </c>
      <c r="G6" s="6" t="s">
        <v>303</v>
      </c>
      <c r="H6" s="6" t="s">
        <v>304</v>
      </c>
      <c r="I6" s="118" t="s">
        <v>305</v>
      </c>
      <c r="J6" s="119" t="s">
        <v>307</v>
      </c>
    </row>
    <row r="7" spans="1:10" ht="127.5" customHeight="1">
      <c r="A7" s="7" t="s">
        <v>208</v>
      </c>
      <c r="B7" s="7" t="s">
        <v>281</v>
      </c>
      <c r="C7" s="7" t="s">
        <v>326</v>
      </c>
      <c r="D7" s="8" t="s">
        <v>8</v>
      </c>
      <c r="E7" s="98">
        <v>250</v>
      </c>
      <c r="F7" s="165"/>
      <c r="G7" s="173">
        <f>F7*E7</f>
        <v>0</v>
      </c>
      <c r="H7" s="9"/>
      <c r="I7" s="166">
        <f>G7*H7+G7</f>
        <v>0</v>
      </c>
      <c r="J7" s="31"/>
    </row>
    <row r="8" spans="1:10" ht="130.5" customHeight="1">
      <c r="A8" s="7" t="s">
        <v>209</v>
      </c>
      <c r="B8" s="7" t="s">
        <v>281</v>
      </c>
      <c r="C8" s="7" t="s">
        <v>327</v>
      </c>
      <c r="D8" s="8" t="s">
        <v>8</v>
      </c>
      <c r="E8" s="98">
        <v>250</v>
      </c>
      <c r="F8" s="165"/>
      <c r="G8" s="173">
        <f>F8*E8</f>
        <v>0</v>
      </c>
      <c r="H8" s="9"/>
      <c r="I8" s="166">
        <f>G8*H8+G8</f>
        <v>0</v>
      </c>
      <c r="J8" s="31"/>
    </row>
    <row r="9" spans="1:10" ht="128.25" customHeight="1">
      <c r="A9" s="7" t="s">
        <v>210</v>
      </c>
      <c r="B9" s="7" t="s">
        <v>281</v>
      </c>
      <c r="C9" s="7" t="s">
        <v>328</v>
      </c>
      <c r="D9" s="8" t="s">
        <v>8</v>
      </c>
      <c r="E9" s="98">
        <v>100</v>
      </c>
      <c r="F9" s="165"/>
      <c r="G9" s="173">
        <f>F9*E9</f>
        <v>0</v>
      </c>
      <c r="H9" s="9"/>
      <c r="I9" s="166">
        <f>G9*H9+G9</f>
        <v>0</v>
      </c>
      <c r="J9" s="31"/>
    </row>
    <row r="10" spans="1:10" ht="16.5" customHeight="1">
      <c r="A10" s="24"/>
      <c r="B10" s="24"/>
      <c r="C10" s="24"/>
      <c r="D10" s="38"/>
      <c r="E10" s="136"/>
      <c r="F10" s="140" t="s">
        <v>308</v>
      </c>
      <c r="G10" s="174">
        <f>SUM(G7:G9)</f>
        <v>0</v>
      </c>
      <c r="H10" s="9"/>
      <c r="I10" s="175">
        <f>SUM(I7:I9)</f>
        <v>0</v>
      </c>
      <c r="J10" s="138"/>
    </row>
    <row r="11" spans="1:10" ht="12.75">
      <c r="A11" s="5"/>
      <c r="B11" s="4"/>
      <c r="C11" s="4"/>
      <c r="D11" s="5"/>
      <c r="E11" s="5"/>
      <c r="F11" s="141"/>
      <c r="G11" s="141"/>
      <c r="H11" s="5"/>
      <c r="I11" s="5"/>
      <c r="J11" s="5"/>
    </row>
    <row r="12" spans="1:10" ht="27.75" customHeight="1">
      <c r="A12" s="222" t="s">
        <v>211</v>
      </c>
      <c r="B12" s="222"/>
      <c r="C12" s="222"/>
      <c r="D12" s="222"/>
      <c r="E12" s="222"/>
      <c r="F12" s="222"/>
      <c r="G12" s="222"/>
      <c r="H12" s="222"/>
      <c r="I12" s="222"/>
      <c r="J12" s="222"/>
    </row>
    <row r="13" spans="1:10" ht="12.75">
      <c r="A13" s="139"/>
      <c r="B13" s="4"/>
      <c r="C13" s="4"/>
      <c r="D13" s="139"/>
      <c r="E13" s="139"/>
      <c r="F13" s="139"/>
      <c r="G13" s="139"/>
      <c r="H13" s="139"/>
      <c r="I13" s="139"/>
      <c r="J13" s="5"/>
    </row>
    <row r="14" spans="1:10" ht="12.75">
      <c r="A14" s="5"/>
      <c r="B14" s="218" t="s">
        <v>311</v>
      </c>
      <c r="C14" s="218"/>
      <c r="D14" s="5"/>
      <c r="E14" s="214" t="s">
        <v>312</v>
      </c>
      <c r="F14" s="214"/>
      <c r="G14" s="214"/>
      <c r="H14" s="214"/>
      <c r="I14" s="214"/>
      <c r="J14" s="5"/>
    </row>
    <row r="15" spans="1:10" ht="12.75">
      <c r="A15" s="5"/>
      <c r="B15" s="4"/>
      <c r="C15" s="4"/>
      <c r="D15" s="5"/>
      <c r="E15" s="214" t="s">
        <v>313</v>
      </c>
      <c r="F15" s="214"/>
      <c r="G15" s="214"/>
      <c r="H15" s="214"/>
      <c r="I15" s="214"/>
      <c r="J15" s="5"/>
    </row>
    <row r="16" spans="1:10" ht="12.75">
      <c r="A16" s="5"/>
      <c r="B16" s="4"/>
      <c r="C16" s="4"/>
      <c r="D16" s="5"/>
      <c r="E16" s="214" t="s">
        <v>314</v>
      </c>
      <c r="F16" s="214"/>
      <c r="G16" s="214"/>
      <c r="H16" s="214"/>
      <c r="I16" s="214"/>
      <c r="J16" s="5"/>
    </row>
    <row r="17" spans="1:10" ht="12.75">
      <c r="A17" s="5"/>
      <c r="B17" s="4"/>
      <c r="C17" s="4"/>
      <c r="D17" s="5"/>
      <c r="E17" s="5"/>
      <c r="F17" s="5"/>
      <c r="G17" s="5"/>
      <c r="H17" s="5"/>
      <c r="I17" s="5"/>
      <c r="J17" s="5"/>
    </row>
  </sheetData>
  <sheetProtection selectLockedCells="1" selectUnlockedCells="1"/>
  <mergeCells count="7">
    <mergeCell ref="E16:I16"/>
    <mergeCell ref="A12:J12"/>
    <mergeCell ref="C4:J4"/>
    <mergeCell ref="C3:J3"/>
    <mergeCell ref="B14:C14"/>
    <mergeCell ref="E14:I14"/>
    <mergeCell ref="E15:I15"/>
  </mergeCells>
  <printOptions/>
  <pageMargins left="0.75" right="0.75" top="1" bottom="1" header="0.5118055555555555" footer="0.5118055555555555"/>
  <pageSetup horizontalDpi="600" verticalDpi="600" orientation="landscape" paperSize="9" r:id="rId2"/>
  <drawing r:id="rId1"/>
</worksheet>
</file>

<file path=xl/worksheets/sheet27.xml><?xml version="1.0" encoding="utf-8"?>
<worksheet xmlns="http://schemas.openxmlformats.org/spreadsheetml/2006/main" xmlns:r="http://schemas.openxmlformats.org/officeDocument/2006/relationships">
  <dimension ref="A2:K15"/>
  <sheetViews>
    <sheetView zoomScalePageLayoutView="0" workbookViewId="0" topLeftCell="A1">
      <selection activeCell="M8" sqref="M8"/>
    </sheetView>
  </sheetViews>
  <sheetFormatPr defaultColWidth="9.140625" defaultRowHeight="12.75"/>
  <cols>
    <col min="1" max="1" width="4.57421875" style="0" customWidth="1"/>
    <col min="2" max="2" width="27.28125" style="0" customWidth="1"/>
    <col min="3" max="3" width="20.8515625" style="0" customWidth="1"/>
    <col min="4" max="4" width="7.28125" style="0" customWidth="1"/>
    <col min="5" max="5" width="5.140625" style="0" customWidth="1"/>
    <col min="7" max="7" width="10.57421875" style="0" bestFit="1" customWidth="1"/>
    <col min="8" max="8" width="7.28125" style="0" customWidth="1"/>
    <col min="9" max="9" width="9.421875" style="0" bestFit="1" customWidth="1"/>
    <col min="10" max="10" width="13.57421875" style="0" customWidth="1"/>
  </cols>
  <sheetData>
    <row r="2" ht="12.75">
      <c r="J2" s="137" t="s">
        <v>310</v>
      </c>
    </row>
    <row r="3" spans="3:10" ht="12.75">
      <c r="C3" s="228" t="s">
        <v>309</v>
      </c>
      <c r="D3" s="228"/>
      <c r="E3" s="228"/>
      <c r="F3" s="228"/>
      <c r="G3" s="228"/>
      <c r="H3" s="228"/>
      <c r="I3" s="228"/>
      <c r="J3" s="228"/>
    </row>
    <row r="4" spans="3:10" ht="12.75">
      <c r="C4" s="228" t="s">
        <v>352</v>
      </c>
      <c r="D4" s="228"/>
      <c r="E4" s="228"/>
      <c r="F4" s="228"/>
      <c r="G4" s="228"/>
      <c r="H4" s="228"/>
      <c r="I4" s="228"/>
      <c r="J4" s="228"/>
    </row>
    <row r="5" spans="1:10" ht="12.75">
      <c r="A5" s="3" t="s">
        <v>345</v>
      </c>
      <c r="B5" s="4"/>
      <c r="C5" s="4"/>
      <c r="D5" s="5"/>
      <c r="E5" s="5"/>
      <c r="F5" s="5"/>
      <c r="G5" s="5"/>
      <c r="H5" s="5"/>
      <c r="I5" s="5"/>
      <c r="J5" s="5"/>
    </row>
    <row r="6" spans="1:11" ht="54" customHeight="1">
      <c r="A6" s="6" t="s">
        <v>1</v>
      </c>
      <c r="B6" s="6" t="s">
        <v>2</v>
      </c>
      <c r="C6" s="6" t="s">
        <v>3</v>
      </c>
      <c r="D6" s="6" t="s">
        <v>4</v>
      </c>
      <c r="E6" s="6" t="s">
        <v>301</v>
      </c>
      <c r="F6" s="6" t="s">
        <v>302</v>
      </c>
      <c r="G6" s="6" t="s">
        <v>303</v>
      </c>
      <c r="H6" s="6" t="s">
        <v>304</v>
      </c>
      <c r="I6" s="120" t="s">
        <v>305</v>
      </c>
      <c r="J6" s="119" t="s">
        <v>307</v>
      </c>
      <c r="K6" s="167"/>
    </row>
    <row r="7" spans="1:10" ht="38.25">
      <c r="A7" s="7" t="s">
        <v>5</v>
      </c>
      <c r="B7" s="7" t="s">
        <v>242</v>
      </c>
      <c r="C7" s="7" t="s">
        <v>243</v>
      </c>
      <c r="D7" s="8" t="s">
        <v>244</v>
      </c>
      <c r="E7" s="14">
        <v>6</v>
      </c>
      <c r="F7" s="168"/>
      <c r="G7" s="169">
        <f>F7*E7</f>
        <v>0</v>
      </c>
      <c r="H7" s="9"/>
      <c r="I7" s="166">
        <f>G7*H7+G7</f>
        <v>0</v>
      </c>
      <c r="J7" s="31"/>
    </row>
    <row r="8" spans="1:10" ht="38.25">
      <c r="A8" s="7">
        <v>2</v>
      </c>
      <c r="B8" s="7" t="s">
        <v>242</v>
      </c>
      <c r="C8" s="7" t="s">
        <v>245</v>
      </c>
      <c r="D8" s="8" t="s">
        <v>244</v>
      </c>
      <c r="E8" s="14">
        <v>6</v>
      </c>
      <c r="F8" s="168"/>
      <c r="G8" s="169">
        <f>F8*E8</f>
        <v>0</v>
      </c>
      <c r="H8" s="9"/>
      <c r="I8" s="166">
        <f>G8*H8+G8</f>
        <v>0</v>
      </c>
      <c r="J8" s="31"/>
    </row>
    <row r="9" spans="1:10" ht="12.75">
      <c r="A9" s="1"/>
      <c r="B9" s="2"/>
      <c r="C9" s="2"/>
      <c r="D9" s="1"/>
      <c r="E9" s="5"/>
      <c r="F9" s="34" t="s">
        <v>308</v>
      </c>
      <c r="G9" s="144">
        <f>SUM(G7:G8)</f>
        <v>0</v>
      </c>
      <c r="H9" s="34"/>
      <c r="I9" s="144">
        <f>SUM(I7:I8)</f>
        <v>0</v>
      </c>
      <c r="J9" s="5"/>
    </row>
    <row r="10" spans="1:10" ht="12.75">
      <c r="A10" s="1"/>
      <c r="B10" s="218" t="s">
        <v>311</v>
      </c>
      <c r="C10" s="218"/>
      <c r="D10" s="1"/>
      <c r="E10" s="214" t="s">
        <v>312</v>
      </c>
      <c r="F10" s="214"/>
      <c r="G10" s="214"/>
      <c r="H10" s="214"/>
      <c r="I10" s="214"/>
      <c r="J10" s="214"/>
    </row>
    <row r="11" spans="1:10" ht="12.75">
      <c r="A11" s="1"/>
      <c r="B11" s="2"/>
      <c r="C11" s="2"/>
      <c r="D11" s="1"/>
      <c r="E11" s="214" t="s">
        <v>313</v>
      </c>
      <c r="F11" s="214"/>
      <c r="G11" s="214"/>
      <c r="H11" s="214"/>
      <c r="I11" s="214"/>
      <c r="J11" s="214"/>
    </row>
    <row r="12" spans="1:10" ht="12.75">
      <c r="A12" s="1"/>
      <c r="B12" s="2"/>
      <c r="C12" s="2"/>
      <c r="D12" s="1"/>
      <c r="E12" s="214" t="s">
        <v>314</v>
      </c>
      <c r="F12" s="214"/>
      <c r="G12" s="214"/>
      <c r="H12" s="214"/>
      <c r="I12" s="214"/>
      <c r="J12" s="214"/>
    </row>
    <row r="13" spans="5:10" ht="12.75">
      <c r="E13" s="137"/>
      <c r="F13" s="137"/>
      <c r="G13" s="137"/>
      <c r="H13" s="137"/>
      <c r="I13" s="137"/>
      <c r="J13" s="137"/>
    </row>
    <row r="14" spans="5:10" ht="12.75">
      <c r="E14" s="137"/>
      <c r="F14" s="137"/>
      <c r="G14" s="137"/>
      <c r="H14" s="137"/>
      <c r="I14" s="137"/>
      <c r="J14" s="137"/>
    </row>
    <row r="15" spans="5:10" ht="12.75">
      <c r="E15" s="137"/>
      <c r="F15" s="137"/>
      <c r="G15" s="137"/>
      <c r="H15" s="137"/>
      <c r="I15" s="137"/>
      <c r="J15" s="137"/>
    </row>
  </sheetData>
  <sheetProtection/>
  <mergeCells count="6">
    <mergeCell ref="C4:J4"/>
    <mergeCell ref="C3:J3"/>
    <mergeCell ref="B10:C10"/>
    <mergeCell ref="E10:J10"/>
    <mergeCell ref="E11:J11"/>
    <mergeCell ref="E12:J12"/>
  </mergeCells>
  <printOptions/>
  <pageMargins left="0.7" right="0.7" top="0.75" bottom="0.75" header="0.3" footer="0.3"/>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A2:J12"/>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11.421875" style="2" customWidth="1"/>
    <col min="4" max="4" width="8.28125" style="1" customWidth="1"/>
    <col min="5" max="5" width="6.00390625" style="1" customWidth="1"/>
    <col min="6" max="6" width="9.421875" style="1" customWidth="1"/>
    <col min="7" max="7" width="11.140625" style="1" customWidth="1"/>
    <col min="8" max="8" width="6.00390625" style="1" customWidth="1"/>
    <col min="9" max="9" width="10.7109375" style="1" customWidth="1"/>
    <col min="10" max="10" width="15.0039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 customHeight="1">
      <c r="A5" s="3" t="s">
        <v>279</v>
      </c>
      <c r="B5" s="4"/>
      <c r="C5" s="4"/>
    </row>
    <row r="6" spans="1:10" ht="36.75" customHeight="1">
      <c r="A6" s="6" t="s">
        <v>1</v>
      </c>
      <c r="B6" s="6" t="s">
        <v>2</v>
      </c>
      <c r="C6" s="6" t="s">
        <v>3</v>
      </c>
      <c r="D6" s="6" t="s">
        <v>4</v>
      </c>
      <c r="E6" s="6" t="s">
        <v>301</v>
      </c>
      <c r="F6" s="6" t="s">
        <v>302</v>
      </c>
      <c r="G6" s="6" t="s">
        <v>303</v>
      </c>
      <c r="H6" s="6" t="s">
        <v>304</v>
      </c>
      <c r="I6" s="118" t="s">
        <v>305</v>
      </c>
      <c r="J6" s="119" t="s">
        <v>307</v>
      </c>
    </row>
    <row r="7" spans="1:10" ht="77.25" customHeight="1">
      <c r="A7" s="7" t="s">
        <v>5</v>
      </c>
      <c r="B7" s="7" t="s">
        <v>221</v>
      </c>
      <c r="C7" s="8" t="s">
        <v>330</v>
      </c>
      <c r="D7" s="8" t="s">
        <v>329</v>
      </c>
      <c r="E7" s="107">
        <v>480</v>
      </c>
      <c r="F7" s="196"/>
      <c r="G7" s="161">
        <f>F7*E7</f>
        <v>0</v>
      </c>
      <c r="H7" s="47"/>
      <c r="I7" s="185">
        <f>G7*H7+G7</f>
        <v>0</v>
      </c>
      <c r="J7" s="31"/>
    </row>
    <row r="8" spans="6:10" ht="12.75">
      <c r="F8" s="34" t="s">
        <v>308</v>
      </c>
      <c r="G8" s="144">
        <f>SUM(G7)</f>
        <v>0</v>
      </c>
      <c r="H8" s="34"/>
      <c r="I8" s="145">
        <f>SUM(I7)</f>
        <v>0</v>
      </c>
      <c r="J8" s="5"/>
    </row>
    <row r="9" spans="2:10" ht="12.75">
      <c r="B9" s="218" t="s">
        <v>311</v>
      </c>
      <c r="C9" s="218"/>
      <c r="D9" s="218"/>
      <c r="F9" s="214" t="s">
        <v>312</v>
      </c>
      <c r="G9" s="214"/>
      <c r="H9" s="214"/>
      <c r="I9" s="214"/>
      <c r="J9" s="214"/>
    </row>
    <row r="10" spans="6:10" ht="12.75">
      <c r="F10" s="214" t="s">
        <v>313</v>
      </c>
      <c r="G10" s="214"/>
      <c r="H10" s="214"/>
      <c r="I10" s="214"/>
      <c r="J10" s="214"/>
    </row>
    <row r="11" spans="6:10" ht="12.75">
      <c r="F11" s="214" t="s">
        <v>314</v>
      </c>
      <c r="G11" s="214"/>
      <c r="H11" s="214"/>
      <c r="I11" s="214"/>
      <c r="J11" s="214"/>
    </row>
    <row r="12" spans="6:10" ht="12.75">
      <c r="F12" s="5"/>
      <c r="G12" s="5"/>
      <c r="H12" s="5"/>
      <c r="I12" s="5"/>
      <c r="J12" s="5"/>
    </row>
  </sheetData>
  <sheetProtection/>
  <mergeCells count="6">
    <mergeCell ref="C4:J4"/>
    <mergeCell ref="C3:J3"/>
    <mergeCell ref="B9:D9"/>
    <mergeCell ref="F9:J9"/>
    <mergeCell ref="F10:J10"/>
    <mergeCell ref="F11:J11"/>
  </mergeCells>
  <printOptions/>
  <pageMargins left="0.7" right="0.7" top="0.75" bottom="0.75" header="0.3" footer="0.3"/>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A1:K16"/>
  <sheetViews>
    <sheetView zoomScalePageLayoutView="0" workbookViewId="0" topLeftCell="A1">
      <selection activeCell="C4" sqref="C4:I4"/>
    </sheetView>
  </sheetViews>
  <sheetFormatPr defaultColWidth="9.140625" defaultRowHeight="12.75"/>
  <cols>
    <col min="1" max="1" width="2.8515625" style="1" customWidth="1"/>
    <col min="2" max="2" width="42.421875" style="2" customWidth="1"/>
    <col min="3" max="3" width="6.28125" style="1" customWidth="1"/>
    <col min="4" max="4" width="7.8515625" style="1" customWidth="1"/>
    <col min="5" max="5" width="9.8515625" style="1" customWidth="1"/>
    <col min="6" max="6" width="11.7109375" style="1" customWidth="1"/>
    <col min="7" max="7" width="6.421875" style="1" customWidth="1"/>
    <col min="8" max="8" width="10.8515625" style="1" customWidth="1"/>
    <col min="9" max="9" width="11.57421875" style="1" customWidth="1"/>
    <col min="10" max="16384" width="9.140625" style="1" customWidth="1"/>
  </cols>
  <sheetData>
    <row r="1" spans="3:9" ht="12.75">
      <c r="C1" s="5"/>
      <c r="D1" s="5"/>
      <c r="E1" s="5"/>
      <c r="F1" s="5"/>
      <c r="G1" s="5"/>
      <c r="H1" s="5"/>
      <c r="I1" s="5"/>
    </row>
    <row r="2" spans="3:9" ht="12.75">
      <c r="C2" s="5"/>
      <c r="D2" s="5"/>
      <c r="E2" s="5"/>
      <c r="F2" s="5"/>
      <c r="G2" s="5"/>
      <c r="H2" s="5"/>
      <c r="I2" s="5" t="s">
        <v>310</v>
      </c>
    </row>
    <row r="3" spans="3:9" ht="12.75">
      <c r="C3" s="214" t="s">
        <v>309</v>
      </c>
      <c r="D3" s="214"/>
      <c r="E3" s="214"/>
      <c r="F3" s="214"/>
      <c r="G3" s="214"/>
      <c r="H3" s="214"/>
      <c r="I3" s="214"/>
    </row>
    <row r="4" spans="3:9" ht="12.75">
      <c r="C4" s="214" t="s">
        <v>352</v>
      </c>
      <c r="D4" s="214"/>
      <c r="E4" s="214"/>
      <c r="F4" s="214"/>
      <c r="G4" s="214"/>
      <c r="H4" s="214"/>
      <c r="I4" s="214"/>
    </row>
    <row r="5" spans="1:2" s="5" customFormat="1" ht="18" customHeight="1">
      <c r="A5" s="3" t="s">
        <v>217</v>
      </c>
      <c r="B5" s="4"/>
    </row>
    <row r="6" spans="1:9" ht="56.25" customHeight="1">
      <c r="A6" s="6" t="s">
        <v>1</v>
      </c>
      <c r="B6" s="6" t="s">
        <v>2</v>
      </c>
      <c r="C6" s="6" t="s">
        <v>4</v>
      </c>
      <c r="D6" s="6" t="s">
        <v>301</v>
      </c>
      <c r="E6" s="6" t="s">
        <v>302</v>
      </c>
      <c r="F6" s="37" t="s">
        <v>303</v>
      </c>
      <c r="G6" s="6" t="s">
        <v>304</v>
      </c>
      <c r="H6" s="118" t="s">
        <v>305</v>
      </c>
      <c r="I6" s="119" t="s">
        <v>307</v>
      </c>
    </row>
    <row r="7" spans="1:9" ht="91.5" customHeight="1">
      <c r="A7" s="8" t="s">
        <v>5</v>
      </c>
      <c r="B7" s="35" t="s">
        <v>287</v>
      </c>
      <c r="C7" s="8" t="s">
        <v>218</v>
      </c>
      <c r="D7" s="98">
        <v>4300</v>
      </c>
      <c r="E7" s="170"/>
      <c r="F7" s="172">
        <f>E7*D7</f>
        <v>0</v>
      </c>
      <c r="G7" s="171"/>
      <c r="H7" s="166">
        <f>F7*G7+F7</f>
        <v>0</v>
      </c>
      <c r="I7" s="31"/>
    </row>
    <row r="8" spans="1:9" ht="92.25" customHeight="1">
      <c r="A8" s="8">
        <v>2</v>
      </c>
      <c r="B8" s="35" t="s">
        <v>288</v>
      </c>
      <c r="C8" s="8" t="s">
        <v>218</v>
      </c>
      <c r="D8" s="98">
        <v>7500</v>
      </c>
      <c r="E8" s="170"/>
      <c r="F8" s="172">
        <f>E8*D8</f>
        <v>0</v>
      </c>
      <c r="G8" s="171"/>
      <c r="H8" s="166">
        <f>F8*G8+F8</f>
        <v>0</v>
      </c>
      <c r="I8" s="31"/>
    </row>
    <row r="9" spans="1:9" ht="27.75" customHeight="1">
      <c r="A9" s="8">
        <v>3</v>
      </c>
      <c r="B9" s="35" t="s">
        <v>272</v>
      </c>
      <c r="C9" s="8" t="s">
        <v>8</v>
      </c>
      <c r="D9" s="98">
        <v>7000</v>
      </c>
      <c r="E9" s="170"/>
      <c r="F9" s="172">
        <f>E9*D9</f>
        <v>0</v>
      </c>
      <c r="G9" s="171"/>
      <c r="H9" s="166">
        <f>F9*G9+F9</f>
        <v>0</v>
      </c>
      <c r="I9" s="31"/>
    </row>
    <row r="10" spans="1:11" ht="27" customHeight="1">
      <c r="A10" s="55">
        <v>4</v>
      </c>
      <c r="B10" s="41" t="s">
        <v>273</v>
      </c>
      <c r="C10" s="11" t="s">
        <v>289</v>
      </c>
      <c r="D10" s="108">
        <v>15000</v>
      </c>
      <c r="E10" s="170"/>
      <c r="F10" s="172">
        <f>E10*D10</f>
        <v>0</v>
      </c>
      <c r="G10" s="171"/>
      <c r="H10" s="166">
        <f>F10*G10+F10</f>
        <v>0</v>
      </c>
      <c r="I10" s="201"/>
      <c r="J10" s="200"/>
      <c r="K10" s="200"/>
    </row>
    <row r="11" spans="1:11" ht="51">
      <c r="A11" s="56">
        <v>5</v>
      </c>
      <c r="B11" s="130" t="s">
        <v>290</v>
      </c>
      <c r="C11" s="56" t="s">
        <v>8</v>
      </c>
      <c r="D11" s="56">
        <v>10</v>
      </c>
      <c r="E11" s="170"/>
      <c r="F11" s="172">
        <f>E11*D11</f>
        <v>0</v>
      </c>
      <c r="G11" s="171"/>
      <c r="H11" s="166">
        <f>F11*G11+F11</f>
        <v>0</v>
      </c>
      <c r="I11" s="201"/>
      <c r="J11" s="198"/>
      <c r="K11" s="198"/>
    </row>
    <row r="12" spans="5:9" ht="12.75">
      <c r="E12" s="34" t="s">
        <v>308</v>
      </c>
      <c r="F12" s="144">
        <f>SUM(F7:F11)</f>
        <v>0</v>
      </c>
      <c r="G12" s="34"/>
      <c r="H12" s="144">
        <f>SUM(H7:H11)</f>
        <v>0</v>
      </c>
      <c r="I12" s="5"/>
    </row>
    <row r="13" spans="2:9" ht="12.75">
      <c r="B13" s="218" t="s">
        <v>311</v>
      </c>
      <c r="C13" s="218"/>
      <c r="E13" s="214" t="s">
        <v>312</v>
      </c>
      <c r="F13" s="214"/>
      <c r="G13" s="214"/>
      <c r="H13" s="214"/>
      <c r="I13" s="214"/>
    </row>
    <row r="14" spans="5:9" ht="12.75">
      <c r="E14" s="214" t="s">
        <v>313</v>
      </c>
      <c r="F14" s="214"/>
      <c r="G14" s="214"/>
      <c r="H14" s="214"/>
      <c r="I14" s="214"/>
    </row>
    <row r="15" spans="5:9" ht="12.75">
      <c r="E15" s="214" t="s">
        <v>314</v>
      </c>
      <c r="F15" s="214"/>
      <c r="G15" s="214"/>
      <c r="H15" s="214"/>
      <c r="I15" s="214"/>
    </row>
    <row r="16" spans="5:9" ht="12.75">
      <c r="E16" s="5"/>
      <c r="F16" s="5"/>
      <c r="G16" s="5"/>
      <c r="H16" s="5"/>
      <c r="I16" s="5"/>
    </row>
  </sheetData>
  <sheetProtection selectLockedCells="1" selectUnlockedCells="1"/>
  <mergeCells count="6">
    <mergeCell ref="C4:I4"/>
    <mergeCell ref="C3:I3"/>
    <mergeCell ref="B13:C13"/>
    <mergeCell ref="E13:I13"/>
    <mergeCell ref="E14:I14"/>
    <mergeCell ref="E15:I15"/>
  </mergeCells>
  <printOptions/>
  <pageMargins left="0.75" right="0.75" top="1" bottom="1" header="0.5118055555555555" footer="0.511805555555555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J13"/>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9.00390625" style="2" customWidth="1"/>
    <col min="4" max="4" width="8.7109375" style="1" customWidth="1"/>
    <col min="5" max="5" width="6.8515625" style="1" customWidth="1"/>
    <col min="6" max="6" width="8.421875" style="1" customWidth="1"/>
    <col min="7" max="7" width="10.421875" style="1" customWidth="1"/>
    <col min="8" max="8" width="5.57421875" style="1" customWidth="1"/>
    <col min="9" max="9" width="10.57421875" style="1" customWidth="1"/>
    <col min="10" max="10" width="10.8515625" style="1" customWidth="1"/>
    <col min="11" max="16384" width="9.140625" style="1" customWidth="1"/>
  </cols>
  <sheetData>
    <row r="2" spans="4:10" ht="12.75">
      <c r="D2" s="5"/>
      <c r="E2" s="5"/>
      <c r="F2" s="5"/>
      <c r="G2" s="5"/>
      <c r="H2" s="5"/>
      <c r="I2" s="5"/>
      <c r="J2" s="5" t="s">
        <v>310</v>
      </c>
    </row>
    <row r="3" spans="4:10" ht="12.75">
      <c r="D3" s="214" t="s">
        <v>309</v>
      </c>
      <c r="E3" s="214"/>
      <c r="F3" s="214"/>
      <c r="G3" s="214"/>
      <c r="H3" s="214"/>
      <c r="I3" s="214"/>
      <c r="J3" s="5"/>
    </row>
    <row r="4" spans="3:10" ht="12.75">
      <c r="C4" s="216" t="s">
        <v>352</v>
      </c>
      <c r="D4" s="216"/>
      <c r="E4" s="216"/>
      <c r="F4" s="216"/>
      <c r="G4" s="216"/>
      <c r="H4" s="216"/>
      <c r="I4" s="216"/>
      <c r="J4" s="216"/>
    </row>
    <row r="5" spans="1:7" s="5" customFormat="1" ht="15" customHeight="1">
      <c r="A5" s="215" t="s">
        <v>37</v>
      </c>
      <c r="B5" s="215"/>
      <c r="C5" s="215"/>
      <c r="D5" s="215"/>
      <c r="E5" s="215"/>
      <c r="F5" s="215"/>
      <c r="G5" s="215"/>
    </row>
    <row r="6" spans="1:10" ht="54" customHeight="1">
      <c r="A6" s="6" t="s">
        <v>1</v>
      </c>
      <c r="B6" s="6" t="s">
        <v>2</v>
      </c>
      <c r="C6" s="6" t="s">
        <v>3</v>
      </c>
      <c r="D6" s="6" t="s">
        <v>4</v>
      </c>
      <c r="E6" s="6" t="s">
        <v>301</v>
      </c>
      <c r="F6" s="6" t="s">
        <v>302</v>
      </c>
      <c r="G6" s="6" t="s">
        <v>303</v>
      </c>
      <c r="H6" s="6" t="s">
        <v>304</v>
      </c>
      <c r="I6" s="118" t="s">
        <v>305</v>
      </c>
      <c r="J6" s="119" t="s">
        <v>307</v>
      </c>
    </row>
    <row r="7" spans="1:10" ht="76.5" customHeight="1">
      <c r="A7" s="7" t="s">
        <v>5</v>
      </c>
      <c r="B7" s="7" t="s">
        <v>282</v>
      </c>
      <c r="C7" s="8" t="s">
        <v>14</v>
      </c>
      <c r="D7" s="8" t="s">
        <v>8</v>
      </c>
      <c r="E7" s="106">
        <v>6000</v>
      </c>
      <c r="F7" s="146"/>
      <c r="G7" s="146">
        <f>F7*E7</f>
        <v>0</v>
      </c>
      <c r="H7" s="9"/>
      <c r="I7" s="148">
        <f>G7*H7+G7</f>
        <v>0</v>
      </c>
      <c r="J7" s="31"/>
    </row>
    <row r="8" spans="1:10" ht="42.75" customHeight="1">
      <c r="A8" s="7">
        <v>2</v>
      </c>
      <c r="B8" s="7" t="s">
        <v>38</v>
      </c>
      <c r="C8" s="8" t="s">
        <v>39</v>
      </c>
      <c r="D8" s="8" t="s">
        <v>283</v>
      </c>
      <c r="E8" s="106">
        <v>6</v>
      </c>
      <c r="F8" s="146"/>
      <c r="G8" s="146">
        <f>F8*E8</f>
        <v>0</v>
      </c>
      <c r="H8" s="9"/>
      <c r="I8" s="148">
        <f>G8*H8+G8</f>
        <v>0</v>
      </c>
      <c r="J8" s="31"/>
    </row>
    <row r="9" spans="1:10" ht="44.25" customHeight="1">
      <c r="A9" s="7">
        <v>3</v>
      </c>
      <c r="B9" s="7" t="s">
        <v>38</v>
      </c>
      <c r="C9" s="8" t="s">
        <v>40</v>
      </c>
      <c r="D9" s="8" t="s">
        <v>284</v>
      </c>
      <c r="E9" s="8">
        <v>6</v>
      </c>
      <c r="F9" s="146"/>
      <c r="G9" s="146">
        <f>F9*E9</f>
        <v>0</v>
      </c>
      <c r="H9" s="9"/>
      <c r="I9" s="148">
        <f>G9*H9+G9</f>
        <v>0</v>
      </c>
      <c r="J9" s="31"/>
    </row>
    <row r="10" spans="6:9" ht="12.75">
      <c r="F10" s="34" t="s">
        <v>308</v>
      </c>
      <c r="G10" s="172">
        <f>SUM(G7:G9)</f>
        <v>0</v>
      </c>
      <c r="H10" s="31"/>
      <c r="I10" s="190">
        <f>SUM(I7:I9)</f>
        <v>0</v>
      </c>
    </row>
    <row r="11" spans="1:10" ht="12.75">
      <c r="A11" s="217" t="s">
        <v>311</v>
      </c>
      <c r="B11" s="217"/>
      <c r="C11" s="217"/>
      <c r="D11" s="217"/>
      <c r="F11" s="214" t="s">
        <v>312</v>
      </c>
      <c r="G11" s="214"/>
      <c r="H11" s="214"/>
      <c r="I11" s="214"/>
      <c r="J11" s="214"/>
    </row>
    <row r="12" spans="6:10" ht="12.75">
      <c r="F12" s="214" t="s">
        <v>313</v>
      </c>
      <c r="G12" s="214"/>
      <c r="H12" s="214"/>
      <c r="I12" s="214"/>
      <c r="J12" s="214"/>
    </row>
    <row r="13" spans="6:10" ht="12.75">
      <c r="F13" s="214" t="s">
        <v>314</v>
      </c>
      <c r="G13" s="214"/>
      <c r="H13" s="214"/>
      <c r="I13" s="214"/>
      <c r="J13" s="214"/>
    </row>
  </sheetData>
  <sheetProtection selectLockedCells="1" selectUnlockedCells="1"/>
  <mergeCells count="7">
    <mergeCell ref="F13:J13"/>
    <mergeCell ref="A5:G5"/>
    <mergeCell ref="C4:J4"/>
    <mergeCell ref="D3:I3"/>
    <mergeCell ref="A11:D11"/>
    <mergeCell ref="F11:J11"/>
    <mergeCell ref="F12:J12"/>
  </mergeCells>
  <printOptions/>
  <pageMargins left="0.75" right="0.75" top="1" bottom="1" header="0.5118055555555555" footer="0.5118055555555555"/>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dimension ref="A2:I20"/>
  <sheetViews>
    <sheetView zoomScalePageLayoutView="0" workbookViewId="0" topLeftCell="A1">
      <selection activeCell="C4" sqref="C4:I4"/>
    </sheetView>
  </sheetViews>
  <sheetFormatPr defaultColWidth="9.140625" defaultRowHeight="12.75"/>
  <cols>
    <col min="1" max="1" width="2.8515625" style="1" customWidth="1"/>
    <col min="2" max="2" width="42.421875" style="2" customWidth="1"/>
    <col min="3" max="3" width="6.28125" style="1" customWidth="1"/>
    <col min="4" max="4" width="6.7109375" style="1" customWidth="1"/>
    <col min="5" max="5" width="9.7109375" style="1" customWidth="1"/>
    <col min="6" max="6" width="10.7109375" style="1" customWidth="1"/>
    <col min="7" max="7" width="6.140625" style="1" customWidth="1"/>
    <col min="8" max="8" width="11.140625" style="1" customWidth="1"/>
    <col min="9" max="9" width="13.140625" style="1" customWidth="1"/>
    <col min="10" max="16384" width="9.140625" style="1" customWidth="1"/>
  </cols>
  <sheetData>
    <row r="2" spans="3:9" ht="12.75">
      <c r="C2" s="5"/>
      <c r="D2" s="5"/>
      <c r="E2" s="5"/>
      <c r="F2" s="5"/>
      <c r="G2" s="5"/>
      <c r="H2" s="5"/>
      <c r="I2" s="5" t="s">
        <v>310</v>
      </c>
    </row>
    <row r="3" spans="3:9" ht="12.75">
      <c r="C3" s="214" t="s">
        <v>309</v>
      </c>
      <c r="D3" s="214"/>
      <c r="E3" s="214"/>
      <c r="F3" s="214"/>
      <c r="G3" s="214"/>
      <c r="H3" s="214"/>
      <c r="I3" s="214"/>
    </row>
    <row r="4" spans="3:9" ht="12.75">
      <c r="C4" s="214" t="s">
        <v>352</v>
      </c>
      <c r="D4" s="214"/>
      <c r="E4" s="214"/>
      <c r="F4" s="214"/>
      <c r="G4" s="214"/>
      <c r="H4" s="214"/>
      <c r="I4" s="214"/>
    </row>
    <row r="5" spans="1:2" s="5" customFormat="1" ht="14.25" customHeight="1">
      <c r="A5" s="3" t="s">
        <v>299</v>
      </c>
      <c r="B5" s="4"/>
    </row>
    <row r="6" spans="1:9" ht="51.75" customHeight="1">
      <c r="A6" s="6" t="s">
        <v>1</v>
      </c>
      <c r="B6" s="6" t="s">
        <v>2</v>
      </c>
      <c r="C6" s="6" t="s">
        <v>4</v>
      </c>
      <c r="D6" s="6" t="s">
        <v>301</v>
      </c>
      <c r="E6" s="6" t="s">
        <v>302</v>
      </c>
      <c r="F6" s="6" t="s">
        <v>303</v>
      </c>
      <c r="G6" s="6" t="s">
        <v>304</v>
      </c>
      <c r="H6" s="118" t="s">
        <v>305</v>
      </c>
      <c r="I6" s="119" t="s">
        <v>307</v>
      </c>
    </row>
    <row r="7" spans="1:9" ht="143.25" customHeight="1">
      <c r="A7" s="7" t="s">
        <v>5</v>
      </c>
      <c r="B7" s="7" t="s">
        <v>222</v>
      </c>
      <c r="C7" s="8" t="s">
        <v>223</v>
      </c>
      <c r="D7" s="98">
        <v>40</v>
      </c>
      <c r="E7" s="173"/>
      <c r="F7" s="173">
        <f>E7*D7</f>
        <v>0</v>
      </c>
      <c r="G7" s="9"/>
      <c r="H7" s="166">
        <f>F7*G7+F7</f>
        <v>0</v>
      </c>
      <c r="I7" s="31"/>
    </row>
    <row r="8" spans="1:9" ht="142.5" customHeight="1">
      <c r="A8" s="7">
        <v>2</v>
      </c>
      <c r="B8" s="7" t="s">
        <v>224</v>
      </c>
      <c r="C8" s="8" t="s">
        <v>223</v>
      </c>
      <c r="D8" s="98">
        <v>40</v>
      </c>
      <c r="E8" s="173"/>
      <c r="F8" s="173">
        <f aca="true" t="shared" si="0" ref="F8:F14">E8*D8</f>
        <v>0</v>
      </c>
      <c r="G8" s="9"/>
      <c r="H8" s="166">
        <f aca="true" t="shared" si="1" ref="H8:H14">F8*G8+F8</f>
        <v>0</v>
      </c>
      <c r="I8" s="31"/>
    </row>
    <row r="9" spans="1:9" ht="140.25" customHeight="1">
      <c r="A9" s="7">
        <v>3</v>
      </c>
      <c r="B9" s="7" t="s">
        <v>225</v>
      </c>
      <c r="C9" s="8" t="s">
        <v>223</v>
      </c>
      <c r="D9" s="98">
        <v>20</v>
      </c>
      <c r="E9" s="173"/>
      <c r="F9" s="173">
        <f t="shared" si="0"/>
        <v>0</v>
      </c>
      <c r="G9" s="9"/>
      <c r="H9" s="166">
        <f t="shared" si="1"/>
        <v>0</v>
      </c>
      <c r="I9" s="31"/>
    </row>
    <row r="10" spans="1:9" ht="81.75" customHeight="1">
      <c r="A10" s="12">
        <v>4</v>
      </c>
      <c r="B10" s="7" t="s">
        <v>226</v>
      </c>
      <c r="C10" s="8" t="s">
        <v>8</v>
      </c>
      <c r="D10" s="98">
        <v>40</v>
      </c>
      <c r="E10" s="173"/>
      <c r="F10" s="173">
        <f t="shared" si="0"/>
        <v>0</v>
      </c>
      <c r="G10" s="9"/>
      <c r="H10" s="166">
        <f t="shared" si="1"/>
        <v>0</v>
      </c>
      <c r="I10" s="31"/>
    </row>
    <row r="11" spans="1:9" ht="119.25" customHeight="1">
      <c r="A11" s="12">
        <v>5</v>
      </c>
      <c r="B11" s="7" t="s">
        <v>227</v>
      </c>
      <c r="C11" s="8" t="s">
        <v>8</v>
      </c>
      <c r="D11" s="98">
        <v>100</v>
      </c>
      <c r="E11" s="173"/>
      <c r="F11" s="173">
        <f t="shared" si="0"/>
        <v>0</v>
      </c>
      <c r="G11" s="9"/>
      <c r="H11" s="166">
        <f t="shared" si="1"/>
        <v>0</v>
      </c>
      <c r="I11" s="31"/>
    </row>
    <row r="12" spans="1:9" ht="141" customHeight="1">
      <c r="A12" s="12">
        <v>6</v>
      </c>
      <c r="B12" s="7" t="s">
        <v>228</v>
      </c>
      <c r="C12" s="8" t="s">
        <v>8</v>
      </c>
      <c r="D12" s="98">
        <v>50</v>
      </c>
      <c r="E12" s="173"/>
      <c r="F12" s="173">
        <f t="shared" si="0"/>
        <v>0</v>
      </c>
      <c r="G12" s="9"/>
      <c r="H12" s="166">
        <f t="shared" si="1"/>
        <v>0</v>
      </c>
      <c r="I12" s="31"/>
    </row>
    <row r="13" spans="1:9" ht="144" customHeight="1">
      <c r="A13" s="12">
        <v>7</v>
      </c>
      <c r="B13" s="7" t="s">
        <v>229</v>
      </c>
      <c r="C13" s="8" t="s">
        <v>8</v>
      </c>
      <c r="D13" s="98">
        <v>100</v>
      </c>
      <c r="E13" s="173"/>
      <c r="F13" s="173">
        <f t="shared" si="0"/>
        <v>0</v>
      </c>
      <c r="G13" s="9"/>
      <c r="H13" s="166">
        <f t="shared" si="1"/>
        <v>0</v>
      </c>
      <c r="I13" s="31"/>
    </row>
    <row r="14" spans="1:9" ht="114.75" customHeight="1">
      <c r="A14" s="12">
        <v>8</v>
      </c>
      <c r="B14" s="7" t="s">
        <v>230</v>
      </c>
      <c r="C14" s="8" t="s">
        <v>8</v>
      </c>
      <c r="D14" s="98">
        <v>50</v>
      </c>
      <c r="E14" s="173"/>
      <c r="F14" s="173">
        <f t="shared" si="0"/>
        <v>0</v>
      </c>
      <c r="G14" s="9"/>
      <c r="H14" s="166">
        <f t="shared" si="1"/>
        <v>0</v>
      </c>
      <c r="I14" s="31"/>
    </row>
    <row r="15" spans="5:9" ht="12.75">
      <c r="E15" s="34" t="s">
        <v>308</v>
      </c>
      <c r="F15" s="144">
        <f>SUM(F7:F14)</f>
        <v>0</v>
      </c>
      <c r="G15" s="34"/>
      <c r="H15" s="144">
        <f>SUM(H7:H14)</f>
        <v>0</v>
      </c>
      <c r="I15" s="5"/>
    </row>
    <row r="16" spans="2:9" ht="12.75">
      <c r="B16" s="218" t="s">
        <v>311</v>
      </c>
      <c r="C16" s="218"/>
      <c r="E16" s="214" t="s">
        <v>312</v>
      </c>
      <c r="F16" s="214"/>
      <c r="G16" s="214"/>
      <c r="H16" s="214"/>
      <c r="I16" s="214"/>
    </row>
    <row r="17" spans="5:9" ht="12.75">
      <c r="E17" s="214" t="s">
        <v>313</v>
      </c>
      <c r="F17" s="214"/>
      <c r="G17" s="214"/>
      <c r="H17" s="214"/>
      <c r="I17" s="214"/>
    </row>
    <row r="18" spans="5:9" ht="12.75">
      <c r="E18" s="214" t="s">
        <v>314</v>
      </c>
      <c r="F18" s="214"/>
      <c r="G18" s="214"/>
      <c r="H18" s="214"/>
      <c r="I18" s="214"/>
    </row>
    <row r="19" spans="5:9" ht="12.75">
      <c r="E19" s="5"/>
      <c r="F19" s="5"/>
      <c r="G19" s="5"/>
      <c r="H19" s="5"/>
      <c r="I19" s="5"/>
    </row>
    <row r="20" spans="5:9" ht="12.75">
      <c r="E20" s="5"/>
      <c r="F20" s="5"/>
      <c r="G20" s="5"/>
      <c r="H20" s="5"/>
      <c r="I20" s="5"/>
    </row>
  </sheetData>
  <sheetProtection selectLockedCells="1" selectUnlockedCells="1"/>
  <mergeCells count="6">
    <mergeCell ref="C4:I4"/>
    <mergeCell ref="C3:I3"/>
    <mergeCell ref="B16:C16"/>
    <mergeCell ref="E16:I16"/>
    <mergeCell ref="E17:I17"/>
    <mergeCell ref="E18:I18"/>
  </mergeCells>
  <printOptions/>
  <pageMargins left="0.75" right="0.75" top="1" bottom="1" header="0.5118055555555555" footer="0.5118055555555555"/>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A2:J23"/>
  <sheetViews>
    <sheetView zoomScalePageLayoutView="0" workbookViewId="0" topLeftCell="A1">
      <selection activeCell="C4" sqref="C4:J4"/>
    </sheetView>
  </sheetViews>
  <sheetFormatPr defaultColWidth="9.140625" defaultRowHeight="12.75"/>
  <cols>
    <col min="1" max="1" width="2.8515625" style="1" customWidth="1"/>
    <col min="2" max="2" width="42.421875" style="2" customWidth="1"/>
    <col min="3" max="3" width="7.7109375" style="2" customWidth="1"/>
    <col min="4" max="4" width="6.28125" style="1" customWidth="1"/>
    <col min="5" max="5" width="6.00390625" style="1" customWidth="1"/>
    <col min="6" max="6" width="9.8515625" style="1" customWidth="1"/>
    <col min="7" max="7" width="10.00390625" style="1" customWidth="1"/>
    <col min="8" max="8" width="5.7109375" style="1" customWidth="1"/>
    <col min="9" max="9" width="10.421875" style="1" customWidth="1"/>
    <col min="10" max="10" width="12.14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3.5" customHeight="1">
      <c r="A5" s="3" t="s">
        <v>300</v>
      </c>
      <c r="B5" s="4"/>
      <c r="C5" s="4"/>
    </row>
    <row r="6" spans="1:10" ht="54" customHeight="1">
      <c r="A6" s="6" t="s">
        <v>1</v>
      </c>
      <c r="B6" s="6" t="s">
        <v>2</v>
      </c>
      <c r="C6" s="6" t="s">
        <v>3</v>
      </c>
      <c r="D6" s="6" t="s">
        <v>4</v>
      </c>
      <c r="E6" s="6" t="s">
        <v>301</v>
      </c>
      <c r="F6" s="6" t="s">
        <v>302</v>
      </c>
      <c r="G6" s="6" t="s">
        <v>303</v>
      </c>
      <c r="H6" s="6" t="s">
        <v>304</v>
      </c>
      <c r="I6" s="120" t="s">
        <v>305</v>
      </c>
      <c r="J6" s="119" t="s">
        <v>307</v>
      </c>
    </row>
    <row r="7" spans="1:10" ht="141.75" customHeight="1">
      <c r="A7" s="7" t="s">
        <v>5</v>
      </c>
      <c r="B7" s="13" t="s">
        <v>231</v>
      </c>
      <c r="C7" s="8" t="s">
        <v>63</v>
      </c>
      <c r="D7" s="8" t="s">
        <v>8</v>
      </c>
      <c r="E7" s="98">
        <v>60</v>
      </c>
      <c r="F7" s="173"/>
      <c r="G7" s="173">
        <f>F7*E7</f>
        <v>0</v>
      </c>
      <c r="H7" s="9"/>
      <c r="I7" s="166">
        <f>G7*H7+G7</f>
        <v>0</v>
      </c>
      <c r="J7" s="31"/>
    </row>
    <row r="8" spans="1:10" ht="166.5" customHeight="1">
      <c r="A8" s="7">
        <v>2</v>
      </c>
      <c r="B8" s="7" t="s">
        <v>232</v>
      </c>
      <c r="C8" s="8" t="s">
        <v>63</v>
      </c>
      <c r="D8" s="8" t="s">
        <v>8</v>
      </c>
      <c r="E8" s="98">
        <v>84</v>
      </c>
      <c r="F8" s="173"/>
      <c r="G8" s="173">
        <f aca="true" t="shared" si="0" ref="G8:G13">F8*E8</f>
        <v>0</v>
      </c>
      <c r="H8" s="9"/>
      <c r="I8" s="166">
        <f aca="true" t="shared" si="1" ref="I8:I13">G8*H8+G8</f>
        <v>0</v>
      </c>
      <c r="J8" s="31"/>
    </row>
    <row r="9" spans="1:10" ht="156" customHeight="1">
      <c r="A9" s="7">
        <v>3</v>
      </c>
      <c r="B9" s="7" t="s">
        <v>233</v>
      </c>
      <c r="C9" s="8" t="s">
        <v>63</v>
      </c>
      <c r="D9" s="8" t="s">
        <v>8</v>
      </c>
      <c r="E9" s="98">
        <v>6</v>
      </c>
      <c r="F9" s="173"/>
      <c r="G9" s="173">
        <f t="shared" si="0"/>
        <v>0</v>
      </c>
      <c r="H9" s="9"/>
      <c r="I9" s="166">
        <f t="shared" si="1"/>
        <v>0</v>
      </c>
      <c r="J9" s="31"/>
    </row>
    <row r="10" spans="1:10" ht="193.5" customHeight="1">
      <c r="A10" s="7">
        <v>4</v>
      </c>
      <c r="B10" s="7" t="s">
        <v>234</v>
      </c>
      <c r="C10" s="8" t="s">
        <v>63</v>
      </c>
      <c r="D10" s="8" t="s">
        <v>8</v>
      </c>
      <c r="E10" s="98">
        <v>12</v>
      </c>
      <c r="F10" s="173"/>
      <c r="G10" s="173">
        <f t="shared" si="0"/>
        <v>0</v>
      </c>
      <c r="H10" s="9"/>
      <c r="I10" s="166">
        <f t="shared" si="1"/>
        <v>0</v>
      </c>
      <c r="J10" s="31"/>
    </row>
    <row r="11" spans="1:10" ht="40.5" customHeight="1">
      <c r="A11" s="7">
        <v>5</v>
      </c>
      <c r="B11" s="7" t="s">
        <v>235</v>
      </c>
      <c r="C11" s="8" t="s">
        <v>236</v>
      </c>
      <c r="D11" s="8" t="s">
        <v>8</v>
      </c>
      <c r="E11" s="98">
        <v>84</v>
      </c>
      <c r="F11" s="173"/>
      <c r="G11" s="173">
        <f t="shared" si="0"/>
        <v>0</v>
      </c>
      <c r="H11" s="9"/>
      <c r="I11" s="166">
        <f t="shared" si="1"/>
        <v>0</v>
      </c>
      <c r="J11" s="31"/>
    </row>
    <row r="12" spans="1:10" ht="42.75" customHeight="1">
      <c r="A12" s="7">
        <v>6</v>
      </c>
      <c r="B12" s="7" t="s">
        <v>237</v>
      </c>
      <c r="C12" s="8" t="s">
        <v>238</v>
      </c>
      <c r="D12" s="8" t="s">
        <v>8</v>
      </c>
      <c r="E12" s="98">
        <v>24</v>
      </c>
      <c r="F12" s="173"/>
      <c r="G12" s="173">
        <f t="shared" si="0"/>
        <v>0</v>
      </c>
      <c r="H12" s="9"/>
      <c r="I12" s="166">
        <f t="shared" si="1"/>
        <v>0</v>
      </c>
      <c r="J12" s="31"/>
    </row>
    <row r="13" spans="1:10" ht="27.75" customHeight="1">
      <c r="A13" s="7">
        <v>7</v>
      </c>
      <c r="B13" s="7" t="s">
        <v>239</v>
      </c>
      <c r="C13" s="8" t="s">
        <v>63</v>
      </c>
      <c r="D13" s="8" t="s">
        <v>8</v>
      </c>
      <c r="E13" s="98">
        <v>30</v>
      </c>
      <c r="F13" s="173"/>
      <c r="G13" s="173">
        <f t="shared" si="0"/>
        <v>0</v>
      </c>
      <c r="H13" s="9"/>
      <c r="I13" s="166">
        <f t="shared" si="1"/>
        <v>0</v>
      </c>
      <c r="J13" s="31"/>
    </row>
    <row r="14" spans="1:10" ht="15.75" customHeight="1">
      <c r="A14" s="24"/>
      <c r="B14" s="24"/>
      <c r="C14" s="38"/>
      <c r="D14" s="38"/>
      <c r="E14" s="136"/>
      <c r="F14" s="140" t="s">
        <v>308</v>
      </c>
      <c r="G14" s="174">
        <f>SUM(G7:G13)</f>
        <v>0</v>
      </c>
      <c r="H14" s="42"/>
      <c r="I14" s="175">
        <f>SUM(I7:I13)</f>
        <v>0</v>
      </c>
      <c r="J14" s="138"/>
    </row>
    <row r="15" spans="1:10" ht="12.75">
      <c r="A15" s="20"/>
      <c r="B15" s="20"/>
      <c r="C15" s="20"/>
      <c r="D15" s="20"/>
      <c r="E15" s="20"/>
      <c r="F15" s="45"/>
      <c r="G15" s="46"/>
      <c r="H15" s="22"/>
      <c r="I15" s="21"/>
      <c r="J15" s="5"/>
    </row>
    <row r="16" spans="1:10" ht="29.25" customHeight="1">
      <c r="A16" s="20"/>
      <c r="B16" s="227" t="s">
        <v>240</v>
      </c>
      <c r="C16" s="227"/>
      <c r="D16" s="227"/>
      <c r="E16" s="227"/>
      <c r="F16" s="227"/>
      <c r="G16" s="227"/>
      <c r="H16" s="227"/>
      <c r="I16" s="227"/>
      <c r="J16" s="227"/>
    </row>
    <row r="17" spans="2:10" ht="12.75">
      <c r="B17" s="4"/>
      <c r="C17" s="4"/>
      <c r="D17" s="5"/>
      <c r="E17" s="5"/>
      <c r="F17" s="5"/>
      <c r="G17" s="5"/>
      <c r="H17" s="5"/>
      <c r="I17" s="5"/>
      <c r="J17" s="5"/>
    </row>
    <row r="18" spans="2:10" ht="12.75">
      <c r="B18" s="218" t="s">
        <v>311</v>
      </c>
      <c r="C18" s="218"/>
      <c r="D18" s="5"/>
      <c r="E18" s="214" t="s">
        <v>312</v>
      </c>
      <c r="F18" s="214"/>
      <c r="G18" s="214"/>
      <c r="H18" s="214"/>
      <c r="I18" s="214"/>
      <c r="J18" s="214"/>
    </row>
    <row r="19" spans="2:10" ht="12.75">
      <c r="B19" s="4"/>
      <c r="C19" s="4"/>
      <c r="D19" s="5"/>
      <c r="E19" s="214" t="s">
        <v>313</v>
      </c>
      <c r="F19" s="214"/>
      <c r="G19" s="214"/>
      <c r="H19" s="214"/>
      <c r="I19" s="214"/>
      <c r="J19" s="214"/>
    </row>
    <row r="20" spans="2:10" ht="12.75">
      <c r="B20" s="4"/>
      <c r="C20" s="4"/>
      <c r="D20" s="5"/>
      <c r="E20" s="214" t="s">
        <v>314</v>
      </c>
      <c r="F20" s="214"/>
      <c r="G20" s="214"/>
      <c r="H20" s="214"/>
      <c r="I20" s="214"/>
      <c r="J20" s="214"/>
    </row>
    <row r="21" spans="2:10" ht="12.75">
      <c r="B21" s="4"/>
      <c r="C21" s="4"/>
      <c r="D21" s="5"/>
      <c r="E21" s="5"/>
      <c r="F21" s="5"/>
      <c r="G21" s="5"/>
      <c r="H21" s="5"/>
      <c r="I21" s="5"/>
      <c r="J21" s="5"/>
    </row>
    <row r="22" spans="2:10" ht="12.75">
      <c r="B22" s="4"/>
      <c r="C22" s="4"/>
      <c r="D22" s="5"/>
      <c r="E22" s="5"/>
      <c r="F22" s="5"/>
      <c r="G22" s="5"/>
      <c r="H22" s="5"/>
      <c r="I22" s="5"/>
      <c r="J22" s="5"/>
    </row>
    <row r="23" spans="2:10" ht="12.75">
      <c r="B23" s="4"/>
      <c r="C23" s="4"/>
      <c r="D23" s="5"/>
      <c r="E23" s="5"/>
      <c r="F23" s="5"/>
      <c r="G23" s="5"/>
      <c r="H23" s="5"/>
      <c r="I23" s="5"/>
      <c r="J23" s="5"/>
    </row>
  </sheetData>
  <sheetProtection selectLockedCells="1" selectUnlockedCells="1"/>
  <mergeCells count="7">
    <mergeCell ref="E20:J20"/>
    <mergeCell ref="B16:J16"/>
    <mergeCell ref="C4:J4"/>
    <mergeCell ref="C3:J3"/>
    <mergeCell ref="B18:C18"/>
    <mergeCell ref="E18:J18"/>
    <mergeCell ref="E19:J19"/>
  </mergeCells>
  <printOptions/>
  <pageMargins left="0.75" right="0.75" top="1" bottom="1" header="0.5118055555555555" footer="0.511805555555555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2:J14"/>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11.00390625" style="2" customWidth="1"/>
    <col min="4" max="4" width="6.28125" style="1" customWidth="1"/>
    <col min="5" max="5" width="9.28125" style="1" customWidth="1"/>
    <col min="6" max="6" width="9.8515625" style="1" customWidth="1"/>
    <col min="7" max="7" width="11.421875" style="1" customWidth="1"/>
    <col min="8" max="8" width="5.28125" style="1" customWidth="1"/>
    <col min="9" max="9" width="11.8515625" style="1" customWidth="1"/>
    <col min="10" max="10" width="12.140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2" customHeight="1">
      <c r="A5" s="3" t="s">
        <v>351</v>
      </c>
      <c r="B5" s="4"/>
      <c r="C5" s="4"/>
    </row>
    <row r="6" spans="1:10" ht="54" customHeight="1">
      <c r="A6" s="6" t="s">
        <v>1</v>
      </c>
      <c r="B6" s="6" t="s">
        <v>2</v>
      </c>
      <c r="C6" s="6" t="s">
        <v>3</v>
      </c>
      <c r="D6" s="6" t="s">
        <v>4</v>
      </c>
      <c r="E6" s="6" t="s">
        <v>301</v>
      </c>
      <c r="F6" s="6" t="s">
        <v>302</v>
      </c>
      <c r="G6" s="6" t="s">
        <v>303</v>
      </c>
      <c r="H6" s="6" t="s">
        <v>304</v>
      </c>
      <c r="I6" s="121" t="s">
        <v>305</v>
      </c>
      <c r="J6" s="119" t="s">
        <v>307</v>
      </c>
    </row>
    <row r="7" spans="1:10" s="40" customFormat="1" ht="41.25" customHeight="1">
      <c r="A7" s="28">
        <v>10</v>
      </c>
      <c r="B7" s="28" t="s">
        <v>77</v>
      </c>
      <c r="C7" s="29" t="s">
        <v>66</v>
      </c>
      <c r="D7" s="29" t="s">
        <v>75</v>
      </c>
      <c r="E7" s="109">
        <v>19000</v>
      </c>
      <c r="F7" s="186"/>
      <c r="G7" s="186">
        <f>F7*E7</f>
        <v>0</v>
      </c>
      <c r="H7" s="123"/>
      <c r="I7" s="187">
        <f>G7*H7+G7</f>
        <v>0</v>
      </c>
      <c r="J7" s="31"/>
    </row>
    <row r="8" spans="1:10" s="40" customFormat="1" ht="12.75">
      <c r="A8" s="24"/>
      <c r="B8" s="23"/>
      <c r="C8" s="48"/>
      <c r="D8" s="48"/>
      <c r="F8" s="34" t="s">
        <v>308</v>
      </c>
      <c r="G8" s="144">
        <f>SUM(G7)</f>
        <v>0</v>
      </c>
      <c r="H8" s="34"/>
      <c r="I8" s="188">
        <f>SUM(I7)</f>
        <v>0</v>
      </c>
      <c r="J8" s="138"/>
    </row>
    <row r="9" spans="1:10" s="40" customFormat="1" ht="12.75">
      <c r="A9" s="24"/>
      <c r="B9" s="222" t="s">
        <v>311</v>
      </c>
      <c r="C9" s="222"/>
      <c r="D9" s="222"/>
      <c r="E9" s="39"/>
      <c r="F9" s="223" t="s">
        <v>312</v>
      </c>
      <c r="G9" s="223"/>
      <c r="H9" s="223"/>
      <c r="I9" s="223"/>
      <c r="J9" s="223"/>
    </row>
    <row r="10" spans="2:10" s="40" customFormat="1" ht="12.75">
      <c r="B10" s="49"/>
      <c r="C10" s="49"/>
      <c r="F10" s="220" t="s">
        <v>313</v>
      </c>
      <c r="G10" s="220"/>
      <c r="H10" s="220"/>
      <c r="I10" s="220"/>
      <c r="J10" s="220"/>
    </row>
    <row r="11" spans="2:10" s="40" customFormat="1" ht="12.75">
      <c r="B11" s="49"/>
      <c r="C11" s="49"/>
      <c r="F11" s="220" t="s">
        <v>314</v>
      </c>
      <c r="G11" s="220"/>
      <c r="H11" s="220"/>
      <c r="I11" s="220"/>
      <c r="J11" s="220"/>
    </row>
    <row r="12" spans="2:10" s="40" customFormat="1" ht="12.75">
      <c r="B12" s="49"/>
      <c r="C12" s="49"/>
      <c r="F12" s="138"/>
      <c r="G12" s="138"/>
      <c r="H12" s="138"/>
      <c r="I12" s="138"/>
      <c r="J12" s="138"/>
    </row>
    <row r="13" spans="2:10" s="40" customFormat="1" ht="12.75">
      <c r="B13" s="49"/>
      <c r="C13" s="49"/>
      <c r="F13" s="138"/>
      <c r="G13" s="138"/>
      <c r="H13" s="138"/>
      <c r="I13" s="138"/>
      <c r="J13" s="138"/>
    </row>
    <row r="14" spans="2:3" s="40" customFormat="1" ht="12.75">
      <c r="B14" s="49"/>
      <c r="C14" s="49"/>
    </row>
  </sheetData>
  <sheetProtection/>
  <mergeCells count="6">
    <mergeCell ref="F11:J11"/>
    <mergeCell ref="C3:J3"/>
    <mergeCell ref="C4:J4"/>
    <mergeCell ref="B9:D9"/>
    <mergeCell ref="F9:J9"/>
    <mergeCell ref="F10:J10"/>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10.140625" style="2" customWidth="1"/>
    <col min="4" max="4" width="6.28125" style="1" customWidth="1"/>
    <col min="5" max="5" width="7.140625" style="1" customWidth="1"/>
    <col min="6" max="6" width="9.8515625" style="1" customWidth="1"/>
    <col min="7" max="7" width="10.57421875" style="1" customWidth="1"/>
    <col min="8" max="8" width="5.7109375" style="1" customWidth="1"/>
    <col min="9" max="9" width="10.57421875" style="1" customWidth="1"/>
    <col min="10" max="10" width="10.7109375" style="1" customWidth="1"/>
    <col min="11" max="11" width="10.140625" style="1" customWidth="1"/>
    <col min="12" max="16384" width="9.140625" style="1" customWidth="1"/>
  </cols>
  <sheetData>
    <row r="1" spans="3:10" ht="12.75">
      <c r="C1" s="4"/>
      <c r="D1" s="5"/>
      <c r="E1" s="5"/>
      <c r="F1" s="5"/>
      <c r="G1" s="5"/>
      <c r="H1" s="5"/>
      <c r="I1" s="5"/>
      <c r="J1" s="5"/>
    </row>
    <row r="2" spans="3:10" ht="12.75">
      <c r="C2" s="4"/>
      <c r="D2" s="5"/>
      <c r="E2" s="5"/>
      <c r="F2" s="5"/>
      <c r="G2" s="5"/>
      <c r="H2" s="5"/>
      <c r="I2" s="5"/>
      <c r="J2" s="5" t="s">
        <v>310</v>
      </c>
    </row>
    <row r="3" spans="3:10" ht="12.75">
      <c r="C3" s="216" t="s">
        <v>309</v>
      </c>
      <c r="D3" s="216"/>
      <c r="E3" s="216"/>
      <c r="F3" s="216"/>
      <c r="G3" s="216"/>
      <c r="H3" s="216"/>
      <c r="I3" s="216"/>
      <c r="J3" s="5"/>
    </row>
    <row r="4" spans="3:10" ht="12.75">
      <c r="C4" s="216" t="s">
        <v>352</v>
      </c>
      <c r="D4" s="216"/>
      <c r="E4" s="216"/>
      <c r="F4" s="216"/>
      <c r="G4" s="216"/>
      <c r="H4" s="216"/>
      <c r="I4" s="216"/>
      <c r="J4" s="216"/>
    </row>
    <row r="5" spans="1:3" s="5" customFormat="1" ht="12" customHeight="1">
      <c r="A5" s="3" t="s">
        <v>41</v>
      </c>
      <c r="B5" s="4"/>
      <c r="C5" s="4"/>
    </row>
    <row r="6" spans="1:10" ht="53.25" customHeight="1">
      <c r="A6" s="6" t="s">
        <v>1</v>
      </c>
      <c r="B6" s="6" t="s">
        <v>2</v>
      </c>
      <c r="C6" s="6" t="s">
        <v>3</v>
      </c>
      <c r="D6" s="6" t="s">
        <v>4</v>
      </c>
      <c r="E6" s="6" t="s">
        <v>301</v>
      </c>
      <c r="F6" s="6" t="s">
        <v>302</v>
      </c>
      <c r="G6" s="6" t="s">
        <v>303</v>
      </c>
      <c r="H6" s="6" t="s">
        <v>304</v>
      </c>
      <c r="I6" s="118" t="s">
        <v>305</v>
      </c>
      <c r="J6" s="119" t="s">
        <v>307</v>
      </c>
    </row>
    <row r="7" spans="1:10" ht="94.5" customHeight="1">
      <c r="A7" s="7" t="s">
        <v>5</v>
      </c>
      <c r="B7" s="7" t="s">
        <v>42</v>
      </c>
      <c r="C7" s="8" t="s">
        <v>19</v>
      </c>
      <c r="D7" s="8" t="s">
        <v>8</v>
      </c>
      <c r="E7" s="106">
        <v>2500</v>
      </c>
      <c r="F7" s="146"/>
      <c r="G7" s="146">
        <f>F7*E7</f>
        <v>0</v>
      </c>
      <c r="H7" s="9"/>
      <c r="I7" s="148">
        <f>G7*H7+G7</f>
        <v>0</v>
      </c>
      <c r="J7" s="31"/>
    </row>
    <row r="8" spans="1:10" ht="54.75" customHeight="1">
      <c r="A8" s="7">
        <v>2</v>
      </c>
      <c r="B8" s="7" t="s">
        <v>43</v>
      </c>
      <c r="C8" s="8" t="s">
        <v>341</v>
      </c>
      <c r="D8" s="8" t="s">
        <v>340</v>
      </c>
      <c r="E8" s="8">
        <v>1</v>
      </c>
      <c r="F8" s="161"/>
      <c r="G8" s="146">
        <f>F8*E8</f>
        <v>0</v>
      </c>
      <c r="H8" s="9"/>
      <c r="I8" s="148">
        <f>G8*H8+G8</f>
        <v>0</v>
      </c>
      <c r="J8" s="31"/>
    </row>
    <row r="9" spans="6:9" ht="12.75">
      <c r="F9" s="34" t="s">
        <v>308</v>
      </c>
      <c r="G9" s="172">
        <f>SUM(G7:G8)</f>
        <v>0</v>
      </c>
      <c r="H9" s="31"/>
      <c r="I9" s="190">
        <f>SUM(I7:I8)</f>
        <v>0</v>
      </c>
    </row>
    <row r="10" spans="2:10" ht="12.75">
      <c r="B10" s="218" t="s">
        <v>311</v>
      </c>
      <c r="C10" s="218"/>
      <c r="D10" s="218"/>
      <c r="E10" s="218"/>
      <c r="F10" s="214" t="s">
        <v>312</v>
      </c>
      <c r="G10" s="214"/>
      <c r="H10" s="214"/>
      <c r="I10" s="214"/>
      <c r="J10" s="214"/>
    </row>
    <row r="11" spans="6:10" ht="12.75">
      <c r="F11" s="214" t="s">
        <v>313</v>
      </c>
      <c r="G11" s="214"/>
      <c r="H11" s="214"/>
      <c r="I11" s="214"/>
      <c r="J11" s="214"/>
    </row>
    <row r="12" spans="6:10" ht="12.75">
      <c r="F12" s="214" t="s">
        <v>314</v>
      </c>
      <c r="G12" s="214"/>
      <c r="H12" s="214"/>
      <c r="I12" s="214"/>
      <c r="J12" s="214"/>
    </row>
    <row r="13" spans="6:10" ht="12.75">
      <c r="F13" s="5"/>
      <c r="G13" s="5"/>
      <c r="H13" s="5"/>
      <c r="I13" s="5"/>
      <c r="J13" s="5"/>
    </row>
    <row r="14" spans="6:10" ht="12.75">
      <c r="F14" s="5"/>
      <c r="G14" s="5"/>
      <c r="H14" s="5"/>
      <c r="I14" s="5"/>
      <c r="J14" s="5"/>
    </row>
  </sheetData>
  <sheetProtection selectLockedCells="1" selectUnlockedCells="1"/>
  <mergeCells count="6">
    <mergeCell ref="C4:J4"/>
    <mergeCell ref="C3:I3"/>
    <mergeCell ref="B10:E10"/>
    <mergeCell ref="F10:J10"/>
    <mergeCell ref="F11:J11"/>
    <mergeCell ref="F12:J12"/>
  </mergeCells>
  <printOptions/>
  <pageMargins left="0.75" right="0.75" top="1" bottom="1" header="0.5118055555555555" footer="0.511805555555555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J15"/>
  <sheetViews>
    <sheetView zoomScalePageLayoutView="0" workbookViewId="0" topLeftCell="A1">
      <selection activeCell="C4" sqref="C4:J4"/>
    </sheetView>
  </sheetViews>
  <sheetFormatPr defaultColWidth="9.140625" defaultRowHeight="12.75"/>
  <cols>
    <col min="1" max="1" width="2.8515625" style="1" customWidth="1"/>
    <col min="2" max="2" width="33.57421875" style="2" customWidth="1"/>
    <col min="3" max="3" width="8.8515625" style="2" customWidth="1"/>
    <col min="4" max="4" width="6.28125" style="1" customWidth="1"/>
    <col min="5" max="5" width="7.28125" style="1" customWidth="1"/>
    <col min="6" max="6" width="9.140625" style="1" customWidth="1"/>
    <col min="7" max="7" width="10.57421875" style="1" customWidth="1"/>
    <col min="8" max="8" width="4.8515625" style="1" customWidth="1"/>
    <col min="9" max="9" width="11.140625" style="1" customWidth="1"/>
    <col min="10" max="10" width="11.5742187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1.25" customHeight="1">
      <c r="C4" s="216" t="s">
        <v>352</v>
      </c>
      <c r="D4" s="216"/>
      <c r="E4" s="216"/>
      <c r="F4" s="216"/>
      <c r="G4" s="216"/>
      <c r="H4" s="216"/>
      <c r="I4" s="216"/>
      <c r="J4" s="216"/>
    </row>
    <row r="5" spans="1:3" s="5" customFormat="1" ht="14.25" customHeight="1">
      <c r="A5" s="3" t="s">
        <v>44</v>
      </c>
      <c r="B5" s="4"/>
      <c r="C5" s="4"/>
    </row>
    <row r="6" spans="1:10" ht="51" customHeight="1">
      <c r="A6" s="6" t="s">
        <v>1</v>
      </c>
      <c r="B6" s="6" t="s">
        <v>2</v>
      </c>
      <c r="C6" s="6" t="s">
        <v>3</v>
      </c>
      <c r="D6" s="6" t="s">
        <v>4</v>
      </c>
      <c r="E6" s="6" t="s">
        <v>301</v>
      </c>
      <c r="F6" s="6" t="s">
        <v>302</v>
      </c>
      <c r="G6" s="6" t="s">
        <v>303</v>
      </c>
      <c r="H6" s="6" t="s">
        <v>304</v>
      </c>
      <c r="I6" s="118" t="s">
        <v>305</v>
      </c>
      <c r="J6" s="119" t="s">
        <v>307</v>
      </c>
    </row>
    <row r="7" spans="1:10" ht="41.25" customHeight="1">
      <c r="A7" s="7" t="s">
        <v>5</v>
      </c>
      <c r="B7" s="7" t="s">
        <v>45</v>
      </c>
      <c r="C7" s="8" t="s">
        <v>46</v>
      </c>
      <c r="D7" s="8" t="s">
        <v>8</v>
      </c>
      <c r="E7" s="107">
        <v>6600</v>
      </c>
      <c r="F7" s="142"/>
      <c r="G7" s="146">
        <f>F7*E7</f>
        <v>0</v>
      </c>
      <c r="H7" s="147"/>
      <c r="I7" s="148">
        <f>G7*H7+G7</f>
        <v>0</v>
      </c>
      <c r="J7" s="31"/>
    </row>
    <row r="8" spans="1:10" ht="43.5" customHeight="1">
      <c r="A8" s="7">
        <v>2</v>
      </c>
      <c r="B8" s="7" t="s">
        <v>45</v>
      </c>
      <c r="C8" s="8" t="s">
        <v>47</v>
      </c>
      <c r="D8" s="8" t="s">
        <v>8</v>
      </c>
      <c r="E8" s="107">
        <v>4000</v>
      </c>
      <c r="F8" s="142"/>
      <c r="G8" s="146">
        <f>F8*E8</f>
        <v>0</v>
      </c>
      <c r="H8" s="147"/>
      <c r="I8" s="148">
        <f>G8*H8+G8</f>
        <v>0</v>
      </c>
      <c r="J8" s="31"/>
    </row>
    <row r="9" spans="1:10" ht="42" customHeight="1">
      <c r="A9" s="7">
        <v>3</v>
      </c>
      <c r="B9" s="7" t="s">
        <v>45</v>
      </c>
      <c r="C9" s="11" t="s">
        <v>48</v>
      </c>
      <c r="D9" s="8" t="s">
        <v>8</v>
      </c>
      <c r="E9" s="107">
        <v>3200</v>
      </c>
      <c r="F9" s="142"/>
      <c r="G9" s="146">
        <f>F9*E9</f>
        <v>0</v>
      </c>
      <c r="H9" s="147"/>
      <c r="I9" s="148">
        <f>G9*H9+G9</f>
        <v>0</v>
      </c>
      <c r="J9" s="31"/>
    </row>
    <row r="10" spans="1:10" ht="51" customHeight="1">
      <c r="A10" s="12">
        <v>4</v>
      </c>
      <c r="B10" s="7" t="s">
        <v>49</v>
      </c>
      <c r="C10" s="8" t="s">
        <v>50</v>
      </c>
      <c r="D10" s="8" t="s">
        <v>8</v>
      </c>
      <c r="E10" s="107">
        <v>10</v>
      </c>
      <c r="F10" s="142"/>
      <c r="G10" s="146">
        <f>F10*E10</f>
        <v>0</v>
      </c>
      <c r="H10" s="147"/>
      <c r="I10" s="148">
        <f>G10*H10+G10</f>
        <v>0</v>
      </c>
      <c r="J10" s="31"/>
    </row>
    <row r="11" spans="6:10" ht="12.75">
      <c r="F11" s="34" t="s">
        <v>308</v>
      </c>
      <c r="G11" s="149">
        <f>SUM(G7:G10)</f>
        <v>0</v>
      </c>
      <c r="H11" s="150"/>
      <c r="I11" s="151">
        <f>SUM(I7:I10)</f>
        <v>0</v>
      </c>
      <c r="J11" s="5"/>
    </row>
    <row r="12" spans="2:10" ht="12.75">
      <c r="B12" s="218" t="s">
        <v>311</v>
      </c>
      <c r="C12" s="218"/>
      <c r="D12" s="218"/>
      <c r="E12" s="218"/>
      <c r="F12" s="214" t="s">
        <v>312</v>
      </c>
      <c r="G12" s="214"/>
      <c r="H12" s="214"/>
      <c r="I12" s="214"/>
      <c r="J12" s="214"/>
    </row>
    <row r="13" spans="6:10" ht="12.75">
      <c r="F13" s="214" t="s">
        <v>313</v>
      </c>
      <c r="G13" s="214"/>
      <c r="H13" s="214"/>
      <c r="I13" s="214"/>
      <c r="J13" s="214"/>
    </row>
    <row r="14" spans="6:10" ht="12.75">
      <c r="F14" s="214" t="s">
        <v>314</v>
      </c>
      <c r="G14" s="214"/>
      <c r="H14" s="214"/>
      <c r="I14" s="214"/>
      <c r="J14" s="214"/>
    </row>
    <row r="15" spans="6:10" ht="12.75">
      <c r="F15" s="5"/>
      <c r="G15" s="5"/>
      <c r="H15" s="5"/>
      <c r="I15" s="5"/>
      <c r="J15" s="5"/>
    </row>
  </sheetData>
  <sheetProtection selectLockedCells="1" selectUnlockedCells="1"/>
  <mergeCells count="6">
    <mergeCell ref="C4:J4"/>
    <mergeCell ref="C3:J3"/>
    <mergeCell ref="B12:E12"/>
    <mergeCell ref="F12:J12"/>
    <mergeCell ref="F13:J13"/>
    <mergeCell ref="F14:J14"/>
  </mergeCells>
  <printOptions/>
  <pageMargins left="0.75" right="0.75" top="1" bottom="1" header="0.5118055555555555" footer="0.511805555555555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selection activeCell="K15" sqref="K15"/>
    </sheetView>
  </sheetViews>
  <sheetFormatPr defaultColWidth="9.140625" defaultRowHeight="12.75"/>
  <cols>
    <col min="1" max="1" width="2.8515625" style="1" customWidth="1"/>
    <col min="2" max="2" width="27.28125" style="2" customWidth="1"/>
    <col min="3" max="3" width="8.28125" style="2" customWidth="1"/>
    <col min="4" max="4" width="6.28125" style="1" customWidth="1"/>
    <col min="5" max="5" width="7.8515625" style="1" customWidth="1"/>
    <col min="6" max="6" width="9.28125" style="1" customWidth="1"/>
    <col min="7" max="7" width="11.140625" style="1" customWidth="1"/>
    <col min="8" max="8" width="4.57421875" style="1" customWidth="1"/>
    <col min="9" max="9" width="11.421875" style="1" customWidth="1"/>
    <col min="10" max="10" width="11.00390625" style="1" customWidth="1"/>
    <col min="11" max="16384" width="9.140625" style="1" customWidth="1"/>
  </cols>
  <sheetData>
    <row r="1" spans="3:10" ht="12.75">
      <c r="C1" s="4"/>
      <c r="D1" s="5"/>
      <c r="E1" s="5"/>
      <c r="F1" s="5"/>
      <c r="G1" s="5"/>
      <c r="H1" s="5"/>
      <c r="I1" s="5"/>
      <c r="J1" s="5"/>
    </row>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7.25" customHeight="1">
      <c r="A5" s="86" t="s">
        <v>51</v>
      </c>
      <c r="B5" s="86"/>
      <c r="C5" s="4"/>
    </row>
    <row r="6" spans="1:10" ht="49.5" customHeight="1">
      <c r="A6" s="6" t="s">
        <v>1</v>
      </c>
      <c r="B6" s="6" t="s">
        <v>2</v>
      </c>
      <c r="C6" s="6" t="s">
        <v>3</v>
      </c>
      <c r="D6" s="6" t="s">
        <v>4</v>
      </c>
      <c r="E6" s="6" t="s">
        <v>301</v>
      </c>
      <c r="F6" s="6" t="s">
        <v>302</v>
      </c>
      <c r="G6" s="37" t="s">
        <v>303</v>
      </c>
      <c r="H6" s="6" t="s">
        <v>304</v>
      </c>
      <c r="I6" s="118" t="s">
        <v>305</v>
      </c>
      <c r="J6" s="119" t="s">
        <v>307</v>
      </c>
    </row>
    <row r="7" spans="1:10" ht="91.5" customHeight="1">
      <c r="A7" s="7" t="s">
        <v>5</v>
      </c>
      <c r="B7" s="7" t="s">
        <v>52</v>
      </c>
      <c r="C7" s="8" t="s">
        <v>53</v>
      </c>
      <c r="D7" s="8" t="s">
        <v>322</v>
      </c>
      <c r="E7" s="107" t="s">
        <v>353</v>
      </c>
      <c r="F7" s="183"/>
      <c r="G7" s="184">
        <f>F7*100000</f>
        <v>0</v>
      </c>
      <c r="H7" s="131"/>
      <c r="I7" s="185">
        <f>G7*H7+G7</f>
        <v>0</v>
      </c>
      <c r="J7" s="31"/>
    </row>
    <row r="8" spans="6:10" ht="12.75">
      <c r="F8" s="34" t="s">
        <v>308</v>
      </c>
      <c r="G8" s="144">
        <f>SUM(G7)</f>
        <v>0</v>
      </c>
      <c r="H8" s="34"/>
      <c r="I8" s="151">
        <f>SUM(I7)</f>
        <v>0</v>
      </c>
      <c r="J8" s="5"/>
    </row>
    <row r="9" spans="2:10" ht="12.75">
      <c r="B9" s="218" t="s">
        <v>311</v>
      </c>
      <c r="C9" s="218"/>
      <c r="D9" s="218"/>
      <c r="E9" s="218"/>
      <c r="F9" s="214" t="s">
        <v>312</v>
      </c>
      <c r="G9" s="214"/>
      <c r="H9" s="214"/>
      <c r="I9" s="214"/>
      <c r="J9" s="214"/>
    </row>
    <row r="10" spans="6:10" ht="12.75">
      <c r="F10" s="214" t="s">
        <v>313</v>
      </c>
      <c r="G10" s="214"/>
      <c r="H10" s="214"/>
      <c r="I10" s="214"/>
      <c r="J10" s="214"/>
    </row>
    <row r="11" spans="6:10" ht="12.75">
      <c r="F11" s="214" t="s">
        <v>314</v>
      </c>
      <c r="G11" s="214"/>
      <c r="H11" s="214"/>
      <c r="I11" s="214"/>
      <c r="J11" s="214"/>
    </row>
    <row r="12" spans="6:10" ht="12.75">
      <c r="F12" s="5"/>
      <c r="G12" s="5"/>
      <c r="H12" s="5"/>
      <c r="I12" s="5"/>
      <c r="J12" s="5"/>
    </row>
    <row r="13" spans="6:10" ht="12.75">
      <c r="F13" s="5"/>
      <c r="G13" s="5"/>
      <c r="H13" s="5"/>
      <c r="I13" s="5"/>
      <c r="J13" s="5"/>
    </row>
  </sheetData>
  <sheetProtection selectLockedCells="1" selectUnlockedCells="1"/>
  <mergeCells count="6">
    <mergeCell ref="C4:J4"/>
    <mergeCell ref="C3:J3"/>
    <mergeCell ref="B9:E9"/>
    <mergeCell ref="F9:J9"/>
    <mergeCell ref="F10:J10"/>
    <mergeCell ref="F11:J11"/>
  </mergeCells>
  <printOptions/>
  <pageMargins left="0.75" right="0.75" top="1" bottom="1" header="0.5118055555555555" footer="0.511805555555555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K14"/>
  <sheetViews>
    <sheetView zoomScalePageLayoutView="0" workbookViewId="0" topLeftCell="A1">
      <selection activeCell="C4" sqref="C4:J4"/>
    </sheetView>
  </sheetViews>
  <sheetFormatPr defaultColWidth="9.140625" defaultRowHeight="12.75"/>
  <cols>
    <col min="1" max="1" width="2.8515625" style="1" customWidth="1"/>
    <col min="2" max="2" width="31.7109375" style="2" customWidth="1"/>
    <col min="3" max="3" width="10.8515625" style="2" customWidth="1"/>
    <col min="4" max="4" width="5.140625" style="1" customWidth="1"/>
    <col min="5" max="5" width="5.7109375" style="1" customWidth="1"/>
    <col min="6" max="6" width="9.28125" style="1" customWidth="1"/>
    <col min="7" max="7" width="9.421875" style="1" customWidth="1"/>
    <col min="8" max="8" width="5.00390625" style="1" customWidth="1"/>
    <col min="9" max="9" width="9.421875" style="1" customWidth="1"/>
    <col min="10" max="10" width="10.85156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5" customHeight="1">
      <c r="A5" s="3" t="s">
        <v>54</v>
      </c>
      <c r="B5" s="4"/>
      <c r="C5" s="4"/>
    </row>
    <row r="6" spans="1:11" ht="49.5" customHeight="1">
      <c r="A6" s="6" t="s">
        <v>1</v>
      </c>
      <c r="B6" s="6" t="s">
        <v>2</v>
      </c>
      <c r="C6" s="6" t="s">
        <v>3</v>
      </c>
      <c r="D6" s="6" t="s">
        <v>4</v>
      </c>
      <c r="E6" s="6" t="s">
        <v>301</v>
      </c>
      <c r="F6" s="6" t="s">
        <v>302</v>
      </c>
      <c r="G6" s="6" t="s">
        <v>303</v>
      </c>
      <c r="H6" s="6" t="s">
        <v>304</v>
      </c>
      <c r="I6" s="118" t="s">
        <v>305</v>
      </c>
      <c r="J6" s="119" t="s">
        <v>307</v>
      </c>
      <c r="K6" s="2"/>
    </row>
    <row r="7" spans="1:10" ht="66" customHeight="1">
      <c r="A7" s="7" t="s">
        <v>5</v>
      </c>
      <c r="B7" s="7" t="s">
        <v>55</v>
      </c>
      <c r="C7" s="8" t="s">
        <v>56</v>
      </c>
      <c r="D7" s="8" t="s">
        <v>8</v>
      </c>
      <c r="E7" s="107">
        <v>500</v>
      </c>
      <c r="F7" s="161"/>
      <c r="G7" s="161">
        <f>F7*E7</f>
        <v>0</v>
      </c>
      <c r="H7" s="47"/>
      <c r="I7" s="185">
        <f>G7*H7+G7</f>
        <v>0</v>
      </c>
      <c r="J7" s="31"/>
    </row>
    <row r="8" spans="6:10" ht="12.75">
      <c r="F8" s="34" t="s">
        <v>308</v>
      </c>
      <c r="G8" s="144">
        <f>SUM(G7)</f>
        <v>0</v>
      </c>
      <c r="H8" s="34"/>
      <c r="I8" s="151">
        <f>SUM(I7)</f>
        <v>0</v>
      </c>
      <c r="J8" s="5"/>
    </row>
    <row r="9" spans="2:10" ht="12.75">
      <c r="B9" s="218" t="s">
        <v>311</v>
      </c>
      <c r="C9" s="218"/>
      <c r="D9" s="218"/>
      <c r="E9" s="218"/>
      <c r="F9" s="214" t="s">
        <v>312</v>
      </c>
      <c r="G9" s="214"/>
      <c r="H9" s="214"/>
      <c r="I9" s="214"/>
      <c r="J9" s="214"/>
    </row>
    <row r="10" spans="6:10" ht="12.75">
      <c r="F10" s="214" t="s">
        <v>313</v>
      </c>
      <c r="G10" s="214"/>
      <c r="H10" s="214"/>
      <c r="I10" s="214"/>
      <c r="J10" s="214"/>
    </row>
    <row r="11" spans="6:10" ht="12.75">
      <c r="F11" s="214" t="s">
        <v>314</v>
      </c>
      <c r="G11" s="214"/>
      <c r="H11" s="214"/>
      <c r="I11" s="214"/>
      <c r="J11" s="214"/>
    </row>
    <row r="12" spans="6:10" ht="12.75">
      <c r="F12" s="5"/>
      <c r="G12" s="5"/>
      <c r="H12" s="5"/>
      <c r="I12" s="5"/>
      <c r="J12" s="5"/>
    </row>
    <row r="13" spans="6:10" ht="12.75">
      <c r="F13" s="5"/>
      <c r="G13" s="5"/>
      <c r="H13" s="5"/>
      <c r="I13" s="5"/>
      <c r="J13" s="5"/>
    </row>
    <row r="14" spans="6:10" ht="12.75">
      <c r="F14" s="5"/>
      <c r="G14" s="5"/>
      <c r="H14" s="5"/>
      <c r="I14" s="5"/>
      <c r="J14" s="5"/>
    </row>
  </sheetData>
  <sheetProtection selectLockedCells="1" selectUnlockedCells="1"/>
  <mergeCells count="6">
    <mergeCell ref="C4:J4"/>
    <mergeCell ref="C3:J3"/>
    <mergeCell ref="B9:E9"/>
    <mergeCell ref="F9:J9"/>
    <mergeCell ref="F10:J10"/>
    <mergeCell ref="F11:J11"/>
  </mergeCells>
  <printOptions/>
  <pageMargins left="0.75" right="0.75" top="1" bottom="1" header="0.5118055555555555" footer="0.511805555555555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2:J15"/>
  <sheetViews>
    <sheetView zoomScalePageLayoutView="0" workbookViewId="0" topLeftCell="A1">
      <selection activeCell="C4" sqref="C4:J4"/>
    </sheetView>
  </sheetViews>
  <sheetFormatPr defaultColWidth="9.140625" defaultRowHeight="12.75"/>
  <cols>
    <col min="1" max="1" width="2.8515625" style="1" customWidth="1"/>
    <col min="2" max="2" width="38.8515625" style="2" customWidth="1"/>
    <col min="3" max="3" width="11.00390625" style="2" customWidth="1"/>
    <col min="4" max="4" width="4.00390625" style="1" customWidth="1"/>
    <col min="5" max="5" width="5.00390625" style="1" customWidth="1"/>
    <col min="6" max="6" width="8.8515625" style="1" customWidth="1"/>
    <col min="7" max="7" width="10.57421875" style="1" customWidth="1"/>
    <col min="8" max="8" width="5.421875" style="1" customWidth="1"/>
    <col min="9" max="9" width="9.421875" style="1" customWidth="1"/>
    <col min="10" max="10" width="14.28125" style="1" customWidth="1"/>
    <col min="11" max="16384" width="9.140625" style="1" customWidth="1"/>
  </cols>
  <sheetData>
    <row r="2" spans="3:10" ht="12.75">
      <c r="C2" s="4"/>
      <c r="D2" s="5"/>
      <c r="E2" s="5"/>
      <c r="F2" s="5"/>
      <c r="G2" s="5"/>
      <c r="H2" s="5"/>
      <c r="I2" s="5"/>
      <c r="J2" s="5" t="s">
        <v>310</v>
      </c>
    </row>
    <row r="3" spans="3:10" ht="12.75">
      <c r="C3" s="216" t="s">
        <v>309</v>
      </c>
      <c r="D3" s="216"/>
      <c r="E3" s="216"/>
      <c r="F3" s="216"/>
      <c r="G3" s="216"/>
      <c r="H3" s="216"/>
      <c r="I3" s="216"/>
      <c r="J3" s="216"/>
    </row>
    <row r="4" spans="3:10" ht="12.75">
      <c r="C4" s="216" t="s">
        <v>352</v>
      </c>
      <c r="D4" s="216"/>
      <c r="E4" s="216"/>
      <c r="F4" s="216"/>
      <c r="G4" s="216"/>
      <c r="H4" s="216"/>
      <c r="I4" s="216"/>
      <c r="J4" s="216"/>
    </row>
    <row r="5" spans="1:3" s="5" customFormat="1" ht="12.75" customHeight="1">
      <c r="A5" s="3" t="s">
        <v>57</v>
      </c>
      <c r="B5" s="4"/>
      <c r="C5" s="4"/>
    </row>
    <row r="6" spans="1:10" ht="56.25" customHeight="1">
      <c r="A6" s="6" t="s">
        <v>1</v>
      </c>
      <c r="B6" s="6" t="s">
        <v>2</v>
      </c>
      <c r="C6" s="6" t="s">
        <v>3</v>
      </c>
      <c r="D6" s="6" t="s">
        <v>4</v>
      </c>
      <c r="E6" s="6" t="s">
        <v>301</v>
      </c>
      <c r="F6" s="6" t="s">
        <v>302</v>
      </c>
      <c r="G6" s="6" t="s">
        <v>303</v>
      </c>
      <c r="H6" s="6" t="s">
        <v>304</v>
      </c>
      <c r="I6" s="118" t="s">
        <v>305</v>
      </c>
      <c r="J6" s="119" t="s">
        <v>307</v>
      </c>
    </row>
    <row r="7" spans="1:10" ht="153">
      <c r="A7" s="7" t="s">
        <v>5</v>
      </c>
      <c r="B7" s="7" t="s">
        <v>248</v>
      </c>
      <c r="C7" s="8" t="s">
        <v>249</v>
      </c>
      <c r="D7" s="8" t="s">
        <v>8</v>
      </c>
      <c r="E7" s="107">
        <v>800</v>
      </c>
      <c r="F7" s="152"/>
      <c r="G7" s="146">
        <f>F7*E7</f>
        <v>0</v>
      </c>
      <c r="H7" s="147"/>
      <c r="I7" s="148">
        <f>G7*H7+G7</f>
        <v>0</v>
      </c>
      <c r="J7" s="31"/>
    </row>
    <row r="8" spans="1:10" ht="153">
      <c r="A8" s="7">
        <v>2</v>
      </c>
      <c r="B8" s="7" t="s">
        <v>250</v>
      </c>
      <c r="C8" s="8" t="s">
        <v>251</v>
      </c>
      <c r="D8" s="8" t="s">
        <v>8</v>
      </c>
      <c r="E8" s="107">
        <v>400</v>
      </c>
      <c r="F8" s="152"/>
      <c r="G8" s="146">
        <f>F8*E8</f>
        <v>0</v>
      </c>
      <c r="H8" s="147"/>
      <c r="I8" s="148">
        <f>G8*H8+G8</f>
        <v>0</v>
      </c>
      <c r="J8" s="31"/>
    </row>
    <row r="9" spans="1:10" ht="153">
      <c r="A9" s="7">
        <v>3</v>
      </c>
      <c r="B9" s="7" t="s">
        <v>253</v>
      </c>
      <c r="C9" s="11" t="s">
        <v>252</v>
      </c>
      <c r="D9" s="8" t="s">
        <v>8</v>
      </c>
      <c r="E9" s="107">
        <v>500</v>
      </c>
      <c r="F9" s="152"/>
      <c r="G9" s="146">
        <f>F9*E9</f>
        <v>0</v>
      </c>
      <c r="H9" s="147"/>
      <c r="I9" s="148">
        <f>G9*H9+G9</f>
        <v>0</v>
      </c>
      <c r="J9" s="31"/>
    </row>
    <row r="10" spans="1:10" ht="153">
      <c r="A10" s="12">
        <v>4</v>
      </c>
      <c r="B10" s="7" t="s">
        <v>255</v>
      </c>
      <c r="C10" s="8" t="s">
        <v>254</v>
      </c>
      <c r="D10" s="8" t="s">
        <v>8</v>
      </c>
      <c r="E10" s="107">
        <v>350</v>
      </c>
      <c r="F10" s="152"/>
      <c r="G10" s="146">
        <f>F10*E10</f>
        <v>0</v>
      </c>
      <c r="H10" s="147"/>
      <c r="I10" s="148">
        <f>G10*H10+G10</f>
        <v>0</v>
      </c>
      <c r="J10" s="31"/>
    </row>
    <row r="11" spans="6:10" ht="12.75">
      <c r="F11" s="34" t="s">
        <v>308</v>
      </c>
      <c r="G11" s="144">
        <f>SUM(G7:G10)</f>
        <v>0</v>
      </c>
      <c r="H11" s="34"/>
      <c r="I11" s="145">
        <f>SUM(I7:I10)</f>
        <v>0</v>
      </c>
      <c r="J11" s="5"/>
    </row>
    <row r="12" spans="2:10" ht="12.75">
      <c r="B12" s="218" t="s">
        <v>311</v>
      </c>
      <c r="C12" s="218"/>
      <c r="D12" s="218"/>
      <c r="E12" s="218"/>
      <c r="F12" s="214" t="s">
        <v>312</v>
      </c>
      <c r="G12" s="214"/>
      <c r="H12" s="214"/>
      <c r="I12" s="214"/>
      <c r="J12" s="214"/>
    </row>
    <row r="13" spans="6:10" ht="12.75">
      <c r="F13" s="214" t="s">
        <v>313</v>
      </c>
      <c r="G13" s="214"/>
      <c r="H13" s="214"/>
      <c r="I13" s="214"/>
      <c r="J13" s="214"/>
    </row>
    <row r="14" spans="6:10" ht="12.75">
      <c r="F14" s="214" t="s">
        <v>314</v>
      </c>
      <c r="G14" s="214"/>
      <c r="H14" s="214"/>
      <c r="I14" s="214"/>
      <c r="J14" s="214"/>
    </row>
    <row r="15" spans="6:10" ht="12.75">
      <c r="F15" s="5"/>
      <c r="G15" s="5"/>
      <c r="H15" s="5"/>
      <c r="I15" s="5"/>
      <c r="J15" s="5"/>
    </row>
  </sheetData>
  <sheetProtection selectLockedCells="1" selectUnlockedCells="1"/>
  <mergeCells count="6">
    <mergeCell ref="C4:J4"/>
    <mergeCell ref="C3:J3"/>
    <mergeCell ref="B12:E12"/>
    <mergeCell ref="F12:J12"/>
    <mergeCell ref="F13:J13"/>
    <mergeCell ref="F14:J14"/>
  </mergeCells>
  <printOptions/>
  <pageMargins left="0.75" right="0.75" top="1" bottom="1" header="0.5118055555555555" footer="0.511805555555555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2:K20"/>
  <sheetViews>
    <sheetView zoomScalePageLayoutView="0" workbookViewId="0" topLeftCell="A1">
      <selection activeCell="C4" sqref="C4:I4"/>
    </sheetView>
  </sheetViews>
  <sheetFormatPr defaultColWidth="9.140625" defaultRowHeight="12.75"/>
  <cols>
    <col min="1" max="1" width="2.8515625" style="1" customWidth="1"/>
    <col min="2" max="2" width="33.57421875" style="2" customWidth="1"/>
    <col min="3" max="3" width="5.7109375" style="2" customWidth="1"/>
    <col min="4" max="4" width="6.28125" style="1" customWidth="1"/>
    <col min="5" max="5" width="8.28125" style="1" customWidth="1"/>
    <col min="6" max="6" width="11.140625" style="1" customWidth="1"/>
    <col min="7" max="7" width="6.7109375" style="1" customWidth="1"/>
    <col min="8" max="8" width="10.7109375" style="1" customWidth="1"/>
    <col min="9" max="9" width="13.00390625" style="1" customWidth="1"/>
    <col min="10" max="10" width="9.7109375" style="1" customWidth="1"/>
    <col min="11" max="11" width="9.8515625" style="1" customWidth="1"/>
    <col min="12" max="16384" width="9.140625" style="1" customWidth="1"/>
  </cols>
  <sheetData>
    <row r="2" spans="3:9" ht="12.75">
      <c r="C2" s="4"/>
      <c r="D2" s="5"/>
      <c r="E2" s="5"/>
      <c r="F2" s="5"/>
      <c r="G2" s="5"/>
      <c r="H2" s="5"/>
      <c r="I2" s="5" t="s">
        <v>310</v>
      </c>
    </row>
    <row r="3" spans="3:9" ht="12.75">
      <c r="C3" s="216" t="s">
        <v>309</v>
      </c>
      <c r="D3" s="216"/>
      <c r="E3" s="216"/>
      <c r="F3" s="216"/>
      <c r="G3" s="216"/>
      <c r="H3" s="216"/>
      <c r="I3" s="216"/>
    </row>
    <row r="4" spans="3:9" ht="12.75">
      <c r="C4" s="216" t="s">
        <v>352</v>
      </c>
      <c r="D4" s="216"/>
      <c r="E4" s="216"/>
      <c r="F4" s="216"/>
      <c r="G4" s="216"/>
      <c r="H4" s="216"/>
      <c r="I4" s="216"/>
    </row>
    <row r="5" spans="1:2" s="5" customFormat="1" ht="18" customHeight="1">
      <c r="A5" s="3" t="s">
        <v>298</v>
      </c>
      <c r="B5" s="4"/>
    </row>
    <row r="6" spans="1:9" ht="67.5" customHeight="1">
      <c r="A6" s="6" t="s">
        <v>1</v>
      </c>
      <c r="B6" s="6" t="s">
        <v>2</v>
      </c>
      <c r="C6" s="6" t="s">
        <v>4</v>
      </c>
      <c r="D6" s="6" t="s">
        <v>301</v>
      </c>
      <c r="E6" s="6" t="s">
        <v>339</v>
      </c>
      <c r="F6" s="6" t="s">
        <v>303</v>
      </c>
      <c r="G6" s="6" t="s">
        <v>304</v>
      </c>
      <c r="H6" s="118" t="s">
        <v>305</v>
      </c>
      <c r="I6" s="119" t="s">
        <v>307</v>
      </c>
    </row>
    <row r="7" spans="1:9" s="5" customFormat="1" ht="26.25" customHeight="1">
      <c r="A7" s="7" t="s">
        <v>5</v>
      </c>
      <c r="B7" s="35" t="s">
        <v>274</v>
      </c>
      <c r="C7" s="8" t="s">
        <v>338</v>
      </c>
      <c r="D7" s="98">
        <v>12000</v>
      </c>
      <c r="E7" s="173"/>
      <c r="F7" s="173">
        <f>E7*D7</f>
        <v>0</v>
      </c>
      <c r="G7" s="9"/>
      <c r="H7" s="166">
        <f>F7*G7+F7</f>
        <v>0</v>
      </c>
      <c r="I7" s="31"/>
    </row>
    <row r="8" spans="1:9" ht="27" customHeight="1">
      <c r="A8" s="7">
        <v>2</v>
      </c>
      <c r="B8" s="35" t="s">
        <v>275</v>
      </c>
      <c r="C8" s="8" t="s">
        <v>338</v>
      </c>
      <c r="D8" s="98">
        <v>200000</v>
      </c>
      <c r="E8" s="173"/>
      <c r="F8" s="173">
        <f aca="true" t="shared" si="0" ref="F8:F14">E8*D8</f>
        <v>0</v>
      </c>
      <c r="G8" s="9"/>
      <c r="H8" s="166">
        <f aca="true" t="shared" si="1" ref="H8:H15">F8*G8+F8</f>
        <v>0</v>
      </c>
      <c r="I8" s="31"/>
    </row>
    <row r="9" spans="1:9" ht="25.5">
      <c r="A9" s="10">
        <v>3</v>
      </c>
      <c r="B9" s="41" t="s">
        <v>276</v>
      </c>
      <c r="C9" s="8" t="s">
        <v>338</v>
      </c>
      <c r="D9" s="99">
        <v>160000</v>
      </c>
      <c r="E9" s="173"/>
      <c r="F9" s="173">
        <f t="shared" si="0"/>
        <v>0</v>
      </c>
      <c r="G9" s="9"/>
      <c r="H9" s="166">
        <f t="shared" si="1"/>
        <v>0</v>
      </c>
      <c r="I9" s="31"/>
    </row>
    <row r="10" spans="1:9" ht="51">
      <c r="A10" s="28">
        <v>4</v>
      </c>
      <c r="B10" s="28" t="s">
        <v>219</v>
      </c>
      <c r="C10" s="8" t="s">
        <v>338</v>
      </c>
      <c r="D10" s="100">
        <v>6000</v>
      </c>
      <c r="E10" s="173"/>
      <c r="F10" s="173">
        <f t="shared" si="0"/>
        <v>0</v>
      </c>
      <c r="G10" s="9"/>
      <c r="H10" s="166">
        <f t="shared" si="1"/>
        <v>0</v>
      </c>
      <c r="I10" s="31"/>
    </row>
    <row r="11" spans="1:11" ht="76.5">
      <c r="A11" s="28">
        <v>5</v>
      </c>
      <c r="B11" s="28" t="s">
        <v>220</v>
      </c>
      <c r="C11" s="8" t="s">
        <v>338</v>
      </c>
      <c r="D11" s="100">
        <v>31000</v>
      </c>
      <c r="E11" s="173"/>
      <c r="F11" s="173">
        <f t="shared" si="0"/>
        <v>0</v>
      </c>
      <c r="G11" s="9"/>
      <c r="H11" s="166">
        <f t="shared" si="1"/>
        <v>0</v>
      </c>
      <c r="I11" s="31"/>
      <c r="J11" s="200"/>
      <c r="K11" s="200"/>
    </row>
    <row r="12" spans="1:11" ht="25.5">
      <c r="A12" s="7">
        <v>6</v>
      </c>
      <c r="B12" s="35" t="s">
        <v>294</v>
      </c>
      <c r="C12" s="8" t="s">
        <v>338</v>
      </c>
      <c r="D12" s="101">
        <v>800</v>
      </c>
      <c r="E12" s="173"/>
      <c r="F12" s="173">
        <f t="shared" si="0"/>
        <v>0</v>
      </c>
      <c r="G12" s="9"/>
      <c r="H12" s="166">
        <f t="shared" si="1"/>
        <v>0</v>
      </c>
      <c r="I12" s="201"/>
      <c r="J12" s="200"/>
      <c r="K12" s="200"/>
    </row>
    <row r="13" spans="1:11" ht="25.5">
      <c r="A13" s="10">
        <v>7</v>
      </c>
      <c r="B13" s="41" t="s">
        <v>295</v>
      </c>
      <c r="C13" s="8" t="s">
        <v>338</v>
      </c>
      <c r="D13" s="101">
        <v>800</v>
      </c>
      <c r="E13" s="173"/>
      <c r="F13" s="173">
        <f t="shared" si="0"/>
        <v>0</v>
      </c>
      <c r="G13" s="9"/>
      <c r="H13" s="166">
        <f t="shared" si="1"/>
        <v>0</v>
      </c>
      <c r="I13" s="201"/>
      <c r="J13" s="200"/>
      <c r="K13" s="200"/>
    </row>
    <row r="14" spans="1:11" ht="51">
      <c r="A14" s="28">
        <v>8</v>
      </c>
      <c r="B14" s="28" t="s">
        <v>296</v>
      </c>
      <c r="C14" s="8" t="s">
        <v>338</v>
      </c>
      <c r="D14" s="101">
        <v>800</v>
      </c>
      <c r="E14" s="173"/>
      <c r="F14" s="173">
        <f t="shared" si="0"/>
        <v>0</v>
      </c>
      <c r="G14" s="9"/>
      <c r="H14" s="166">
        <f t="shared" si="1"/>
        <v>0</v>
      </c>
      <c r="I14" s="201"/>
      <c r="J14" s="200"/>
      <c r="K14" s="200"/>
    </row>
    <row r="15" spans="1:11" ht="76.5">
      <c r="A15" s="28">
        <v>9</v>
      </c>
      <c r="B15" s="28" t="s">
        <v>297</v>
      </c>
      <c r="C15" s="8" t="s">
        <v>338</v>
      </c>
      <c r="D15" s="102">
        <v>1000</v>
      </c>
      <c r="E15" s="173"/>
      <c r="F15" s="173">
        <f>E1</f>
        <v>0</v>
      </c>
      <c r="G15" s="9"/>
      <c r="H15" s="166">
        <f t="shared" si="1"/>
        <v>0</v>
      </c>
      <c r="I15" s="201"/>
      <c r="J15" s="200"/>
      <c r="K15" s="200"/>
    </row>
    <row r="16" spans="1:11" ht="12.75">
      <c r="A16" s="24"/>
      <c r="B16" s="23"/>
      <c r="C16" s="38"/>
      <c r="D16" s="40"/>
      <c r="E16" s="34" t="s">
        <v>308</v>
      </c>
      <c r="F16" s="144">
        <f>SUM(F7:F15)</f>
        <v>0</v>
      </c>
      <c r="G16" s="34"/>
      <c r="H16" s="144">
        <f>SUM(H7:H15)</f>
        <v>0</v>
      </c>
      <c r="I16" s="138"/>
      <c r="J16" s="200"/>
      <c r="K16" s="200"/>
    </row>
    <row r="17" spans="2:10" ht="12.75">
      <c r="B17" s="218" t="s">
        <v>311</v>
      </c>
      <c r="C17" s="218"/>
      <c r="D17" s="218"/>
      <c r="E17" s="214" t="s">
        <v>312</v>
      </c>
      <c r="F17" s="214"/>
      <c r="G17" s="214"/>
      <c r="H17" s="214"/>
      <c r="I17" s="214"/>
      <c r="J17" s="200"/>
    </row>
    <row r="18" spans="3:9" ht="12.75">
      <c r="C18" s="1"/>
      <c r="E18" s="214" t="s">
        <v>313</v>
      </c>
      <c r="F18" s="214"/>
      <c r="G18" s="214"/>
      <c r="H18" s="214"/>
      <c r="I18" s="214"/>
    </row>
    <row r="19" spans="3:9" ht="12.75">
      <c r="C19" s="1"/>
      <c r="E19" s="214" t="s">
        <v>314</v>
      </c>
      <c r="F19" s="214"/>
      <c r="G19" s="214"/>
      <c r="H19" s="214"/>
      <c r="I19" s="214"/>
    </row>
    <row r="20" spans="3:9" ht="12.75">
      <c r="C20" s="1"/>
      <c r="E20" s="5"/>
      <c r="F20" s="5"/>
      <c r="G20" s="5"/>
      <c r="H20" s="5"/>
      <c r="I20" s="5"/>
    </row>
  </sheetData>
  <sheetProtection/>
  <mergeCells count="6">
    <mergeCell ref="C4:I4"/>
    <mergeCell ref="C3:I3"/>
    <mergeCell ref="B17:D17"/>
    <mergeCell ref="E17:I17"/>
    <mergeCell ref="E18:I18"/>
    <mergeCell ref="E19:I19"/>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Łokieć Adrianna</dc:creator>
  <cp:keywords/>
  <dc:description/>
  <cp:lastModifiedBy>Czajka Dorota</cp:lastModifiedBy>
  <cp:lastPrinted>2019-07-31T09:27:29Z</cp:lastPrinted>
  <dcterms:created xsi:type="dcterms:W3CDTF">2019-07-03T06:38:27Z</dcterms:created>
  <dcterms:modified xsi:type="dcterms:W3CDTF">2019-08-08T09:26:15Z</dcterms:modified>
  <cp:category/>
  <cp:version/>
  <cp:contentType/>
  <cp:contentStatus/>
</cp:coreProperties>
</file>