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katarzyna_kardas_adm_uni_lodz_pl/Documents/Pulpit/2024/34ZP2024 Dostawa ksiazek i czasopism naukowych dla Wydawnictwa/"/>
    </mc:Choice>
  </mc:AlternateContent>
  <xr:revisionPtr revIDLastSave="10" documentId="8_{D3DB6E6B-8BB0-4655-B80A-49B53C906BC7}" xr6:coauthVersionLast="47" xr6:coauthVersionMax="47" xr10:uidLastSave="{5332E24A-5694-4EF1-8DDC-1EFDF945C4E5}"/>
  <bookViews>
    <workbookView xWindow="-120" yWindow="-120" windowWidth="29040" windowHeight="15840" xr2:uid="{C7C9BA7C-56AB-4E96-8C84-6AEB44708DC1}"/>
  </bookViews>
  <sheets>
    <sheet name="Część nr 1" sheetId="3" r:id="rId1"/>
    <sheet name="Część nr 2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G63" i="1" s="1"/>
  <c r="F68" i="1"/>
  <c r="E67" i="1"/>
  <c r="G67" i="1" s="1"/>
  <c r="E66" i="1"/>
  <c r="G66" i="1" s="1"/>
  <c r="E65" i="1"/>
  <c r="G65" i="1" s="1"/>
  <c r="E64" i="1"/>
  <c r="G64" i="1" s="1"/>
  <c r="F59" i="1"/>
  <c r="E58" i="1"/>
  <c r="G58" i="1" s="1"/>
  <c r="E57" i="1"/>
  <c r="G57" i="1" s="1"/>
  <c r="E56" i="1"/>
  <c r="G56" i="1" s="1"/>
  <c r="E55" i="1"/>
  <c r="G55" i="1" s="1"/>
  <c r="E54" i="1"/>
  <c r="G54" i="1" s="1"/>
  <c r="F51" i="1"/>
  <c r="E50" i="1"/>
  <c r="G50" i="1" s="1"/>
  <c r="E49" i="1"/>
  <c r="G49" i="1" s="1"/>
  <c r="E48" i="1"/>
  <c r="G48" i="1" s="1"/>
  <c r="F45" i="1"/>
  <c r="E44" i="1"/>
  <c r="G44" i="1" s="1"/>
  <c r="E43" i="1"/>
  <c r="G43" i="1" s="1"/>
  <c r="E42" i="1"/>
  <c r="G42" i="1" s="1"/>
  <c r="E41" i="1"/>
  <c r="G41" i="1" s="1"/>
  <c r="E40" i="1"/>
  <c r="G40" i="1" s="1"/>
  <c r="F34" i="1"/>
  <c r="E33" i="1"/>
  <c r="G33" i="1" s="1"/>
  <c r="G32" i="1"/>
  <c r="E32" i="1"/>
  <c r="E31" i="1"/>
  <c r="G31" i="1" s="1"/>
  <c r="E30" i="1"/>
  <c r="G30" i="1" s="1"/>
  <c r="E29" i="1"/>
  <c r="G29" i="1" s="1"/>
  <c r="G34" i="1" s="1"/>
  <c r="E14" i="1"/>
  <c r="G14" i="1" s="1"/>
  <c r="E15" i="1"/>
  <c r="G15" i="1" s="1"/>
  <c r="E16" i="1"/>
  <c r="G16" i="1" s="1"/>
  <c r="F17" i="1"/>
  <c r="E20" i="1"/>
  <c r="G20" i="1" s="1"/>
  <c r="E23" i="1"/>
  <c r="G23" i="1" s="1"/>
  <c r="G68" i="1" l="1"/>
  <c r="G51" i="1"/>
  <c r="G45" i="1"/>
  <c r="G59" i="1"/>
  <c r="G17" i="1"/>
  <c r="F24" i="3"/>
  <c r="E23" i="3"/>
  <c r="G23" i="3" s="1"/>
  <c r="E22" i="3"/>
  <c r="G22" i="3" s="1"/>
  <c r="F19" i="3"/>
  <c r="E18" i="3"/>
  <c r="G18" i="3" s="1"/>
  <c r="E17" i="3"/>
  <c r="G17" i="3" s="1"/>
  <c r="F14" i="3"/>
  <c r="E13" i="3"/>
  <c r="G13" i="3" s="1"/>
  <c r="E12" i="3"/>
  <c r="G12" i="3" s="1"/>
  <c r="F9" i="3"/>
  <c r="E8" i="3"/>
  <c r="G8" i="3" s="1"/>
  <c r="E7" i="3"/>
  <c r="G7" i="3" s="1"/>
  <c r="E24" i="1"/>
  <c r="G24" i="1" s="1"/>
  <c r="E22" i="1"/>
  <c r="G22" i="1" s="1"/>
  <c r="E21" i="1"/>
  <c r="G21" i="1" s="1"/>
  <c r="E10" i="1"/>
  <c r="G10" i="1" s="1"/>
  <c r="E9" i="1"/>
  <c r="G9" i="1" s="1"/>
  <c r="E8" i="1"/>
  <c r="G8" i="1" s="1"/>
  <c r="E7" i="1"/>
  <c r="G7" i="1" s="1"/>
  <c r="E6" i="1"/>
  <c r="G6" i="1" s="1"/>
  <c r="F25" i="1"/>
  <c r="F11" i="1"/>
  <c r="G14" i="3" l="1"/>
  <c r="G9" i="3"/>
  <c r="G24" i="3"/>
  <c r="G19" i="3"/>
  <c r="G11" i="1"/>
  <c r="G70" i="1" s="1"/>
  <c r="G25" i="1"/>
  <c r="G26" i="3" l="1"/>
</calcChain>
</file>

<file path=xl/sharedStrings.xml><?xml version="1.0" encoding="utf-8"?>
<sst xmlns="http://schemas.openxmlformats.org/spreadsheetml/2006/main" count="225" uniqueCount="86">
  <si>
    <t>Część nr 1 Dostawa w trybie przyspieszonym książek w oprawie broszurowej i broszurowej ze skrzydłami</t>
  </si>
  <si>
    <t>Wykonawca wypełnia jedynie pola oznaczone kolorem zielonym. Ceny jednostkowe w kolumnie C należy podać z dokładnością do jednego grosza (do dwóch miejsc po przecinku).W kolumnach E i G wpisane są  formuły obliczania. Wykonawca winien sprawdzić poprawność dokonanych wyliczeń.</t>
  </si>
  <si>
    <t>Tabela 1. Druk publikacji broszurowej klejonej – blok 1+1, papier offsetowy 80, 90, 100 g; objętościowy w kolorze kremowym 70 g wolumen 2.0; papier objętościowy w kolorze kremowym 80 g wolumen 1.4–2,0</t>
  </si>
  <si>
    <t>L.p.</t>
  </si>
  <si>
    <t>Format publikacji</t>
  </si>
  <si>
    <t>Cena netto (PLN) za 1 ark.  druk.</t>
  </si>
  <si>
    <t>Stawka VAT w %</t>
  </si>
  <si>
    <t>Cena brutto (PLN) za 1 ark. druk.</t>
  </si>
  <si>
    <t>Przewidywana całkowita liczba ark. druk.</t>
  </si>
  <si>
    <t>Cena brutto (PLN)</t>
  </si>
  <si>
    <t>A</t>
  </si>
  <si>
    <t>B</t>
  </si>
  <si>
    <t>C</t>
  </si>
  <si>
    <t>D</t>
  </si>
  <si>
    <t>E (C+CxD)</t>
  </si>
  <si>
    <t>F</t>
  </si>
  <si>
    <t>G (E x F)</t>
  </si>
  <si>
    <t>1.1</t>
  </si>
  <si>
    <t xml:space="preserve">Format B5 – nakład 10-300 egz. </t>
  </si>
  <si>
    <t>1.2</t>
  </si>
  <si>
    <t xml:space="preserve">Format A5 – nakład 10-300 egz. </t>
  </si>
  <si>
    <t>RAZEM</t>
  </si>
  <si>
    <t>Tabela 2. Druk publikacji broszurowej klejonej zawierającej strony zadrukowane w CMYK-u; papier offsetowy 80, 90, 100 g lub objętościowy w kolorze kremowym 70 g wolumen 2.0; 80 g objętościowy w kolorze kremowym wolumen 1.4–2,0; papier dwustronnie powlekany 115 g lub 130 g</t>
  </si>
  <si>
    <t>Format publikacji/ pojedyncze strony zadrukowane w CMYK-u</t>
  </si>
  <si>
    <t>Cena netto (PLN) za 1 stronę</t>
  </si>
  <si>
    <t>Cena brutto (PLN) za 1 stronę</t>
  </si>
  <si>
    <t>Przewidywana całkowita liczba stron</t>
  </si>
  <si>
    <t>2.1</t>
  </si>
  <si>
    <t xml:space="preserve">Format B5 </t>
  </si>
  <si>
    <t>2.2</t>
  </si>
  <si>
    <t>Format A5</t>
  </si>
  <si>
    <t>Tabela 3. Oprawa broszurowa klejona; okładka 4+0/karton 250 g lub 270 g jednostronnie kredowany; folia matowa/błyszcząca lub soft touch</t>
  </si>
  <si>
    <t xml:space="preserve">Okładka dla oprawy broszurowej klejonej </t>
  </si>
  <si>
    <t>Cena netto (PLN) za 1 egzemplarz</t>
  </si>
  <si>
    <t>Cena brutto (PLN) za 1 egzemplarz</t>
  </si>
  <si>
    <t>Przewidywana całkowita liczba egzemplarzy</t>
  </si>
  <si>
    <t>3.1</t>
  </si>
  <si>
    <t>Format B5 – nakład 10-300 egz.</t>
  </si>
  <si>
    <t>3.2</t>
  </si>
  <si>
    <t>Format A5 – nakład 10-300 egz.</t>
  </si>
  <si>
    <t>Tabela 4. Oprawa broszurowa klejona ze skrzydełkami/1 skrzydełkiem – okładka 4 + 0, folia matowa/błyszcząca lub soft touch, karton 250 g lub 270 g jednostronnie kredowany</t>
  </si>
  <si>
    <t>Okładka dla oprawy broszurowej klejonej z 1 lub 2 skrzydełkami</t>
  </si>
  <si>
    <t>4.1</t>
  </si>
  <si>
    <t>4.2</t>
  </si>
  <si>
    <t>Łączna cena oferty w części 1</t>
  </si>
  <si>
    <t xml:space="preserve">Plik należy opatrzyć kwalifikowanym podpisem elektronicznym, podpisem zaufanym lub elektronicznym podpisem osobistym osoby uprawomocnionej do występowania w imieniu Wykonawcy </t>
  </si>
  <si>
    <t>Format B5 – nakład 10-299 egz.</t>
  </si>
  <si>
    <t>Format B5 – nakład 300-600 egz.</t>
  </si>
  <si>
    <t>1.3</t>
  </si>
  <si>
    <t>Format A5 – nakład 10-299 egz.</t>
  </si>
  <si>
    <t>1.4</t>
  </si>
  <si>
    <t>Format A5 – nakład 300-600 egz.</t>
  </si>
  <si>
    <t>1.5</t>
  </si>
  <si>
    <t xml:space="preserve">Format A4 – nakład 10-300 egz. </t>
  </si>
  <si>
    <t>2.3</t>
  </si>
  <si>
    <t>Format A4</t>
  </si>
  <si>
    <t>3.3</t>
  </si>
  <si>
    <t>3.4</t>
  </si>
  <si>
    <t>3.5</t>
  </si>
  <si>
    <t>Łączna cena oferty w części 2</t>
  </si>
  <si>
    <t>Część nr 2 dostawa książek i czasopism w oprawie broszurowej</t>
  </si>
  <si>
    <t>Tabela 1. Druk książek – blok 1+1, papier offsetowy 80, 90, 100 g; papier objętościowy w kolorze kremowym 70 g wolumen 2.0; papier objętościowy w kolorze kremowym 80 g wolumen 1.4–2,0; papier dwustronnie powlekany matowy papier 65–70 g wolumen 1,15–1,3</t>
  </si>
  <si>
    <t>Tabela 2. Druk książki w oprawie broszurowej klejonej zawierającej strony zadrukowane w CMYK-u; papier offsetowy 80, 90, 100 g; papier objętościowy w kolorze kremowym 70 g wolumen 2.0; papier objętościowy w kolorze kremowym 80 g wolumen 1.4–2,0; dwustronnie powlekany matowy papier 65–70 g v. 1,15–1,3; papier dwustronnie powlekany o gramaturze od 115 g do 130 g</t>
  </si>
  <si>
    <t>Tabela 3. Oprawa książki broszurowa klejona – okładka 4 + 0, folia matowa/błyszcząca lub soft touch, karton 250 g lub 270 g jednostronnie kredowany</t>
  </si>
  <si>
    <t>Okładka dla oprawy broszurowej klejonej bez skrzydełek</t>
  </si>
  <si>
    <t>Tabela 4. Oprawa książki broszurowa klejona ze skrzydełkami – okładka 4 + 0, folia matowa/błyszcząca lub soft touch, karton 250 g lub 270 g jednostronnie kredowany</t>
  </si>
  <si>
    <t>4.3</t>
  </si>
  <si>
    <t>4.4</t>
  </si>
  <si>
    <t>4.5</t>
  </si>
  <si>
    <t>Tabela 5. Druk czasopism – blok 1+1, papier offsetowy 80, 90, 100 g; papier objętościowy w kolorze kremowym 70 g wolumen 2.0; papier objętościowy w kolorze kremowym 80 g wolumen 1.4–2,0; papier dwustronnie powlekany matowy papier 65–70 g wolumen 1,15–1,3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</si>
  <si>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</si>
  <si>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</si>
  <si>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</si>
  <si>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</si>
  <si>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</si>
  <si>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</si>
  <si>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</si>
  <si>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</si>
  <si>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</si>
  <si>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</si>
  <si>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</si>
  <si>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</si>
  <si>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</si>
  <si>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Tabela 8. Oprawa czasopisma w oprawie broszurowej klejonej ze skrzydełkami – okładka 4 + 0, folia matowa/błyszcząca lub soft touch, karton 250 g lub 270 g jednostronnie kredowany</t>
  </si>
  <si>
    <t>Tabela 7. Oprawa czasopisma w oprawie  broszurowej klejonej – okładka 4 + 0, folia matowa/błyszcząca lub soft touch, karton 250 g lub 270 g jednostronnie kredowany</t>
  </si>
  <si>
    <t>Tabela 6. Druk czasopisma w oprawie broszurowej klejonej zawierającej strony zadrukowane w CMYK-u; papier offsetowy 80, 90, 100 g; papier objętościowy w kolorze kremowym 70 g wolumen 2.0; papier objętościowy w kolorze kremowym 80 g wolumen 1.4–2,0; dwustronnie powlekany matowy papier 65–70 g v. 1,15–1,3; papier dwustronnie powlekany o gramaturze od 115 g do 130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</si>
</sst>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0" fillId="0" borderId="1" xfId="0" applyNumberFormat="1" applyBorder="1"/>
    <xf numFmtId="44" fontId="0" fillId="0" borderId="0" xfId="1" applyFont="1"/>
    <xf numFmtId="44" fontId="2" fillId="0" borderId="5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/>
    <xf numFmtId="0" fontId="0" fillId="0" borderId="7" xfId="0" applyBorder="1"/>
    <xf numFmtId="44" fontId="0" fillId="0" borderId="7" xfId="1" applyFont="1" applyBorder="1"/>
    <xf numFmtId="9" fontId="0" fillId="0" borderId="7" xfId="2" applyFont="1" applyBorder="1"/>
    <xf numFmtId="44" fontId="4" fillId="0" borderId="6" xfId="1" applyFont="1" applyBorder="1"/>
    <xf numFmtId="44" fontId="0" fillId="2" borderId="1" xfId="1" applyFont="1" applyFill="1" applyBorder="1"/>
    <xf numFmtId="0" fontId="5" fillId="0" borderId="0" xfId="0" applyFont="1" applyAlignment="1">
      <alignment horizontal="left"/>
    </xf>
    <xf numFmtId="44" fontId="0" fillId="2" borderId="4" xfId="1" applyFont="1" applyFill="1" applyBorder="1"/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0" fillId="0" borderId="4" xfId="0" applyNumberFormat="1" applyBorder="1"/>
    <xf numFmtId="0" fontId="2" fillId="0" borderId="11" xfId="0" applyFont="1" applyBorder="1" applyAlignment="1">
      <alignment horizontal="center" vertical="center" wrapText="1"/>
    </xf>
    <xf numFmtId="44" fontId="2" fillId="0" borderId="1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1" xfId="2" applyFont="1" applyFill="1" applyBorder="1"/>
    <xf numFmtId="3" fontId="0" fillId="0" borderId="7" xfId="0" applyNumberFormat="1" applyBorder="1"/>
    <xf numFmtId="44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</cellXfs>
  <cellStyles count="4">
    <cellStyle name="Normalny" xfId="0" builtinId="0"/>
    <cellStyle name="Procentowy" xfId="2" builtinId="5"/>
    <cellStyle name="Walutowy" xfId="1" builtinId="4"/>
    <cellStyle name="Walutowy 2" xfId="3" xr:uid="{77ACAE87-70E4-42B4-8CF0-768477756383}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Widok1" id="{E0DE3D43-76CD-41B7-8BC7-BA1929B6E62F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Widok1" id="{AAF68582-8F34-4541-A1A0-B7F2C412B77E}"/>
</namedSheetView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F84C4-97D9-49BD-900D-ABF1A21AC8FC}">
  <sheetPr codeName="Arkusz1"/>
  <dimension ref="A1:G31"/>
  <sheetViews>
    <sheetView tabSelected="1" view="pageLayout" zoomScaleNormal="100" workbookViewId="0">
      <selection activeCell="C1" sqref="C1"/>
    </sheetView>
  </sheetViews>
  <sheetFormatPr defaultRowHeight="15" x14ac:dyDescent="0.25"/>
  <cols>
    <col min="1" max="1" width="7" customWidth="1"/>
    <col min="2" max="2" width="37.5703125" customWidth="1"/>
    <col min="3" max="3" width="16.5703125" style="7" customWidth="1"/>
    <col min="4" max="4" width="11.42578125" customWidth="1"/>
    <col min="5" max="5" width="19.140625" style="7" customWidth="1"/>
    <col min="6" max="6" width="16.5703125" customWidth="1"/>
    <col min="7" max="7" width="17.7109375" style="7" customWidth="1"/>
  </cols>
  <sheetData>
    <row r="1" spans="1:7" ht="25.9" customHeight="1" x14ac:dyDescent="0.35">
      <c r="A1" s="16" t="s">
        <v>0</v>
      </c>
    </row>
    <row r="2" spans="1:7" ht="38.450000000000003" customHeight="1" x14ac:dyDescent="0.25">
      <c r="A2" s="28" t="s">
        <v>1</v>
      </c>
      <c r="B2" s="29"/>
      <c r="C2" s="29"/>
      <c r="D2" s="29"/>
      <c r="E2" s="29"/>
      <c r="F2" s="29"/>
      <c r="G2" s="29"/>
    </row>
    <row r="3" spans="1:7" ht="45.75" customHeight="1" x14ac:dyDescent="0.25">
      <c r="A3" s="40" t="s">
        <v>2</v>
      </c>
      <c r="B3" s="40"/>
      <c r="C3" s="40"/>
      <c r="D3" s="40"/>
      <c r="E3" s="40"/>
      <c r="F3" s="40"/>
      <c r="G3" s="40"/>
    </row>
    <row r="4" spans="1:7" ht="6" customHeight="1" x14ac:dyDescent="0.25">
      <c r="A4" s="42"/>
      <c r="B4" s="42"/>
      <c r="C4" s="42"/>
      <c r="D4" s="42"/>
      <c r="E4" s="42"/>
      <c r="F4" s="42"/>
      <c r="G4" s="42"/>
    </row>
    <row r="5" spans="1:7" ht="49.15" customHeight="1" x14ac:dyDescent="0.25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</row>
    <row r="6" spans="1:7" x14ac:dyDescent="0.25">
      <c r="A6" s="3" t="s">
        <v>10</v>
      </c>
      <c r="B6" s="18" t="s">
        <v>11</v>
      </c>
      <c r="C6" s="9" t="s">
        <v>12</v>
      </c>
      <c r="D6" s="4" t="s">
        <v>13</v>
      </c>
      <c r="E6" s="9" t="s">
        <v>14</v>
      </c>
      <c r="F6" s="4" t="s">
        <v>15</v>
      </c>
      <c r="G6" s="9" t="s">
        <v>16</v>
      </c>
    </row>
    <row r="7" spans="1:7" x14ac:dyDescent="0.25">
      <c r="A7" s="1" t="s">
        <v>17</v>
      </c>
      <c r="B7" s="19" t="s">
        <v>18</v>
      </c>
      <c r="C7" s="17"/>
      <c r="D7" s="25">
        <v>0.05</v>
      </c>
      <c r="E7" s="10">
        <f>C7+ROUND(D7*C7,2)</f>
        <v>0</v>
      </c>
      <c r="F7" s="6">
        <v>70000</v>
      </c>
      <c r="G7" s="10">
        <f>E7*F7</f>
        <v>0</v>
      </c>
    </row>
    <row r="8" spans="1:7" x14ac:dyDescent="0.25">
      <c r="A8" s="1" t="s">
        <v>19</v>
      </c>
      <c r="B8" s="19" t="s">
        <v>20</v>
      </c>
      <c r="C8" s="17"/>
      <c r="D8" s="25">
        <v>0.05</v>
      </c>
      <c r="E8" s="10">
        <f>C8+ROUND(D8*C8,2)</f>
        <v>0</v>
      </c>
      <c r="F8" s="6">
        <v>70000</v>
      </c>
      <c r="G8" s="10">
        <f>E8*F8</f>
        <v>0</v>
      </c>
    </row>
    <row r="9" spans="1:7" x14ac:dyDescent="0.25">
      <c r="A9" s="2"/>
      <c r="B9" s="34" t="s">
        <v>21</v>
      </c>
      <c r="C9" s="35"/>
      <c r="D9" s="35"/>
      <c r="E9" s="36"/>
      <c r="F9" s="6">
        <f>SUM(F7:F8)</f>
        <v>140000</v>
      </c>
      <c r="G9" s="10">
        <f>SUM(G7:G8)</f>
        <v>0</v>
      </c>
    </row>
    <row r="10" spans="1:7" ht="57" customHeight="1" x14ac:dyDescent="0.25">
      <c r="A10" s="30" t="s">
        <v>22</v>
      </c>
      <c r="B10" s="32"/>
      <c r="C10" s="32"/>
      <c r="D10" s="32"/>
      <c r="E10" s="32"/>
      <c r="F10" s="32"/>
      <c r="G10" s="33"/>
    </row>
    <row r="11" spans="1:7" ht="45" x14ac:dyDescent="0.25">
      <c r="A11" s="5" t="s">
        <v>3</v>
      </c>
      <c r="B11" s="21" t="s">
        <v>23</v>
      </c>
      <c r="C11" s="8" t="s">
        <v>24</v>
      </c>
      <c r="D11" s="5" t="s">
        <v>6</v>
      </c>
      <c r="E11" s="8" t="s">
        <v>25</v>
      </c>
      <c r="F11" s="5" t="s">
        <v>26</v>
      </c>
      <c r="G11" s="8" t="s">
        <v>9</v>
      </c>
    </row>
    <row r="12" spans="1:7" x14ac:dyDescent="0.25">
      <c r="A12" s="1" t="s">
        <v>27</v>
      </c>
      <c r="B12" s="19" t="s">
        <v>28</v>
      </c>
      <c r="C12" s="17"/>
      <c r="D12" s="25">
        <v>0.05</v>
      </c>
      <c r="E12" s="10">
        <f>C12+ROUND(D12*C12,2)</f>
        <v>0</v>
      </c>
      <c r="F12" s="6">
        <v>20000</v>
      </c>
      <c r="G12" s="10">
        <f>E12*F12</f>
        <v>0</v>
      </c>
    </row>
    <row r="13" spans="1:7" x14ac:dyDescent="0.25">
      <c r="A13" s="1" t="s">
        <v>29</v>
      </c>
      <c r="B13" s="19" t="s">
        <v>30</v>
      </c>
      <c r="C13" s="17"/>
      <c r="D13" s="25">
        <v>0.05</v>
      </c>
      <c r="E13" s="10">
        <f>C13+ROUND(D13*C13,2)</f>
        <v>0</v>
      </c>
      <c r="F13" s="6">
        <v>20000</v>
      </c>
      <c r="G13" s="10">
        <f t="shared" ref="G13:G23" si="0">E13*F13</f>
        <v>0</v>
      </c>
    </row>
    <row r="14" spans="1:7" x14ac:dyDescent="0.25">
      <c r="A14" s="2"/>
      <c r="B14" s="34" t="s">
        <v>21</v>
      </c>
      <c r="C14" s="35"/>
      <c r="D14" s="35"/>
      <c r="E14" s="36"/>
      <c r="F14" s="6">
        <f>SUM(F12:F13)</f>
        <v>40000</v>
      </c>
      <c r="G14" s="10">
        <f>SUM(G12:G13)</f>
        <v>0</v>
      </c>
    </row>
    <row r="15" spans="1:7" ht="40.5" customHeight="1" x14ac:dyDescent="0.25">
      <c r="A15" s="30" t="s">
        <v>31</v>
      </c>
      <c r="B15" s="32"/>
      <c r="C15" s="32"/>
      <c r="D15" s="32"/>
      <c r="E15" s="32"/>
      <c r="F15" s="32"/>
      <c r="G15" s="33"/>
    </row>
    <row r="16" spans="1:7" ht="45" x14ac:dyDescent="0.25">
      <c r="A16" s="5" t="s">
        <v>3</v>
      </c>
      <c r="B16" s="21" t="s">
        <v>32</v>
      </c>
      <c r="C16" s="22" t="s">
        <v>33</v>
      </c>
      <c r="D16" s="21" t="s">
        <v>6</v>
      </c>
      <c r="E16" s="22" t="s">
        <v>34</v>
      </c>
      <c r="F16" s="5" t="s">
        <v>35</v>
      </c>
      <c r="G16" s="8" t="s">
        <v>9</v>
      </c>
    </row>
    <row r="17" spans="1:7" x14ac:dyDescent="0.25">
      <c r="A17" s="1" t="s">
        <v>36</v>
      </c>
      <c r="B17" s="19" t="s">
        <v>37</v>
      </c>
      <c r="C17" s="15"/>
      <c r="D17" s="25">
        <v>0.05</v>
      </c>
      <c r="E17" s="10">
        <f>C17+ROUND(D17*C17,2)</f>
        <v>0</v>
      </c>
      <c r="F17" s="20">
        <v>3000</v>
      </c>
      <c r="G17" s="10">
        <f t="shared" si="0"/>
        <v>0</v>
      </c>
    </row>
    <row r="18" spans="1:7" x14ac:dyDescent="0.25">
      <c r="A18" s="1" t="s">
        <v>38</v>
      </c>
      <c r="B18" s="19" t="s">
        <v>39</v>
      </c>
      <c r="C18" s="15"/>
      <c r="D18" s="25">
        <v>0.05</v>
      </c>
      <c r="E18" s="10">
        <f>C18+ROUND(D18*C18,2)</f>
        <v>0</v>
      </c>
      <c r="F18" s="20">
        <v>2500</v>
      </c>
      <c r="G18" s="10">
        <f t="shared" si="0"/>
        <v>0</v>
      </c>
    </row>
    <row r="19" spans="1:7" x14ac:dyDescent="0.25">
      <c r="A19" s="1"/>
      <c r="B19" s="41" t="s">
        <v>21</v>
      </c>
      <c r="C19" s="41"/>
      <c r="D19" s="41"/>
      <c r="E19" s="41"/>
      <c r="F19" s="20">
        <f>SUM(F17:F18)</f>
        <v>5500</v>
      </c>
      <c r="G19" s="10">
        <f>SUM(G17:G18)</f>
        <v>0</v>
      </c>
    </row>
    <row r="20" spans="1:7" ht="38.25" customHeight="1" x14ac:dyDescent="0.25">
      <c r="A20" s="30" t="s">
        <v>40</v>
      </c>
      <c r="B20" s="31"/>
      <c r="C20" s="31"/>
      <c r="D20" s="31"/>
      <c r="E20" s="31"/>
      <c r="F20" s="32"/>
      <c r="G20" s="33"/>
    </row>
    <row r="21" spans="1:7" ht="45" x14ac:dyDescent="0.25">
      <c r="A21" s="5" t="s">
        <v>3</v>
      </c>
      <c r="B21" s="21" t="s">
        <v>41</v>
      </c>
      <c r="C21" s="8" t="s">
        <v>33</v>
      </c>
      <c r="D21" s="5" t="s">
        <v>6</v>
      </c>
      <c r="E21" s="8" t="s">
        <v>34</v>
      </c>
      <c r="F21" s="5" t="s">
        <v>35</v>
      </c>
      <c r="G21" s="8" t="s">
        <v>9</v>
      </c>
    </row>
    <row r="22" spans="1:7" x14ac:dyDescent="0.25">
      <c r="A22" s="1" t="s">
        <v>42</v>
      </c>
      <c r="B22" s="24" t="s">
        <v>18</v>
      </c>
      <c r="C22" s="17"/>
      <c r="D22" s="25">
        <v>0.05</v>
      </c>
      <c r="E22" s="10">
        <f>C22+ROUND(D22*C22,2)</f>
        <v>0</v>
      </c>
      <c r="F22" s="6">
        <v>1500</v>
      </c>
      <c r="G22" s="10">
        <f t="shared" si="0"/>
        <v>0</v>
      </c>
    </row>
    <row r="23" spans="1:7" x14ac:dyDescent="0.25">
      <c r="A23" s="1" t="s">
        <v>43</v>
      </c>
      <c r="B23" s="24" t="s">
        <v>20</v>
      </c>
      <c r="C23" s="17"/>
      <c r="D23" s="25">
        <v>0.05</v>
      </c>
      <c r="E23" s="10">
        <f>C23+ROUND(D23*C23,2)</f>
        <v>0</v>
      </c>
      <c r="F23" s="6">
        <v>3000</v>
      </c>
      <c r="G23" s="10">
        <f t="shared" si="0"/>
        <v>0</v>
      </c>
    </row>
    <row r="24" spans="1:7" x14ac:dyDescent="0.25">
      <c r="A24" s="2"/>
      <c r="B24" s="34" t="s">
        <v>21</v>
      </c>
      <c r="C24" s="35"/>
      <c r="D24" s="35"/>
      <c r="E24" s="36"/>
      <c r="F24" s="6">
        <f>SUM(F22:F23)</f>
        <v>4500</v>
      </c>
      <c r="G24" s="10">
        <f>SUM(G22:G23)</f>
        <v>0</v>
      </c>
    </row>
    <row r="25" spans="1:7" ht="15.75" thickBot="1" x14ac:dyDescent="0.3">
      <c r="A25" s="2"/>
      <c r="B25" s="11"/>
      <c r="C25" s="12"/>
      <c r="D25" s="13"/>
      <c r="E25" s="12"/>
      <c r="F25" s="11"/>
      <c r="G25" s="12"/>
    </row>
    <row r="26" spans="1:7" ht="19.5" thickBot="1" x14ac:dyDescent="0.35">
      <c r="A26" s="1"/>
      <c r="B26" s="37" t="s">
        <v>44</v>
      </c>
      <c r="C26" s="38"/>
      <c r="D26" s="38"/>
      <c r="E26" s="38"/>
      <c r="F26" s="38"/>
      <c r="G26" s="14">
        <f>G9+G14+G19+G24</f>
        <v>0</v>
      </c>
    </row>
    <row r="31" spans="1:7" ht="87" customHeight="1" x14ac:dyDescent="0.25">
      <c r="E31" s="39" t="s">
        <v>45</v>
      </c>
      <c r="F31" s="39"/>
      <c r="G31" s="39"/>
    </row>
  </sheetData>
  <mergeCells count="12">
    <mergeCell ref="A2:G2"/>
    <mergeCell ref="A20:G20"/>
    <mergeCell ref="B24:E24"/>
    <mergeCell ref="B26:F26"/>
    <mergeCell ref="E31:G31"/>
    <mergeCell ref="A3:G3"/>
    <mergeCell ref="B9:E9"/>
    <mergeCell ref="A10:G10"/>
    <mergeCell ref="B14:E14"/>
    <mergeCell ref="A15:G15"/>
    <mergeCell ref="B19:E19"/>
    <mergeCell ref="A4:G4"/>
  </mergeCells>
  <pageMargins left="0.7" right="0.7" top="0.75" bottom="0.75" header="0.3" footer="0.3"/>
  <pageSetup paperSize="9" orientation="landscape" r:id="rId1"/>
  <headerFooter>
    <oddHeader>&amp;L  34/ZP/2024&amp;CArkusz asortymentowo-cenowy&amp;RZałącznik nr 2b do SWZ/ Załącznik nr 3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4CEEA-6DDB-4CE9-BDF8-0567409CE655}">
  <sheetPr codeName="Arkusz2"/>
  <dimension ref="A1:G73"/>
  <sheetViews>
    <sheetView view="pageLayout" zoomScale="115" zoomScaleNormal="100" zoomScalePageLayoutView="115" workbookViewId="0">
      <selection activeCell="C63" sqref="C63"/>
    </sheetView>
  </sheetViews>
  <sheetFormatPr defaultRowHeight="15" x14ac:dyDescent="0.25"/>
  <cols>
    <col min="1" max="1" width="7" customWidth="1"/>
    <col min="2" max="2" width="37.5703125" customWidth="1"/>
    <col min="3" max="3" width="16.5703125" style="7" customWidth="1"/>
    <col min="4" max="4" width="11.42578125" customWidth="1"/>
    <col min="5" max="5" width="19.140625" style="7" customWidth="1"/>
    <col min="6" max="6" width="16.5703125" customWidth="1"/>
    <col min="7" max="7" width="17.7109375" style="7" customWidth="1"/>
  </cols>
  <sheetData>
    <row r="1" spans="1:7" ht="25.9" customHeight="1" x14ac:dyDescent="0.35">
      <c r="A1" s="16" t="s">
        <v>60</v>
      </c>
      <c r="B1" s="16"/>
      <c r="C1" s="16"/>
    </row>
    <row r="2" spans="1:7" ht="45.75" customHeight="1" x14ac:dyDescent="0.25">
      <c r="A2" s="28" t="s">
        <v>1</v>
      </c>
      <c r="B2" s="29"/>
      <c r="C2" s="29"/>
      <c r="D2" s="29"/>
      <c r="E2" s="29"/>
      <c r="F2" s="29"/>
      <c r="G2" s="29"/>
    </row>
    <row r="3" spans="1:7" ht="48" customHeight="1" x14ac:dyDescent="0.25">
      <c r="A3" s="40" t="s">
        <v>61</v>
      </c>
      <c r="B3" s="40"/>
      <c r="C3" s="40"/>
      <c r="D3" s="40"/>
      <c r="E3" s="40"/>
      <c r="F3" s="40"/>
      <c r="G3" s="40"/>
    </row>
    <row r="4" spans="1:7" ht="45" x14ac:dyDescent="0.25">
      <c r="A4" s="3" t="s">
        <v>3</v>
      </c>
      <c r="B4" s="3" t="s">
        <v>4</v>
      </c>
      <c r="C4" s="27" t="s">
        <v>5</v>
      </c>
      <c r="D4" s="3" t="s">
        <v>6</v>
      </c>
      <c r="E4" s="27" t="s">
        <v>7</v>
      </c>
      <c r="F4" s="3" t="s">
        <v>8</v>
      </c>
      <c r="G4" s="27" t="s">
        <v>9</v>
      </c>
    </row>
    <row r="5" spans="1:7" x14ac:dyDescent="0.25">
      <c r="A5" s="3" t="s">
        <v>10</v>
      </c>
      <c r="B5" s="4" t="s">
        <v>11</v>
      </c>
      <c r="C5" s="9" t="s">
        <v>12</v>
      </c>
      <c r="D5" s="4" t="s">
        <v>13</v>
      </c>
      <c r="E5" s="9" t="s">
        <v>14</v>
      </c>
      <c r="F5" s="4" t="s">
        <v>15</v>
      </c>
      <c r="G5" s="9" t="s">
        <v>16</v>
      </c>
    </row>
    <row r="6" spans="1:7" x14ac:dyDescent="0.25">
      <c r="A6" s="2" t="s">
        <v>17</v>
      </c>
      <c r="B6" s="2" t="s">
        <v>46</v>
      </c>
      <c r="C6" s="15"/>
      <c r="D6" s="25">
        <v>0.05</v>
      </c>
      <c r="E6" s="10">
        <f>C6+ROUND(D6*C6,2)</f>
        <v>0</v>
      </c>
      <c r="F6" s="6">
        <v>58000</v>
      </c>
      <c r="G6" s="10">
        <f>E6*F6</f>
        <v>0</v>
      </c>
    </row>
    <row r="7" spans="1:7" x14ac:dyDescent="0.25">
      <c r="A7" s="2" t="s">
        <v>19</v>
      </c>
      <c r="B7" s="2" t="s">
        <v>47</v>
      </c>
      <c r="C7" s="15"/>
      <c r="D7" s="25">
        <v>0.05</v>
      </c>
      <c r="E7" s="10">
        <f>C7+ROUND(D7*C7,2)</f>
        <v>0</v>
      </c>
      <c r="F7" s="6">
        <v>26000</v>
      </c>
      <c r="G7" s="10">
        <f>E7*F7</f>
        <v>0</v>
      </c>
    </row>
    <row r="8" spans="1:7" x14ac:dyDescent="0.25">
      <c r="A8" s="2" t="s">
        <v>48</v>
      </c>
      <c r="B8" s="2" t="s">
        <v>49</v>
      </c>
      <c r="C8" s="15"/>
      <c r="D8" s="25">
        <v>0.05</v>
      </c>
      <c r="E8" s="10">
        <f>C8+ROUND(D8*C8,2)</f>
        <v>0</v>
      </c>
      <c r="F8" s="6">
        <v>27500</v>
      </c>
      <c r="G8" s="10">
        <f>E8*F8</f>
        <v>0</v>
      </c>
    </row>
    <row r="9" spans="1:7" x14ac:dyDescent="0.25">
      <c r="A9" s="2" t="s">
        <v>50</v>
      </c>
      <c r="B9" s="2" t="s">
        <v>51</v>
      </c>
      <c r="C9" s="15"/>
      <c r="D9" s="25">
        <v>0.05</v>
      </c>
      <c r="E9" s="10">
        <f>C9+ROUND(D9*C9,2)</f>
        <v>0</v>
      </c>
      <c r="F9" s="6">
        <v>20500</v>
      </c>
      <c r="G9" s="10">
        <f>E9*F9</f>
        <v>0</v>
      </c>
    </row>
    <row r="10" spans="1:7" x14ac:dyDescent="0.25">
      <c r="A10" s="2" t="s">
        <v>52</v>
      </c>
      <c r="B10" s="2" t="s">
        <v>53</v>
      </c>
      <c r="C10" s="15"/>
      <c r="D10" s="25">
        <v>0.05</v>
      </c>
      <c r="E10" s="10">
        <f>C10+ROUND(D10*C10,2)</f>
        <v>0</v>
      </c>
      <c r="F10" s="6">
        <v>3000</v>
      </c>
      <c r="G10" s="10">
        <f>E10*F10</f>
        <v>0</v>
      </c>
    </row>
    <row r="11" spans="1:7" ht="19.899999999999999" customHeight="1" x14ac:dyDescent="0.25">
      <c r="A11" s="2"/>
      <c r="B11" s="41" t="s">
        <v>21</v>
      </c>
      <c r="C11" s="41"/>
      <c r="D11" s="41"/>
      <c r="E11" s="41"/>
      <c r="F11" s="6">
        <f>SUM(F6:F10)</f>
        <v>135000</v>
      </c>
      <c r="G11" s="10">
        <f>SUM(G6:G10)</f>
        <v>0</v>
      </c>
    </row>
    <row r="12" spans="1:7" ht="51.6" customHeight="1" x14ac:dyDescent="0.25">
      <c r="A12" s="40" t="s">
        <v>62</v>
      </c>
      <c r="B12" s="40"/>
      <c r="C12" s="40"/>
      <c r="D12" s="40"/>
      <c r="E12" s="40"/>
      <c r="F12" s="40"/>
      <c r="G12" s="40"/>
    </row>
    <row r="13" spans="1:7" ht="45" x14ac:dyDescent="0.25">
      <c r="A13" s="3" t="s">
        <v>3</v>
      </c>
      <c r="B13" s="3" t="s">
        <v>23</v>
      </c>
      <c r="C13" s="27" t="s">
        <v>24</v>
      </c>
      <c r="D13" s="3" t="s">
        <v>6</v>
      </c>
      <c r="E13" s="27" t="s">
        <v>25</v>
      </c>
      <c r="F13" s="3" t="s">
        <v>26</v>
      </c>
      <c r="G13" s="27" t="s">
        <v>9</v>
      </c>
    </row>
    <row r="14" spans="1:7" x14ac:dyDescent="0.25">
      <c r="A14" s="2" t="s">
        <v>27</v>
      </c>
      <c r="B14" s="2" t="s">
        <v>28</v>
      </c>
      <c r="C14" s="15"/>
      <c r="D14" s="25">
        <v>0.05</v>
      </c>
      <c r="E14" s="10">
        <f>C14+ROUND(D14*C14,2)</f>
        <v>0</v>
      </c>
      <c r="F14" s="6">
        <v>50000</v>
      </c>
      <c r="G14" s="10">
        <f>E14*F14</f>
        <v>0</v>
      </c>
    </row>
    <row r="15" spans="1:7" x14ac:dyDescent="0.25">
      <c r="A15" s="2" t="s">
        <v>29</v>
      </c>
      <c r="B15" s="2" t="s">
        <v>30</v>
      </c>
      <c r="C15" s="15"/>
      <c r="D15" s="25">
        <v>0.05</v>
      </c>
      <c r="E15" s="10">
        <f>C15+ROUND(D15*C15,2)</f>
        <v>0</v>
      </c>
      <c r="F15" s="6">
        <v>50000</v>
      </c>
      <c r="G15" s="10">
        <f>E15*F15</f>
        <v>0</v>
      </c>
    </row>
    <row r="16" spans="1:7" x14ac:dyDescent="0.25">
      <c r="A16" s="2" t="s">
        <v>54</v>
      </c>
      <c r="B16" s="2" t="s">
        <v>55</v>
      </c>
      <c r="C16" s="15"/>
      <c r="D16" s="25">
        <v>0.05</v>
      </c>
      <c r="E16" s="10">
        <f>C16+ROUND(D16*C16,2)</f>
        <v>0</v>
      </c>
      <c r="F16" s="6">
        <v>1000</v>
      </c>
      <c r="G16" s="10">
        <f t="shared" ref="G16:G24" si="0">E16*F16</f>
        <v>0</v>
      </c>
    </row>
    <row r="17" spans="1:7" ht="17.45" customHeight="1" x14ac:dyDescent="0.25">
      <c r="A17" s="11"/>
      <c r="B17" s="44" t="s">
        <v>21</v>
      </c>
      <c r="C17" s="45"/>
      <c r="D17" s="45"/>
      <c r="E17" s="46"/>
      <c r="F17" s="26">
        <f>SUM(F14:F16)</f>
        <v>101000</v>
      </c>
      <c r="G17" s="12">
        <f>SUM(G14:G16)</f>
        <v>0</v>
      </c>
    </row>
    <row r="18" spans="1:7" ht="63.6" customHeight="1" x14ac:dyDescent="0.25">
      <c r="A18" s="40" t="s">
        <v>63</v>
      </c>
      <c r="B18" s="40"/>
      <c r="C18" s="40"/>
      <c r="D18" s="40"/>
      <c r="E18" s="40"/>
      <c r="F18" s="40"/>
      <c r="G18" s="40"/>
    </row>
    <row r="19" spans="1:7" ht="45" x14ac:dyDescent="0.25">
      <c r="A19" s="3" t="s">
        <v>3</v>
      </c>
      <c r="B19" s="3" t="s">
        <v>64</v>
      </c>
      <c r="C19" s="27" t="s">
        <v>33</v>
      </c>
      <c r="D19" s="3" t="s">
        <v>6</v>
      </c>
      <c r="E19" s="27" t="s">
        <v>34</v>
      </c>
      <c r="F19" s="3" t="s">
        <v>35</v>
      </c>
      <c r="G19" s="27" t="s">
        <v>9</v>
      </c>
    </row>
    <row r="20" spans="1:7" x14ac:dyDescent="0.25">
      <c r="A20" s="2" t="s">
        <v>36</v>
      </c>
      <c r="B20" s="2" t="s">
        <v>46</v>
      </c>
      <c r="C20" s="15"/>
      <c r="D20" s="25">
        <v>0.05</v>
      </c>
      <c r="E20" s="10">
        <f>C20+ROUND(D20*C20,2)</f>
        <v>0</v>
      </c>
      <c r="F20" s="6">
        <v>2500</v>
      </c>
      <c r="G20" s="10">
        <f t="shared" si="0"/>
        <v>0</v>
      </c>
    </row>
    <row r="21" spans="1:7" x14ac:dyDescent="0.25">
      <c r="A21" s="2" t="s">
        <v>38</v>
      </c>
      <c r="B21" s="2" t="s">
        <v>47</v>
      </c>
      <c r="C21" s="15"/>
      <c r="D21" s="25">
        <v>0.05</v>
      </c>
      <c r="E21" s="10">
        <f>C21+ROUND(D21*C21,2)</f>
        <v>0</v>
      </c>
      <c r="F21" s="6">
        <v>1000</v>
      </c>
      <c r="G21" s="10">
        <f t="shared" si="0"/>
        <v>0</v>
      </c>
    </row>
    <row r="22" spans="1:7" x14ac:dyDescent="0.25">
      <c r="A22" s="2" t="s">
        <v>56</v>
      </c>
      <c r="B22" s="2" t="s">
        <v>49</v>
      </c>
      <c r="C22" s="15"/>
      <c r="D22" s="25">
        <v>0.05</v>
      </c>
      <c r="E22" s="10">
        <f>C22+ROUND(D22*C22,2)</f>
        <v>0</v>
      </c>
      <c r="F22" s="6">
        <v>1125</v>
      </c>
      <c r="G22" s="10">
        <f t="shared" si="0"/>
        <v>0</v>
      </c>
    </row>
    <row r="23" spans="1:7" x14ac:dyDescent="0.25">
      <c r="A23" s="2" t="s">
        <v>57</v>
      </c>
      <c r="B23" s="2" t="s">
        <v>51</v>
      </c>
      <c r="C23" s="15"/>
      <c r="D23" s="25">
        <v>0.05</v>
      </c>
      <c r="E23" s="10">
        <f>C23+ROUND(D23*C23,2)</f>
        <v>0</v>
      </c>
      <c r="F23" s="6">
        <v>875</v>
      </c>
      <c r="G23" s="10">
        <f t="shared" si="0"/>
        <v>0</v>
      </c>
    </row>
    <row r="24" spans="1:7" x14ac:dyDescent="0.25">
      <c r="A24" s="2" t="s">
        <v>58</v>
      </c>
      <c r="B24" s="2" t="s">
        <v>53</v>
      </c>
      <c r="C24" s="15"/>
      <c r="D24" s="25">
        <v>0.05</v>
      </c>
      <c r="E24" s="10">
        <f>C24+ROUND(D24*C24,2)</f>
        <v>0</v>
      </c>
      <c r="F24" s="6">
        <v>125</v>
      </c>
      <c r="G24" s="10">
        <f t="shared" si="0"/>
        <v>0</v>
      </c>
    </row>
    <row r="25" spans="1:7" x14ac:dyDescent="0.25">
      <c r="A25" s="2"/>
      <c r="B25" s="43" t="s">
        <v>21</v>
      </c>
      <c r="C25" s="35"/>
      <c r="D25" s="35"/>
      <c r="E25" s="36"/>
      <c r="F25" s="6">
        <f>SUM(F20:F24)</f>
        <v>5625</v>
      </c>
      <c r="G25" s="10">
        <f>SUM(G20:G24)</f>
        <v>0</v>
      </c>
    </row>
    <row r="27" spans="1:7" ht="46.9" customHeight="1" x14ac:dyDescent="0.25">
      <c r="A27" s="30" t="s">
        <v>65</v>
      </c>
      <c r="B27" s="32"/>
      <c r="C27" s="32"/>
      <c r="D27" s="32"/>
      <c r="E27" s="32"/>
      <c r="F27" s="32"/>
      <c r="G27" s="33"/>
    </row>
    <row r="28" spans="1:7" ht="45" x14ac:dyDescent="0.25">
      <c r="A28" s="5" t="s">
        <v>3</v>
      </c>
      <c r="B28" s="5" t="s">
        <v>41</v>
      </c>
      <c r="C28" s="8" t="s">
        <v>33</v>
      </c>
      <c r="D28" s="5" t="s">
        <v>6</v>
      </c>
      <c r="E28" s="8" t="s">
        <v>34</v>
      </c>
      <c r="F28" s="5" t="s">
        <v>35</v>
      </c>
      <c r="G28" s="8" t="s">
        <v>9</v>
      </c>
    </row>
    <row r="29" spans="1:7" x14ac:dyDescent="0.25">
      <c r="A29" s="2" t="s">
        <v>42</v>
      </c>
      <c r="B29" s="2" t="s">
        <v>46</v>
      </c>
      <c r="C29" s="15"/>
      <c r="D29" s="25">
        <v>0.05</v>
      </c>
      <c r="E29" s="10">
        <f>C29+ROUND(D29*C29,2)</f>
        <v>0</v>
      </c>
      <c r="F29" s="6">
        <v>2500</v>
      </c>
      <c r="G29" s="10">
        <f t="shared" ref="G29:G33" si="1">E29*F29</f>
        <v>0</v>
      </c>
    </row>
    <row r="30" spans="1:7" x14ac:dyDescent="0.25">
      <c r="A30" s="2" t="s">
        <v>43</v>
      </c>
      <c r="B30" s="2" t="s">
        <v>47</v>
      </c>
      <c r="C30" s="15"/>
      <c r="D30" s="25">
        <v>0.05</v>
      </c>
      <c r="E30" s="10">
        <f>C30+ROUND(D30*C30,2)</f>
        <v>0</v>
      </c>
      <c r="F30" s="6">
        <v>1000</v>
      </c>
      <c r="G30" s="10">
        <f t="shared" si="1"/>
        <v>0</v>
      </c>
    </row>
    <row r="31" spans="1:7" x14ac:dyDescent="0.25">
      <c r="A31" s="2" t="s">
        <v>66</v>
      </c>
      <c r="B31" s="2" t="s">
        <v>49</v>
      </c>
      <c r="C31" s="15"/>
      <c r="D31" s="25">
        <v>0.05</v>
      </c>
      <c r="E31" s="10">
        <f>C31+ROUND(D31*C31,2)</f>
        <v>0</v>
      </c>
      <c r="F31" s="6">
        <v>1125</v>
      </c>
      <c r="G31" s="10">
        <f t="shared" si="1"/>
        <v>0</v>
      </c>
    </row>
    <row r="32" spans="1:7" x14ac:dyDescent="0.25">
      <c r="A32" s="2" t="s">
        <v>67</v>
      </c>
      <c r="B32" s="2" t="s">
        <v>51</v>
      </c>
      <c r="C32" s="15"/>
      <c r="D32" s="25">
        <v>0.05</v>
      </c>
      <c r="E32" s="10">
        <f>C32+ROUND(D32*C32,2)</f>
        <v>0</v>
      </c>
      <c r="F32" s="6">
        <v>875</v>
      </c>
      <c r="G32" s="10">
        <f t="shared" si="1"/>
        <v>0</v>
      </c>
    </row>
    <row r="33" spans="1:7" x14ac:dyDescent="0.25">
      <c r="A33" s="2" t="s">
        <v>68</v>
      </c>
      <c r="B33" s="2" t="s">
        <v>53</v>
      </c>
      <c r="C33" s="15"/>
      <c r="D33" s="25">
        <v>0.05</v>
      </c>
      <c r="E33" s="10">
        <f>C33+ROUND(D33*C33,2)</f>
        <v>0</v>
      </c>
      <c r="F33" s="6">
        <v>125</v>
      </c>
      <c r="G33" s="10">
        <f t="shared" si="1"/>
        <v>0</v>
      </c>
    </row>
    <row r="34" spans="1:7" x14ac:dyDescent="0.25">
      <c r="A34" s="2"/>
      <c r="B34" s="43" t="s">
        <v>21</v>
      </c>
      <c r="C34" s="35"/>
      <c r="D34" s="35"/>
      <c r="E34" s="36"/>
      <c r="F34" s="6">
        <f>SUM(F29:F33)</f>
        <v>5625</v>
      </c>
      <c r="G34" s="10">
        <f>SUM(G29:G33)</f>
        <v>0</v>
      </c>
    </row>
    <row r="37" spans="1:7" ht="45" customHeight="1" x14ac:dyDescent="0.25">
      <c r="A37" s="40" t="s">
        <v>69</v>
      </c>
      <c r="B37" s="40"/>
      <c r="C37" s="40"/>
      <c r="D37" s="40"/>
      <c r="E37" s="40"/>
      <c r="F37" s="40"/>
      <c r="G37" s="40"/>
    </row>
    <row r="38" spans="1:7" ht="45" x14ac:dyDescent="0.25">
      <c r="A38" s="5" t="s">
        <v>3</v>
      </c>
      <c r="B38" s="5" t="s">
        <v>4</v>
      </c>
      <c r="C38" s="8" t="s">
        <v>5</v>
      </c>
      <c r="D38" s="5" t="s">
        <v>6</v>
      </c>
      <c r="E38" s="8" t="s">
        <v>7</v>
      </c>
      <c r="F38" s="5" t="s">
        <v>8</v>
      </c>
      <c r="G38" s="8" t="s">
        <v>9</v>
      </c>
    </row>
    <row r="39" spans="1:7" ht="19.899999999999999" customHeight="1" x14ac:dyDescent="0.25">
      <c r="A39" s="3" t="s">
        <v>10</v>
      </c>
      <c r="B39" s="4" t="s">
        <v>11</v>
      </c>
      <c r="C39" s="9" t="s">
        <v>12</v>
      </c>
      <c r="D39" s="4" t="s">
        <v>13</v>
      </c>
      <c r="E39" s="9" t="s">
        <v>14</v>
      </c>
      <c r="F39" s="4" t="s">
        <v>15</v>
      </c>
      <c r="G39" s="9" t="s">
        <v>16</v>
      </c>
    </row>
    <row r="40" spans="1:7" ht="18.600000000000001" customHeight="1" x14ac:dyDescent="0.25">
      <c r="A40" s="2" t="s">
        <v>70</v>
      </c>
      <c r="B40" s="2" t="s">
        <v>46</v>
      </c>
      <c r="C40" s="15"/>
      <c r="D40" s="25">
        <v>0.08</v>
      </c>
      <c r="E40" s="10">
        <f>C40+ROUND(D40*C40,2)</f>
        <v>0</v>
      </c>
      <c r="F40" s="6">
        <v>58000</v>
      </c>
      <c r="G40" s="10">
        <f>E40*F40</f>
        <v>0</v>
      </c>
    </row>
    <row r="41" spans="1:7" x14ac:dyDescent="0.25">
      <c r="A41" s="2" t="s">
        <v>71</v>
      </c>
      <c r="B41" s="2" t="s">
        <v>47</v>
      </c>
      <c r="C41" s="15"/>
      <c r="D41" s="25">
        <v>0.08</v>
      </c>
      <c r="E41" s="10">
        <f>C41+ROUND(D41*C41,2)</f>
        <v>0</v>
      </c>
      <c r="F41" s="6">
        <v>26000</v>
      </c>
      <c r="G41" s="10">
        <f>E41*F41</f>
        <v>0</v>
      </c>
    </row>
    <row r="42" spans="1:7" x14ac:dyDescent="0.25">
      <c r="A42" s="2" t="s">
        <v>72</v>
      </c>
      <c r="B42" s="2" t="s">
        <v>49</v>
      </c>
      <c r="C42" s="15"/>
      <c r="D42" s="25">
        <v>0.08</v>
      </c>
      <c r="E42" s="10">
        <f>C42+ROUND(D42*C42,2)</f>
        <v>0</v>
      </c>
      <c r="F42" s="6">
        <v>27500</v>
      </c>
      <c r="G42" s="10">
        <f>E42*F42</f>
        <v>0</v>
      </c>
    </row>
    <row r="43" spans="1:7" x14ac:dyDescent="0.25">
      <c r="A43" s="2" t="s">
        <v>73</v>
      </c>
      <c r="B43" s="2" t="s">
        <v>51</v>
      </c>
      <c r="C43" s="15"/>
      <c r="D43" s="25">
        <v>0.08</v>
      </c>
      <c r="E43" s="10">
        <f>C43+ROUND(D43*C43,2)</f>
        <v>0</v>
      </c>
      <c r="F43" s="6">
        <v>20500</v>
      </c>
      <c r="G43" s="10">
        <f>E43*F43</f>
        <v>0</v>
      </c>
    </row>
    <row r="44" spans="1:7" x14ac:dyDescent="0.25">
      <c r="A44" s="2" t="s">
        <v>74</v>
      </c>
      <c r="B44" s="2" t="s">
        <v>53</v>
      </c>
      <c r="C44" s="15"/>
      <c r="D44" s="25">
        <v>0.08</v>
      </c>
      <c r="E44" s="10">
        <f>C44+ROUND(D44*C44,2)</f>
        <v>0</v>
      </c>
      <c r="F44" s="6">
        <v>3000</v>
      </c>
      <c r="G44" s="10">
        <f>E44*F44</f>
        <v>0</v>
      </c>
    </row>
    <row r="45" spans="1:7" x14ac:dyDescent="0.25">
      <c r="A45" s="2"/>
      <c r="B45" s="43" t="s">
        <v>21</v>
      </c>
      <c r="C45" s="35"/>
      <c r="D45" s="35"/>
      <c r="E45" s="36"/>
      <c r="F45" s="6">
        <f>SUM(F40:F44)</f>
        <v>135000</v>
      </c>
      <c r="G45" s="10">
        <f>SUM(G40:G44)</f>
        <v>0</v>
      </c>
    </row>
    <row r="46" spans="1:7" ht="60.6" customHeight="1" x14ac:dyDescent="0.25">
      <c r="A46" s="30" t="s">
        <v>85</v>
      </c>
      <c r="B46" s="32"/>
      <c r="C46" s="32"/>
      <c r="D46" s="32"/>
      <c r="E46" s="32"/>
      <c r="F46" s="32"/>
      <c r="G46" s="33"/>
    </row>
    <row r="47" spans="1:7" ht="45" x14ac:dyDescent="0.25">
      <c r="A47" s="5" t="s">
        <v>3</v>
      </c>
      <c r="B47" s="5" t="s">
        <v>23</v>
      </c>
      <c r="C47" s="8" t="s">
        <v>24</v>
      </c>
      <c r="D47" s="5" t="s">
        <v>6</v>
      </c>
      <c r="E47" s="8" t="s">
        <v>25</v>
      </c>
      <c r="F47" s="5" t="s">
        <v>26</v>
      </c>
      <c r="G47" s="8" t="s">
        <v>9</v>
      </c>
    </row>
    <row r="48" spans="1:7" ht="14.45" customHeight="1" x14ac:dyDescent="0.25">
      <c r="A48" s="2" t="s">
        <v>75</v>
      </c>
      <c r="B48" s="2" t="s">
        <v>28</v>
      </c>
      <c r="C48" s="15"/>
      <c r="D48" s="25">
        <v>0.08</v>
      </c>
      <c r="E48" s="10">
        <f>C48+ROUND(D48*C48,2)</f>
        <v>0</v>
      </c>
      <c r="F48" s="6">
        <v>50000</v>
      </c>
      <c r="G48" s="10">
        <f>E48*F48</f>
        <v>0</v>
      </c>
    </row>
    <row r="49" spans="1:7" x14ac:dyDescent="0.25">
      <c r="A49" s="2" t="s">
        <v>76</v>
      </c>
      <c r="B49" s="2" t="s">
        <v>30</v>
      </c>
      <c r="C49" s="15"/>
      <c r="D49" s="25">
        <v>0.08</v>
      </c>
      <c r="E49" s="10">
        <f>C49+ROUND(D49*C49,2)</f>
        <v>0</v>
      </c>
      <c r="F49" s="6">
        <v>50000</v>
      </c>
      <c r="G49" s="10">
        <f>E49*F49</f>
        <v>0</v>
      </c>
    </row>
    <row r="50" spans="1:7" x14ac:dyDescent="0.25">
      <c r="A50" s="2" t="s">
        <v>77</v>
      </c>
      <c r="B50" s="2" t="s">
        <v>55</v>
      </c>
      <c r="C50" s="15"/>
      <c r="D50" s="25">
        <v>0.08</v>
      </c>
      <c r="E50" s="10">
        <f>C50+ROUND(D50*C50,2)</f>
        <v>0</v>
      </c>
      <c r="F50" s="6">
        <v>1000</v>
      </c>
      <c r="G50" s="10">
        <f t="shared" ref="G50" si="2">E50*F50</f>
        <v>0</v>
      </c>
    </row>
    <row r="51" spans="1:7" x14ac:dyDescent="0.25">
      <c r="A51" s="11"/>
      <c r="B51" s="44" t="s">
        <v>21</v>
      </c>
      <c r="C51" s="45"/>
      <c r="D51" s="45"/>
      <c r="E51" s="46"/>
      <c r="F51" s="26">
        <f>SUM(F48:F50)</f>
        <v>101000</v>
      </c>
      <c r="G51" s="12">
        <f>SUM(G48:G50)</f>
        <v>0</v>
      </c>
    </row>
    <row r="52" spans="1:7" ht="51.6" customHeight="1" x14ac:dyDescent="0.25">
      <c r="A52" s="40" t="s">
        <v>84</v>
      </c>
      <c r="B52" s="40"/>
      <c r="C52" s="40"/>
      <c r="D52" s="40"/>
      <c r="E52" s="40"/>
      <c r="F52" s="40"/>
      <c r="G52" s="40"/>
    </row>
    <row r="53" spans="1:7" ht="45" x14ac:dyDescent="0.25">
      <c r="A53" s="3" t="s">
        <v>3</v>
      </c>
      <c r="B53" s="3" t="s">
        <v>64</v>
      </c>
      <c r="C53" s="27" t="s">
        <v>33</v>
      </c>
      <c r="D53" s="3" t="s">
        <v>6</v>
      </c>
      <c r="E53" s="27" t="s">
        <v>34</v>
      </c>
      <c r="F53" s="3" t="s">
        <v>35</v>
      </c>
      <c r="G53" s="27" t="s">
        <v>9</v>
      </c>
    </row>
    <row r="54" spans="1:7" ht="14.45" customHeight="1" x14ac:dyDescent="0.25">
      <c r="A54" s="2" t="s">
        <v>78</v>
      </c>
      <c r="B54" s="2" t="s">
        <v>46</v>
      </c>
      <c r="C54" s="15"/>
      <c r="D54" s="25">
        <v>0.08</v>
      </c>
      <c r="E54" s="10">
        <f>C54+ROUND(D54*C54,2)</f>
        <v>0</v>
      </c>
      <c r="F54" s="6">
        <v>2500</v>
      </c>
      <c r="G54" s="10">
        <f t="shared" ref="G54:G58" si="3">E54*F54</f>
        <v>0</v>
      </c>
    </row>
    <row r="55" spans="1:7" x14ac:dyDescent="0.25">
      <c r="A55" s="2" t="s">
        <v>79</v>
      </c>
      <c r="B55" s="2" t="s">
        <v>47</v>
      </c>
      <c r="C55" s="15"/>
      <c r="D55" s="25">
        <v>0.08</v>
      </c>
      <c r="E55" s="10">
        <f>C55+ROUND(D55*C55,2)</f>
        <v>0</v>
      </c>
      <c r="F55" s="6">
        <v>1000</v>
      </c>
      <c r="G55" s="10">
        <f t="shared" si="3"/>
        <v>0</v>
      </c>
    </row>
    <row r="56" spans="1:7" ht="14.45" customHeight="1" x14ac:dyDescent="0.25">
      <c r="A56" s="2" t="s">
        <v>80</v>
      </c>
      <c r="B56" s="2" t="s">
        <v>49</v>
      </c>
      <c r="C56" s="15"/>
      <c r="D56" s="25">
        <v>0.08</v>
      </c>
      <c r="E56" s="10">
        <f>C56+ROUND(D56*C56,2)</f>
        <v>0</v>
      </c>
      <c r="F56" s="6">
        <v>1125</v>
      </c>
      <c r="G56" s="10">
        <f t="shared" si="3"/>
        <v>0</v>
      </c>
    </row>
    <row r="57" spans="1:7" x14ac:dyDescent="0.25">
      <c r="A57" s="2" t="s">
        <v>81</v>
      </c>
      <c r="B57" s="2" t="s">
        <v>51</v>
      </c>
      <c r="C57" s="15"/>
      <c r="D57" s="25">
        <v>0.08</v>
      </c>
      <c r="E57" s="10">
        <f>C57+ROUND(D57*C57,2)</f>
        <v>0</v>
      </c>
      <c r="F57" s="6">
        <v>875</v>
      </c>
      <c r="G57" s="10">
        <f t="shared" si="3"/>
        <v>0</v>
      </c>
    </row>
    <row r="58" spans="1:7" x14ac:dyDescent="0.25">
      <c r="A58" s="2" t="s">
        <v>82</v>
      </c>
      <c r="B58" s="2" t="s">
        <v>53</v>
      </c>
      <c r="C58" s="15"/>
      <c r="D58" s="25">
        <v>0.08</v>
      </c>
      <c r="E58" s="10">
        <f>C58+ROUND(D58*C58,2)</f>
        <v>0</v>
      </c>
      <c r="F58" s="6">
        <v>125</v>
      </c>
      <c r="G58" s="10">
        <f t="shared" si="3"/>
        <v>0</v>
      </c>
    </row>
    <row r="59" spans="1:7" x14ac:dyDescent="0.25">
      <c r="A59" s="2"/>
      <c r="B59" s="43" t="s">
        <v>21</v>
      </c>
      <c r="C59" s="35"/>
      <c r="D59" s="35"/>
      <c r="E59" s="36"/>
      <c r="F59" s="6">
        <f>SUM(F54:F58)</f>
        <v>5625</v>
      </c>
      <c r="G59" s="10">
        <f>SUM(G54:G58)</f>
        <v>0</v>
      </c>
    </row>
    <row r="61" spans="1:7" ht="47.45" customHeight="1" x14ac:dyDescent="0.25">
      <c r="A61" s="30" t="s">
        <v>83</v>
      </c>
      <c r="B61" s="32"/>
      <c r="C61" s="32"/>
      <c r="D61" s="32"/>
      <c r="E61" s="32"/>
      <c r="F61" s="32"/>
      <c r="G61" s="33"/>
    </row>
    <row r="62" spans="1:7" ht="45" x14ac:dyDescent="0.25">
      <c r="A62" s="5" t="s">
        <v>3</v>
      </c>
      <c r="B62" s="5" t="s">
        <v>41</v>
      </c>
      <c r="C62" s="8" t="s">
        <v>33</v>
      </c>
      <c r="D62" s="5" t="s">
        <v>6</v>
      </c>
      <c r="E62" s="8" t="s">
        <v>34</v>
      </c>
      <c r="F62" s="5" t="s">
        <v>35</v>
      </c>
      <c r="G62" s="8" t="s">
        <v>9</v>
      </c>
    </row>
    <row r="63" spans="1:7" x14ac:dyDescent="0.25">
      <c r="A63" s="2" t="s">
        <v>42</v>
      </c>
      <c r="B63" s="2" t="s">
        <v>46</v>
      </c>
      <c r="C63" s="15"/>
      <c r="D63" s="25">
        <v>0.08</v>
      </c>
      <c r="E63" s="10">
        <f>C63+ROUND(D63*C63,2)</f>
        <v>0</v>
      </c>
      <c r="F63" s="6">
        <v>2500</v>
      </c>
      <c r="G63" s="10">
        <f t="shared" ref="G63:G67" si="4">E63*F63</f>
        <v>0</v>
      </c>
    </row>
    <row r="64" spans="1:7" x14ac:dyDescent="0.25">
      <c r="A64" s="2" t="s">
        <v>43</v>
      </c>
      <c r="B64" s="2" t="s">
        <v>47</v>
      </c>
      <c r="C64" s="15"/>
      <c r="D64" s="25">
        <v>0.08</v>
      </c>
      <c r="E64" s="10">
        <f>C64+ROUND(D64*C64,2)</f>
        <v>0</v>
      </c>
      <c r="F64" s="6">
        <v>1000</v>
      </c>
      <c r="G64" s="10">
        <f t="shared" si="4"/>
        <v>0</v>
      </c>
    </row>
    <row r="65" spans="1:7" x14ac:dyDescent="0.25">
      <c r="A65" s="2" t="s">
        <v>66</v>
      </c>
      <c r="B65" s="2" t="s">
        <v>49</v>
      </c>
      <c r="C65" s="15"/>
      <c r="D65" s="25">
        <v>0.08</v>
      </c>
      <c r="E65" s="10">
        <f>C65+ROUND(D65*C65,2)</f>
        <v>0</v>
      </c>
      <c r="F65" s="6">
        <v>1125</v>
      </c>
      <c r="G65" s="10">
        <f t="shared" si="4"/>
        <v>0</v>
      </c>
    </row>
    <row r="66" spans="1:7" x14ac:dyDescent="0.25">
      <c r="A66" s="2" t="s">
        <v>67</v>
      </c>
      <c r="B66" s="2" t="s">
        <v>51</v>
      </c>
      <c r="C66" s="15"/>
      <c r="D66" s="25">
        <v>0.08</v>
      </c>
      <c r="E66" s="10">
        <f>C66+ROUND(D66*C66,2)</f>
        <v>0</v>
      </c>
      <c r="F66" s="6">
        <v>875</v>
      </c>
      <c r="G66" s="10">
        <f t="shared" si="4"/>
        <v>0</v>
      </c>
    </row>
    <row r="67" spans="1:7" x14ac:dyDescent="0.25">
      <c r="A67" s="2" t="s">
        <v>68</v>
      </c>
      <c r="B67" s="2" t="s">
        <v>53</v>
      </c>
      <c r="C67" s="15"/>
      <c r="D67" s="25">
        <v>0.08</v>
      </c>
      <c r="E67" s="10">
        <f>C67+ROUND(D67*C67,2)</f>
        <v>0</v>
      </c>
      <c r="F67" s="6">
        <v>125</v>
      </c>
      <c r="G67" s="10">
        <f t="shared" si="4"/>
        <v>0</v>
      </c>
    </row>
    <row r="68" spans="1:7" x14ac:dyDescent="0.25">
      <c r="A68" s="2"/>
      <c r="B68" s="43" t="s">
        <v>21</v>
      </c>
      <c r="C68" s="35"/>
      <c r="D68" s="35"/>
      <c r="E68" s="36"/>
      <c r="F68" s="6">
        <f>SUM(F63:F67)</f>
        <v>5625</v>
      </c>
      <c r="G68" s="10">
        <f>SUM(G63:G67)</f>
        <v>0</v>
      </c>
    </row>
    <row r="69" spans="1:7" ht="15.75" thickBot="1" x14ac:dyDescent="0.3"/>
    <row r="70" spans="1:7" ht="19.5" thickBot="1" x14ac:dyDescent="0.35">
      <c r="A70" s="1"/>
      <c r="B70" s="37" t="s">
        <v>59</v>
      </c>
      <c r="C70" s="38"/>
      <c r="D70" s="38"/>
      <c r="E70" s="38"/>
      <c r="F70" s="38"/>
      <c r="G70" s="14">
        <f>G68+G59+G51+G45+G34+G25+G17+G11</f>
        <v>0</v>
      </c>
    </row>
    <row r="73" spans="1:7" ht="70.900000000000006" customHeight="1" x14ac:dyDescent="0.25">
      <c r="E73" s="39" t="s">
        <v>45</v>
      </c>
      <c r="F73" s="39"/>
      <c r="G73" s="39"/>
    </row>
  </sheetData>
  <mergeCells count="19">
    <mergeCell ref="A27:G27"/>
    <mergeCell ref="B34:E34"/>
    <mergeCell ref="A37:G37"/>
    <mergeCell ref="A2:G2"/>
    <mergeCell ref="A3:G3"/>
    <mergeCell ref="B11:E11"/>
    <mergeCell ref="A18:G18"/>
    <mergeCell ref="B17:E17"/>
    <mergeCell ref="B25:E25"/>
    <mergeCell ref="A12:G12"/>
    <mergeCell ref="A61:G61"/>
    <mergeCell ref="B68:E68"/>
    <mergeCell ref="B70:F70"/>
    <mergeCell ref="E73:G73"/>
    <mergeCell ref="B45:E45"/>
    <mergeCell ref="A46:G46"/>
    <mergeCell ref="B51:E51"/>
    <mergeCell ref="A52:G52"/>
    <mergeCell ref="B59:E59"/>
  </mergeCells>
  <phoneticPr fontId="3" type="noConversion"/>
  <pageMargins left="0.7" right="0.7" top="0.75" bottom="0.75" header="0.3" footer="0.3"/>
  <pageSetup paperSize="9" orientation="landscape" r:id="rId1"/>
  <headerFooter>
    <oddHeader>&amp;L34/ZP/2024&amp;CArkusz asortymentowo-cenowy&amp;RZałącznik nr 2b do SWZ/ Załącznik nr 3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Część nr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Walkowiak-Dziubich</dc:creator>
  <cp:keywords/>
  <dc:description/>
  <cp:lastModifiedBy>Katarzyna Kardas</cp:lastModifiedBy>
  <cp:revision/>
  <cp:lastPrinted>2024-05-17T08:43:45Z</cp:lastPrinted>
  <dcterms:created xsi:type="dcterms:W3CDTF">2023-07-14T08:58:01Z</dcterms:created>
  <dcterms:modified xsi:type="dcterms:W3CDTF">2024-05-17T09:22:33Z</dcterms:modified>
  <cp:category/>
  <cp:contentStatus/>
</cp:coreProperties>
</file>