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Pobiel 600, 607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5"/>
  <c r="G27" s="1"/>
  <c r="G28" s="1"/>
  <c r="G29" l="1"/>
  <c r="G30" s="1"/>
</calcChain>
</file>

<file path=xl/sharedStrings.xml><?xml version="1.0" encoding="utf-8"?>
<sst xmlns="http://schemas.openxmlformats.org/spreadsheetml/2006/main" count="102" uniqueCount="79">
  <si>
    <t>Lp.</t>
  </si>
  <si>
    <t>Podstawa</t>
  </si>
  <si>
    <t>Opis</t>
  </si>
  <si>
    <t>Jedn.przedm.</t>
  </si>
  <si>
    <t>Ilość</t>
  </si>
  <si>
    <t>Cena jedn.</t>
  </si>
  <si>
    <t>Wartość</t>
  </si>
  <si>
    <t>Droga gminna w m. Pobiel, dz. nr 600, 607</t>
  </si>
  <si>
    <t>1 d.1</t>
  </si>
  <si>
    <t>KNR 2-01 0119-03</t>
  </si>
  <si>
    <t>Roboty pomiarowe przy liniowych robotach ziemnych - trasa drogi w terenie równinnym</t>
  </si>
  <si>
    <t>km</t>
  </si>
  <si>
    <t>2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</si>
  <si>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</si>
  <si>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</si>
  <si>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</si>
  <si>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3 d.1</t>
  </si>
  <si>
    <t>4 d.1</t>
  </si>
  <si>
    <t>Roboty ziemne wykonywane koparkami podsiębiernymi o poj.łyżki 0.25 m3 w gr.kat.III z transportem urobku samochodami samowyładowczymi na odległość do 25 km i utylizacją urobku-pobocza</t>
  </si>
  <si>
    <t>5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</si>
  <si>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</si>
  <si>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</si>
  <si>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m2</t>
  </si>
  <si>
    <t>6 d.1</t>
  </si>
  <si>
    <t>KNR 2-31 0103-04</t>
  </si>
  <si>
    <t>Mechaniczne profilowanie i zagęszczenie podłoża pod warstwy konstrukcyjne nawierzchni jezdni,pobocza i zjazdów.</t>
  </si>
  <si>
    <t>7 d.1</t>
  </si>
  <si>
    <t>KNR 2-31 0109-03</t>
  </si>
  <si>
    <t>Podbudowa betonowa bez dylatacji - grubość warstwy po zagęszczeniu 15 cm&lt;jezdnia, zjazdy, &gt; beton C3/4</t>
  </si>
  <si>
    <t>8 d.1</t>
  </si>
  <si>
    <t>KNR 2-31 0109-03 0109-04</t>
  </si>
  <si>
    <t>Podbudowa betonowa bez dylatacji - grubość warstwy po zagęszczeniu 20 cm&lt;jezdnie.  zjazdy&gt;</t>
  </si>
  <si>
    <t>9 d.1</t>
  </si>
  <si>
    <t>KNR 2-31 0511-03</t>
  </si>
  <si>
    <t>Nawierzchnie z kostki brukowej betonowej szarej o grubości 8 cm na podsypce cementowo-piaskowej&lt;jezdnia , &gt;</t>
  </si>
  <si>
    <t>10 d.1</t>
  </si>
  <si>
    <t>Nawierzchnie z kostki brukowej betonowej grafitowej o grubości 8 cm na podsypce cementowo-piaskowej - zjazdy</t>
  </si>
  <si>
    <t>11 d.1</t>
  </si>
  <si>
    <t>KNR 2-31 0401-06</t>
  </si>
  <si>
    <t>Rowki pod krawężniki i ławy krawężnikowe o wymiarach 30x40 cm w gruncie kat.III-IV</t>
  </si>
  <si>
    <t>m</t>
  </si>
  <si>
    <t>12 d.1</t>
  </si>
  <si>
    <t>KNR 2-31 0402-04</t>
  </si>
  <si>
    <t>Ława pod obrzeżę betonowa C12/15 MPa z oporem w ilości 0,08m3/mb</t>
  </si>
  <si>
    <t>13 d.1</t>
  </si>
  <si>
    <t>KNR 2-31 0407-05</t>
  </si>
  <si>
    <t>Obrzeża betonowe o wymiarach 30x8 cm na podsypce cementowo-piaskowej z wypełnieniem spoin zaprawą cementową</t>
  </si>
  <si>
    <t>14 d.1</t>
  </si>
  <si>
    <t>Ława pod opornik betonowa C12/15 MPa z oporem w ilości 0,08m3/mb</t>
  </si>
  <si>
    <t>15 d.1</t>
  </si>
  <si>
    <t>KNR 2-31 0403-06</t>
  </si>
  <si>
    <t>Oporniki betonowe wtopione o wymiarach 12x25 cm na podsypce piaskowej</t>
  </si>
  <si>
    <t>16 d.1</t>
  </si>
  <si>
    <t>KNNR 6 0702-01</t>
  </si>
  <si>
    <t>Pionowe znaki drogowe - słupki z rur stalowych</t>
  </si>
  <si>
    <t>szt.</t>
  </si>
  <si>
    <t>17 d.1</t>
  </si>
  <si>
    <t>KNNR 6 0702-05</t>
  </si>
  <si>
    <t>Pionowe znaki drogowe</t>
  </si>
  <si>
    <t>18 d.1</t>
  </si>
  <si>
    <t>KNR 2-31 1406-04</t>
  </si>
  <si>
    <t>Regulacja pionowa studzienek dla zaworów wodociągowych i gazowych</t>
  </si>
  <si>
    <t>19 d.1</t>
  </si>
  <si>
    <t>KNR 2-01 0510-01</t>
  </si>
  <si>
    <t>Plantowanie powierzchni gruntu rodzimego wraz z humusowaniem i obsianiem trawą przy grubości warstwy humusu 5 cm</t>
  </si>
  <si>
    <t>20 d.1</t>
  </si>
  <si>
    <t>kalkulacja własna  Uproszczona</t>
  </si>
  <si>
    <t>Przesunięcie istniejącego ogrodzenie poza pas drogowy</t>
  </si>
  <si>
    <t>21 d.1</t>
  </si>
  <si>
    <t>Zabezpieczenie kabla energetycznego rurą PS160</t>
  </si>
  <si>
    <t>22 d.1</t>
  </si>
  <si>
    <t>Wymiana istniejącego wpustu ulicznego na nowy.</t>
  </si>
  <si>
    <t>szt</t>
  </si>
  <si>
    <t>Razem dział: Droga gminna w m. Pobiel, dz. nr 600, 607</t>
  </si>
  <si>
    <t>KOSZTORYS OFERTOWY</t>
  </si>
  <si>
    <t>RAZEM / NETTO /</t>
  </si>
  <si>
    <t>VAT</t>
  </si>
  <si>
    <t>RAZEM / BRUTTO /</t>
  </si>
  <si>
    <t>Przebudowa drogi gminnej w m. Pobiel, gm. Wąsosz (dz. nr ewid. 600, 607)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</si>
</sst>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6" fillId="0" borderId="17" xfId="0" applyFont="1" applyBorder="1" applyAlignment="1">
      <alignment horizontal="center" wrapText="1"/>
    </xf>
    <xf numFmtId="0" fontId="16" fillId="0" borderId="17" xfId="0" applyFont="1" applyBorder="1" applyAlignment="1">
      <alignment horizontal="center"/>
    </xf>
    <xf numFmtId="0" fontId="0" fillId="0" borderId="12" xfId="0" applyBorder="1" applyAlignment="1">
      <alignment wrapText="1"/>
    </xf>
    <xf numFmtId="0" fontId="0" fillId="0" borderId="12" xfId="0" applyBorder="1"/>
    <xf numFmtId="0" fontId="16" fillId="34" borderId="11" xfId="0" applyFont="1" applyFill="1" applyBorder="1" applyAlignment="1">
      <alignment horizontal="left" wrapText="1"/>
    </xf>
    <xf numFmtId="0" fontId="16" fillId="34" borderId="18" xfId="0" applyFont="1" applyFill="1" applyBorder="1"/>
    <xf numFmtId="0" fontId="16" fillId="34" borderId="19" xfId="0" applyFont="1" applyFill="1" applyBorder="1"/>
    <xf numFmtId="0" fontId="0" fillId="0" borderId="20" xfId="0" applyBorder="1" applyAlignment="1">
      <alignment wrapText="1"/>
    </xf>
    <xf numFmtId="0" fontId="0" fillId="0" borderId="20" xfId="0" applyBorder="1"/>
    <xf numFmtId="4" fontId="0" fillId="0" borderId="12" xfId="0" applyNumberFormat="1" applyBorder="1"/>
    <xf numFmtId="4" fontId="0" fillId="0" borderId="10" xfId="0" applyNumberFormat="1" applyBorder="1"/>
    <xf numFmtId="4" fontId="0" fillId="0" borderId="20" xfId="0" applyNumberFormat="1" applyBorder="1"/>
    <xf numFmtId="4" fontId="16" fillId="34" borderId="18" xfId="0" applyNumberFormat="1" applyFont="1" applyFill="1" applyBorder="1"/>
    <xf numFmtId="4" fontId="16" fillId="34" borderId="19" xfId="0" applyNumberFormat="1" applyFont="1" applyFill="1" applyBorder="1"/>
    <xf numFmtId="4" fontId="18" fillId="33" borderId="25" xfId="0" applyNumberFormat="1" applyFont="1" applyFill="1" applyBorder="1"/>
    <xf numFmtId="4" fontId="18" fillId="33" borderId="26" xfId="0" applyNumberFormat="1" applyFont="1" applyFill="1" applyBorder="1"/>
    <xf numFmtId="4" fontId="18" fillId="33" borderId="27" xfId="0" applyNumberFormat="1" applyFont="1" applyFill="1" applyBorder="1"/>
    <xf numFmtId="0" fontId="18" fillId="33" borderId="23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28" xfId="0" applyFont="1" applyFill="1" applyBorder="1" applyAlignment="1">
      <alignment horizontal="center" wrapText="1"/>
    </xf>
    <xf numFmtId="0" fontId="18" fillId="33" borderId="29" xfId="0" applyFont="1" applyFill="1" applyBorder="1" applyAlignment="1">
      <alignment horizontal="center" wrapText="1"/>
    </xf>
    <xf numFmtId="0" fontId="18" fillId="33" borderId="30" xfId="0" applyFont="1" applyFill="1" applyBorder="1" applyAlignment="1">
      <alignment horizontal="center" wrapText="1"/>
    </xf>
    <xf numFmtId="0" fontId="16" fillId="34" borderId="18" xfId="0" applyFont="1" applyFill="1" applyBorder="1" applyAlignment="1">
      <alignment horizontal="center"/>
    </xf>
    <xf numFmtId="0" fontId="16" fillId="34" borderId="11" xfId="0" applyFont="1" applyFill="1" applyBorder="1" applyAlignment="1">
      <alignment horizontal="left" wrapText="1"/>
    </xf>
    <xf numFmtId="0" fontId="16" fillId="34" borderId="18" xfId="0" applyFont="1" applyFill="1" applyBorder="1" applyAlignment="1">
      <alignment horizontal="left" wrapText="1"/>
    </xf>
    <xf numFmtId="0" fontId="18" fillId="33" borderId="13" xfId="0" applyFont="1" applyFill="1" applyBorder="1" applyAlignment="1">
      <alignment horizontal="center" wrapText="1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8" fillId="33" borderId="21" xfId="0" applyFont="1" applyFill="1" applyBorder="1" applyAlignment="1">
      <alignment horizontal="center" wrapText="1"/>
    </xf>
    <xf numFmtId="0" fontId="18" fillId="33" borderId="22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workbookViewId="0">
      <selection activeCell="A2" sqref="A2:G2"/>
    </sheetView>
  </sheetViews>
  <sheetFormatPr defaultRowHeight="15"/>
  <cols>
    <col min="1" max="1" width="6.140625" style="1" customWidth="1"/>
    <col min="2" max="2" width="10.140625" style="1" customWidth="1"/>
    <col min="3" max="3" width="46.140625" style="1" customWidth="1"/>
    <col min="4" max="4" width="13.140625" bestFit="1" customWidth="1"/>
    <col min="5" max="5" width="8.5703125" bestFit="1" customWidth="1"/>
    <col min="6" max="6" width="10.5703125" bestFit="1" customWidth="1"/>
    <col min="7" max="7" width="10" bestFit="1" customWidth="1"/>
  </cols>
  <sheetData>
    <row r="1" spans="1:7" ht="15.75">
      <c r="A1" s="29" t="s">
        <v>74</v>
      </c>
      <c r="B1" s="30"/>
      <c r="C1" s="30"/>
      <c r="D1" s="30"/>
      <c r="E1" s="30"/>
      <c r="F1" s="30"/>
      <c r="G1" s="30"/>
    </row>
    <row r="2" spans="1:7" ht="16.5" thickBot="1">
      <c r="A2" s="31" t="s">
        <v>78</v>
      </c>
      <c r="B2" s="32"/>
      <c r="C2" s="32"/>
      <c r="D2" s="32"/>
      <c r="E2" s="32"/>
      <c r="F2" s="32"/>
      <c r="G2" s="32"/>
    </row>
    <row r="3" spans="1:7" ht="15.75" thickBot="1">
      <c r="A3" s="4" t="s">
        <v>0</v>
      </c>
      <c r="B3" s="4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.75" thickBot="1">
      <c r="A4" s="8">
        <v>1</v>
      </c>
      <c r="B4" s="26" t="s">
        <v>7</v>
      </c>
      <c r="C4" s="26"/>
      <c r="D4" s="9"/>
      <c r="E4" s="9"/>
      <c r="F4" s="9"/>
      <c r="G4" s="10"/>
    </row>
    <row r="5" spans="1:7" ht="30">
      <c r="A5" s="6" t="s">
        <v>8</v>
      </c>
      <c r="B5" s="6" t="s">
        <v>9</v>
      </c>
      <c r="C5" s="6" t="s">
        <v>10</v>
      </c>
      <c r="D5" s="7" t="s">
        <v>11</v>
      </c>
      <c r="E5" s="7">
        <v>0.217</v>
      </c>
      <c r="F5" s="13"/>
      <c r="G5" s="13">
        <f>ROUND(E5*F5,2)</f>
        <v>0</v>
      </c>
    </row>
    <row r="6" spans="1:7" ht="75">
      <c r="A6" s="2" t="s">
        <v>12</v>
      </c>
      <c r="B6" s="2" t="s">
        <v>13</v>
      </c>
      <c r="C6" s="2" t="s">
        <v>14</v>
      </c>
      <c r="D6" s="3" t="s">
        <v>15</v>
      </c>
      <c r="E6" s="3">
        <v>360.25</v>
      </c>
      <c r="F6" s="14"/>
      <c r="G6" s="13">
        <f t="shared" ref="G6:G26" si="0">ROUND(E6*F6,2)</f>
        <v>0</v>
      </c>
    </row>
    <row r="7" spans="1:7" ht="75">
      <c r="A7" s="2" t="s">
        <v>16</v>
      </c>
      <c r="B7" s="2" t="s">
        <v>13</v>
      </c>
      <c r="C7" s="2" t="s">
        <v>14</v>
      </c>
      <c r="D7" s="3" t="s">
        <v>15</v>
      </c>
      <c r="E7" s="3">
        <v>22.5</v>
      </c>
      <c r="F7" s="14"/>
      <c r="G7" s="13">
        <f t="shared" si="0"/>
        <v>0</v>
      </c>
    </row>
    <row r="8" spans="1:7" ht="75">
      <c r="A8" s="2" t="s">
        <v>17</v>
      </c>
      <c r="B8" s="2" t="s">
        <v>13</v>
      </c>
      <c r="C8" s="2" t="s">
        <v>18</v>
      </c>
      <c r="D8" s="3" t="s">
        <v>15</v>
      </c>
      <c r="E8" s="3">
        <v>70.400000000000006</v>
      </c>
      <c r="F8" s="14"/>
      <c r="G8" s="13">
        <f t="shared" si="0"/>
        <v>0</v>
      </c>
    </row>
    <row r="9" spans="1:7" ht="75">
      <c r="A9" s="2" t="s">
        <v>19</v>
      </c>
      <c r="B9" s="2" t="s">
        <v>20</v>
      </c>
      <c r="C9" s="2" t="s">
        <v>21</v>
      </c>
      <c r="D9" s="3" t="s">
        <v>22</v>
      </c>
      <c r="E9" s="3">
        <v>352</v>
      </c>
      <c r="F9" s="14"/>
      <c r="G9" s="13">
        <f t="shared" si="0"/>
        <v>0</v>
      </c>
    </row>
    <row r="10" spans="1:7" ht="45">
      <c r="A10" s="2" t="s">
        <v>23</v>
      </c>
      <c r="B10" s="2" t="s">
        <v>24</v>
      </c>
      <c r="C10" s="2" t="s">
        <v>25</v>
      </c>
      <c r="D10" s="3" t="s">
        <v>22</v>
      </c>
      <c r="E10" s="3">
        <v>1117.5</v>
      </c>
      <c r="F10" s="14"/>
      <c r="G10" s="13">
        <f t="shared" si="0"/>
        <v>0</v>
      </c>
    </row>
    <row r="11" spans="1:7" ht="45">
      <c r="A11" s="2" t="s">
        <v>26</v>
      </c>
      <c r="B11" s="2" t="s">
        <v>27</v>
      </c>
      <c r="C11" s="2" t="s">
        <v>28</v>
      </c>
      <c r="D11" s="3" t="s">
        <v>22</v>
      </c>
      <c r="E11" s="3">
        <v>765.5</v>
      </c>
      <c r="F11" s="14"/>
      <c r="G11" s="13">
        <f t="shared" si="0"/>
        <v>0</v>
      </c>
    </row>
    <row r="12" spans="1:7" ht="45">
      <c r="A12" s="2" t="s">
        <v>29</v>
      </c>
      <c r="B12" s="2" t="s">
        <v>30</v>
      </c>
      <c r="C12" s="2" t="s">
        <v>31</v>
      </c>
      <c r="D12" s="3" t="s">
        <v>22</v>
      </c>
      <c r="E12" s="3">
        <v>700</v>
      </c>
      <c r="F12" s="14"/>
      <c r="G12" s="13">
        <f t="shared" si="0"/>
        <v>0</v>
      </c>
    </row>
    <row r="13" spans="1:7" ht="45">
      <c r="A13" s="2" t="s">
        <v>32</v>
      </c>
      <c r="B13" s="2" t="s">
        <v>33</v>
      </c>
      <c r="C13" s="2" t="s">
        <v>34</v>
      </c>
      <c r="D13" s="3" t="s">
        <v>22</v>
      </c>
      <c r="E13" s="3">
        <v>655</v>
      </c>
      <c r="F13" s="14"/>
      <c r="G13" s="13">
        <f t="shared" si="0"/>
        <v>0</v>
      </c>
    </row>
    <row r="14" spans="1:7" ht="45">
      <c r="A14" s="2" t="s">
        <v>35</v>
      </c>
      <c r="B14" s="2" t="s">
        <v>33</v>
      </c>
      <c r="C14" s="2" t="s">
        <v>36</v>
      </c>
      <c r="D14" s="3" t="s">
        <v>22</v>
      </c>
      <c r="E14" s="3">
        <v>45</v>
      </c>
      <c r="F14" s="14"/>
      <c r="G14" s="13">
        <f t="shared" si="0"/>
        <v>0</v>
      </c>
    </row>
    <row r="15" spans="1:7" ht="30">
      <c r="A15" s="2" t="s">
        <v>37</v>
      </c>
      <c r="B15" s="2" t="s">
        <v>38</v>
      </c>
      <c r="C15" s="2" t="s">
        <v>39</v>
      </c>
      <c r="D15" s="3" t="s">
        <v>40</v>
      </c>
      <c r="E15" s="3">
        <v>482</v>
      </c>
      <c r="F15" s="14"/>
      <c r="G15" s="13">
        <f t="shared" si="0"/>
        <v>0</v>
      </c>
    </row>
    <row r="16" spans="1:7" ht="30">
      <c r="A16" s="2" t="s">
        <v>41</v>
      </c>
      <c r="B16" s="2" t="s">
        <v>42</v>
      </c>
      <c r="C16" s="2" t="s">
        <v>43</v>
      </c>
      <c r="D16" s="3" t="s">
        <v>15</v>
      </c>
      <c r="E16" s="3">
        <v>2.0249999999999999</v>
      </c>
      <c r="F16" s="14"/>
      <c r="G16" s="13">
        <f t="shared" si="0"/>
        <v>0</v>
      </c>
    </row>
    <row r="17" spans="1:7" ht="45">
      <c r="A17" s="2" t="s">
        <v>44</v>
      </c>
      <c r="B17" s="2" t="s">
        <v>45</v>
      </c>
      <c r="C17" s="2" t="s">
        <v>46</v>
      </c>
      <c r="D17" s="3" t="s">
        <v>40</v>
      </c>
      <c r="E17" s="3">
        <v>45</v>
      </c>
      <c r="F17" s="14"/>
      <c r="G17" s="13">
        <f t="shared" si="0"/>
        <v>0</v>
      </c>
    </row>
    <row r="18" spans="1:7" ht="30">
      <c r="A18" s="2" t="s">
        <v>47</v>
      </c>
      <c r="B18" s="2" t="s">
        <v>42</v>
      </c>
      <c r="C18" s="2" t="s">
        <v>48</v>
      </c>
      <c r="D18" s="3" t="s">
        <v>15</v>
      </c>
      <c r="E18" s="3">
        <v>36.96</v>
      </c>
      <c r="F18" s="14"/>
      <c r="G18" s="13">
        <f t="shared" si="0"/>
        <v>0</v>
      </c>
    </row>
    <row r="19" spans="1:7" ht="30">
      <c r="A19" s="2" t="s">
        <v>49</v>
      </c>
      <c r="B19" s="2" t="s">
        <v>50</v>
      </c>
      <c r="C19" s="2" t="s">
        <v>51</v>
      </c>
      <c r="D19" s="3" t="s">
        <v>40</v>
      </c>
      <c r="E19" s="3">
        <v>462</v>
      </c>
      <c r="F19" s="14"/>
      <c r="G19" s="13">
        <f t="shared" si="0"/>
        <v>0</v>
      </c>
    </row>
    <row r="20" spans="1:7" ht="30">
      <c r="A20" s="2" t="s">
        <v>52</v>
      </c>
      <c r="B20" s="2" t="s">
        <v>53</v>
      </c>
      <c r="C20" s="2" t="s">
        <v>54</v>
      </c>
      <c r="D20" s="3" t="s">
        <v>55</v>
      </c>
      <c r="E20" s="3">
        <v>2</v>
      </c>
      <c r="F20" s="14"/>
      <c r="G20" s="13">
        <f t="shared" si="0"/>
        <v>0</v>
      </c>
    </row>
    <row r="21" spans="1:7" ht="30">
      <c r="A21" s="2" t="s">
        <v>56</v>
      </c>
      <c r="B21" s="2" t="s">
        <v>57</v>
      </c>
      <c r="C21" s="2" t="s">
        <v>58</v>
      </c>
      <c r="D21" s="3" t="s">
        <v>55</v>
      </c>
      <c r="E21" s="3">
        <v>2</v>
      </c>
      <c r="F21" s="14"/>
      <c r="G21" s="13">
        <f t="shared" si="0"/>
        <v>0</v>
      </c>
    </row>
    <row r="22" spans="1:7" ht="30">
      <c r="A22" s="2" t="s">
        <v>59</v>
      </c>
      <c r="B22" s="2" t="s">
        <v>60</v>
      </c>
      <c r="C22" s="2" t="s">
        <v>61</v>
      </c>
      <c r="D22" s="3" t="s">
        <v>55</v>
      </c>
      <c r="E22" s="3">
        <v>4</v>
      </c>
      <c r="F22" s="14"/>
      <c r="G22" s="13">
        <f t="shared" si="0"/>
        <v>0</v>
      </c>
    </row>
    <row r="23" spans="1:7" ht="45">
      <c r="A23" s="2" t="s">
        <v>62</v>
      </c>
      <c r="B23" s="2" t="s">
        <v>63</v>
      </c>
      <c r="C23" s="2" t="s">
        <v>64</v>
      </c>
      <c r="D23" s="3" t="s">
        <v>22</v>
      </c>
      <c r="E23" s="3">
        <v>103.95</v>
      </c>
      <c r="F23" s="14"/>
      <c r="G23" s="14">
        <f t="shared" si="0"/>
        <v>0</v>
      </c>
    </row>
    <row r="24" spans="1:7" ht="60">
      <c r="A24" s="2" t="s">
        <v>65</v>
      </c>
      <c r="B24" s="2" t="s">
        <v>66</v>
      </c>
      <c r="C24" s="2" t="s">
        <v>67</v>
      </c>
      <c r="D24" s="3" t="s">
        <v>40</v>
      </c>
      <c r="E24" s="3">
        <v>20</v>
      </c>
      <c r="F24" s="14"/>
      <c r="G24" s="13">
        <f t="shared" si="0"/>
        <v>0</v>
      </c>
    </row>
    <row r="25" spans="1:7" ht="60">
      <c r="A25" s="2" t="s">
        <v>68</v>
      </c>
      <c r="B25" s="2" t="s">
        <v>66</v>
      </c>
      <c r="C25" s="2" t="s">
        <v>69</v>
      </c>
      <c r="D25" s="3" t="s">
        <v>40</v>
      </c>
      <c r="E25" s="3">
        <v>85</v>
      </c>
      <c r="F25" s="14"/>
      <c r="G25" s="13">
        <f t="shared" si="0"/>
        <v>0</v>
      </c>
    </row>
    <row r="26" spans="1:7" ht="60.75" thickBot="1">
      <c r="A26" s="11" t="s">
        <v>70</v>
      </c>
      <c r="B26" s="11" t="s">
        <v>66</v>
      </c>
      <c r="C26" s="11" t="s">
        <v>71</v>
      </c>
      <c r="D26" s="12" t="s">
        <v>72</v>
      </c>
      <c r="E26" s="12">
        <v>1</v>
      </c>
      <c r="F26" s="15"/>
      <c r="G26" s="13">
        <f t="shared" si="0"/>
        <v>0</v>
      </c>
    </row>
    <row r="27" spans="1:7" ht="15.75" thickBot="1">
      <c r="A27" s="27" t="s">
        <v>73</v>
      </c>
      <c r="B27" s="28"/>
      <c r="C27" s="28"/>
      <c r="D27" s="9"/>
      <c r="E27" s="9"/>
      <c r="F27" s="16"/>
      <c r="G27" s="17">
        <f>SUM(G5:G26)</f>
        <v>0</v>
      </c>
    </row>
    <row r="28" spans="1:7" ht="15.75">
      <c r="A28" s="33" t="s">
        <v>75</v>
      </c>
      <c r="B28" s="34"/>
      <c r="C28" s="34"/>
      <c r="D28" s="34"/>
      <c r="E28" s="34"/>
      <c r="F28" s="34"/>
      <c r="G28" s="18">
        <f>G27</f>
        <v>0</v>
      </c>
    </row>
    <row r="29" spans="1:7" ht="15.75">
      <c r="A29" s="23" t="s">
        <v>76</v>
      </c>
      <c r="B29" s="24"/>
      <c r="C29" s="24"/>
      <c r="D29" s="24"/>
      <c r="E29" s="24"/>
      <c r="F29" s="25"/>
      <c r="G29" s="19">
        <f>ROUND(G28*0.23,2)</f>
        <v>0</v>
      </c>
    </row>
    <row r="30" spans="1:7" ht="16.5" thickBot="1">
      <c r="A30" s="21" t="s">
        <v>77</v>
      </c>
      <c r="B30" s="22"/>
      <c r="C30" s="22"/>
      <c r="D30" s="22"/>
      <c r="E30" s="22"/>
      <c r="F30" s="22"/>
      <c r="G30" s="20">
        <f>G28+G29</f>
        <v>0</v>
      </c>
    </row>
  </sheetData>
  <mergeCells count="7">
    <mergeCell ref="A30:F30"/>
    <mergeCell ref="A29:F29"/>
    <mergeCell ref="B4:C4"/>
    <mergeCell ref="A27:C27"/>
    <mergeCell ref="A1:G1"/>
    <mergeCell ref="A2:G2"/>
    <mergeCell ref="A28:F2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Pobiel 600, 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2024-05-23T18:44:35Z</cp:lastPrinted>
  <dcterms:created xsi:type="dcterms:W3CDTF">2024-05-22T11:13:51Z</dcterms:created>
  <dcterms:modified xsi:type="dcterms:W3CDTF">2024-05-23T19:16:03Z</dcterms:modified>
</cp:coreProperties>
</file>