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SZP\AGNIESZKA BERESZKO\99_2024_Wojska Polskiego\4_SWZ\Załącznik nr 9 do SWZ\"/>
    </mc:Choice>
  </mc:AlternateContent>
  <xr:revisionPtr revIDLastSave="0" documentId="13_ncr:1_{167A83AE-C112-480C-911B-0FD088EF4AA8}" xr6:coauthVersionLast="47" xr6:coauthVersionMax="47" xr10:uidLastSave="{00000000-0000-0000-0000-000000000000}"/>
  <bookViews>
    <workbookView xWindow="-120" yWindow="-120" windowWidth="29040" windowHeight="15720" tabRatio="1000" xr2:uid="{00000000-000D-0000-FFFF-FFFF00000000}"/>
  </bookViews>
  <sheets>
    <sheet name="TER" sheetId="30" r:id="rId1"/>
  </sheets>
  <definedNames>
    <definedName name="_xlnm.Print_Area" localSheetId="0">TER!$B$1:$G$46</definedName>
    <definedName name="_xlnm.Print_Titles" localSheetId="0">TER!$1:$6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30" l="1"/>
  <c r="G42" i="30" s="1"/>
  <c r="E38" i="30"/>
  <c r="E41" i="30" s="1"/>
  <c r="G41" i="30" s="1"/>
  <c r="E37" i="30"/>
  <c r="G37" i="30" s="1"/>
  <c r="G34" i="30"/>
  <c r="G43" i="30"/>
  <c r="E40" i="30"/>
  <c r="G40" i="30" s="1"/>
  <c r="E36" i="30"/>
  <c r="G36" i="30" s="1"/>
  <c r="E39" i="30" l="1"/>
  <c r="G39" i="30" s="1"/>
  <c r="G38" i="30"/>
  <c r="G14" i="30" l="1"/>
  <c r="G32" i="30" l="1"/>
  <c r="G33" i="30"/>
  <c r="G12" i="30"/>
  <c r="G31" i="30"/>
  <c r="G27" i="30"/>
  <c r="G28" i="30"/>
  <c r="G29" i="30"/>
  <c r="G30" i="30"/>
  <c r="G26" i="30"/>
  <c r="G24" i="30"/>
  <c r="G25" i="30"/>
  <c r="G23" i="30"/>
  <c r="G9" i="30"/>
  <c r="G10" i="30"/>
  <c r="G22" i="30" l="1"/>
  <c r="G21" i="30"/>
  <c r="G20" i="30"/>
  <c r="G19" i="30"/>
  <c r="G18" i="30"/>
  <c r="G17" i="30"/>
  <c r="G16" i="30"/>
  <c r="G15" i="30"/>
  <c r="G13" i="30"/>
  <c r="G8" i="30"/>
  <c r="G44" i="30" l="1"/>
  <c r="G45" i="30"/>
  <c r="G46" i="30" s="1"/>
</calcChain>
</file>

<file path=xl/sharedStrings.xml><?xml version="1.0" encoding="utf-8"?>
<sst xmlns="http://schemas.openxmlformats.org/spreadsheetml/2006/main" count="118" uniqueCount="88">
  <si>
    <t>szt.</t>
  </si>
  <si>
    <t>Tabela elmentów rozliczeniowych</t>
  </si>
  <si>
    <t>Nr</t>
  </si>
  <si>
    <t>Opis robót</t>
  </si>
  <si>
    <t>Jm</t>
  </si>
  <si>
    <t>Ilość</t>
  </si>
  <si>
    <t>Cena</t>
  </si>
  <si>
    <t>Wartość</t>
  </si>
  <si>
    <t>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</si>
  <si>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</si>
  <si>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</si>
  <si>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</si>
  <si>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</si>
  <si>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</si>
  <si>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</si>
  <si>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</si>
  <si>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</si>
  <si>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</si>
  <si>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</si>
  <si>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</si>
  <si>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</si>
  <si>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</si>
  <si>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</si>
  <si>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</si>
  <si>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</t>
  </si>
  <si>
    <t>Podatek VAT 23%</t>
  </si>
  <si>
    <t>Ogółem</t>
  </si>
  <si>
    <t>mb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</si>
  <si>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</si>
  <si>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</si>
  <si>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</si>
  <si>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</si>
  <si>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</si>
  <si>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</si>
  <si>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</si>
  <si>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</si>
  <si>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</si>
  <si>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Wymiana wodociągu DN150</t>
  </si>
  <si>
    <t>25.</t>
  </si>
  <si>
    <t>Węzeł W1 - włączenie do istn. wodociągu dy 180 PE za pomocą łącznika r-k, montaż zasuwy dn 150 na włączeniu</t>
  </si>
  <si>
    <t>Węzeł W2 - wymiana hydrantu podziemnego dn 80 (należy przyjąć wymianę wszystkich hydrantów podziemnych na dn 80) z montażem zasuwy hydrantowej dn 80</t>
  </si>
  <si>
    <t>Węzeł W3 - wymiana hydrantu podziemnego dn 80  z montażem zasuwy hydrantowej dn 80,</t>
  </si>
  <si>
    <t>Węzeł W4 - montaż nowej zasuwy dn 100 i wymiana przyłącza wodociągowego dn 100 w granicach pasa drogowego (do granicy działki), ogródki działkowe posiadają drugie zasilenie od strony ul. Zawadzkiego</t>
  </si>
  <si>
    <t>Węzeł W5 - montaż pełnego węzła, zasuwy dn 150 - 2 szt., zasuwa dn 100 - 1 szt. (przyłącze na potrzeby Zajezdni Tramwajowej dy 110 PE do przepięcia)</t>
  </si>
  <si>
    <t>Węzeł W6 - istniejący hydrant nadziemny dn 80 do przepięcia (na wysokości Zajezdni Tramwajowej)</t>
  </si>
  <si>
    <t>Węzeł W7 - montaż nawiertki z zasuwą, wymiana przyłącza dy 50 PE w granicach pasa drogowego</t>
  </si>
  <si>
    <t>Węzeł W8 - wymiana hydrantu podziemnego dn 80  z montażem zasuwy hydrantowej dn 80</t>
  </si>
  <si>
    <t>Węzeł W9 - montaż nawiertki z zasuwą, wymiana przyłącza dy 63 PE w granicach pasa drogowego (istniejące przyłącze do budynku przy al. Wojska Polskiego 198a),</t>
  </si>
  <si>
    <t>Węzeł W10 - montaż pełnego węzła oraz hydrantu podziemnego dn 80 po środku węzła, odtworzenie przejścia poprzecznego dn 150 pod drogą, na odcinku W10-W11</t>
  </si>
  <si>
    <t>Węzeł W11 - montaż zasuwy dn 150</t>
  </si>
  <si>
    <t>Węzeł W12 - wymiana hydrantu podziemnego dn 80  z montażem zasuwy hydrantowej dn 80</t>
  </si>
  <si>
    <t xml:space="preserve">Węzeł W13 - montaż pełnego węzła (zasuwy dn 150 – 3 szt.) oraz hydrantu podziemnego dn 80 po środku węzła, </t>
  </si>
  <si>
    <t>Węzeł W14 - montaż nowej zasuwy dn 100 i wymiana sięgacza dn 100 w granicach pasa drogowego (do granicy działki), konieczność zapewnienia ciągłości dostawy wody dla budynków pod numerem 194, 196,198</t>
  </si>
  <si>
    <t>Węzeł W15 - montaż pełnego węzła (zasuwy dn 150 – 3 szt.) oraz hydrantu podziemnego dn 80 po środku węzła</t>
  </si>
  <si>
    <t>Węzeł W16 - montaż nawiertki z zasuwą, wymiana przyłącza ołowianego na dy 32PE do studni wodomierzowej,</t>
  </si>
  <si>
    <t>Węzeł W17 - montaż nawiertki z zasuwą, istniejące przyłącze z PE do przepięcia,</t>
  </si>
  <si>
    <t>Węzeł W18 - montaż nawiertki z zasuwą, istniejące przyłącze z PE do przepięcia, montaż hydrantu podziemnego dn 80 na końcu sieci (na potrzeby eksploatacji),</t>
  </si>
  <si>
    <t>Węzeł W19 - wymiana hydrantu podziemnego dn 80  z montażem zasuwy hydrantowej dn 80,</t>
  </si>
  <si>
    <t>Węzeł W20 - montaż nawiertki z zasuwą, istniejące przyłącze dy 63 PE do przepięcia,</t>
  </si>
  <si>
    <t>Węzeł W21 - wymiana hydrantu podziemnego dn 80  z montażem zasuwy hydrantowej dn 80,</t>
  </si>
  <si>
    <t>Węzeł W22 - montaż pełnego węzła, zasuwy dn 150 - 2 szt., zasuwa dn 50 - 1 szt. (istniejące przyłącze dy 63 PE do przepięcia), włączenie do istniejącego wodociągu dn 150 żeliwo za pomocą łącznika r-k</t>
  </si>
  <si>
    <t>Wymiana sieci wodociągowej DN 150 mm metodą crackingu statycznego w al. Wojska Polskiego na odcinku od Ronda Olszewskiego do ul. Unii Lubelskiej w Szczecinie</t>
  </si>
  <si>
    <t>Ochrona drzew na budowie</t>
  </si>
  <si>
    <t>kpl.</t>
  </si>
  <si>
    <r>
      <t>Tymczasowa instalacja zasilająca z rur z PE 100RC Dn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63mm - montaż rurociągu i  kształtek wraz armaturą. Próba szczelności wraz z jednokrotnym płukaniem sieci wodociągowej oraz dezynfekcją rurociągów sieci wodociagowej.</t>
    </r>
  </si>
  <si>
    <t>Wymiana odcinka wodociągu od węzła W1 do węzła W22 - metodą bezwykopową (crackingu) wraz z komorami technologicznymi (roboty ziemne). Próba szczelności wraz z jednokrotnym płukaniem sieci wodociągowej oraz dezynfekcją rurociągów.</t>
  </si>
  <si>
    <t>Wymiana odcinka wodociągu od węzła W10 do węzła W11 - metodą bezwykopową (crackingu) wraz z komorami technologicznymi (roboty ziemne). Próba szczelności wraz z jednokrotnym płukaniem sieci wodociągowej oraz dezynfekcją rurociągów.</t>
  </si>
  <si>
    <t>Wymiana odcinka wodociągu od węzła W15 do węzła W18 - metodą bezwykopową (crackingu) wraz z komorami technologicznymi (roboty ziemne). Próba szczelności wraz z jednokrotnym płukaniem sieci wodociągowej oraz dezynfekcją rurociągów.</t>
  </si>
  <si>
    <t>Roboty drogowe - odtworzenie nawierzchni</t>
  </si>
  <si>
    <t>Rozbiórka jezdni o nawierzchni bitumicznej</t>
  </si>
  <si>
    <t>m2</t>
  </si>
  <si>
    <t>Rozbiórka chodnika</t>
  </si>
  <si>
    <t>Rozbiórka ścieżki rowerowej o nawierzchni bitumicznej</t>
  </si>
  <si>
    <t>Odtworzenie jezdni o nawierzchni bitumicznej (podbudowa, warstwa wiążąca, warstwa ścieralna)</t>
  </si>
  <si>
    <t>Odtworzenie chodnika</t>
  </si>
  <si>
    <t>Odtworzenie ścieżki rowerowej</t>
  </si>
  <si>
    <t>Odtworzenie trawnika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</si>
  <si>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</si>
  <si>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</si>
  <si>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</si>
  <si>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</si>
  <si>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</si>
  <si>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</si>
  <si>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</si>
  <si>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</si>
  <si>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</si>
  <si>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Wymiana/montaż węzłów/hydrantów/przyłączy (wraz z robotami ziemnymi)</t>
  </si>
  <si>
    <t>Załącznik nr 9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</si>
</sst>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44" fontId="1" fillId="0" borderId="0" applyFont="0" applyFill="0" applyBorder="0" applyAlignment="0" applyProtection="0"/>
    <xf numFmtId="0" fontId="21" fillId="0" borderId="0"/>
  </cellStyleXfs>
  <cellXfs count="40">
    <xf numFmtId="0" fontId="0" fillId="0" borderId="0" xfId="0"/>
    <xf numFmtId="0" fontId="21" fillId="0" borderId="0" xfId="45" applyAlignment="1">
      <alignment vertical="top"/>
    </xf>
    <xf numFmtId="0" fontId="21" fillId="33" borderId="0" xfId="45" applyFill="1" applyAlignment="1">
      <alignment vertical="top"/>
    </xf>
    <xf numFmtId="0" fontId="21" fillId="0" borderId="0" xfId="45" applyAlignment="1">
      <alignment vertical="center" wrapText="1"/>
    </xf>
    <xf numFmtId="0" fontId="21" fillId="0" borderId="0" xfId="45"/>
    <xf numFmtId="0" fontId="25" fillId="33" borderId="11" xfId="45" applyFont="1" applyFill="1" applyBorder="1" applyAlignment="1">
      <alignment horizontal="center" vertical="center" wrapText="1"/>
    </xf>
    <xf numFmtId="0" fontId="22" fillId="33" borderId="12" xfId="45" applyFont="1" applyFill="1" applyBorder="1" applyAlignment="1">
      <alignment horizontal="center" vertical="center" wrapText="1"/>
    </xf>
    <xf numFmtId="164" fontId="22" fillId="33" borderId="12" xfId="45" applyNumberFormat="1" applyFont="1" applyFill="1" applyBorder="1" applyAlignment="1">
      <alignment horizontal="right" vertical="center" wrapText="1"/>
    </xf>
    <xf numFmtId="2" fontId="26" fillId="33" borderId="15" xfId="45" applyNumberFormat="1" applyFont="1" applyFill="1" applyBorder="1" applyAlignment="1">
      <alignment vertical="center" wrapText="1"/>
    </xf>
    <xf numFmtId="0" fontId="22" fillId="33" borderId="12" xfId="45" applyFont="1" applyFill="1" applyBorder="1" applyAlignment="1">
      <alignment horizontal="right" vertical="center" wrapText="1"/>
    </xf>
    <xf numFmtId="0" fontId="25" fillId="33" borderId="11" xfId="45" applyFont="1" applyFill="1" applyBorder="1" applyAlignment="1">
      <alignment horizontal="right" vertical="center" wrapText="1"/>
    </xf>
    <xf numFmtId="7" fontId="27" fillId="33" borderId="11" xfId="45" applyNumberFormat="1" applyFont="1" applyFill="1" applyBorder="1" applyAlignment="1">
      <alignment horizontal="right" vertical="center" wrapText="1"/>
    </xf>
    <xf numFmtId="0" fontId="25" fillId="33" borderId="12" xfId="45" applyFont="1" applyFill="1" applyBorder="1" applyAlignment="1">
      <alignment horizontal="right" vertical="center" wrapText="1"/>
    </xf>
    <xf numFmtId="7" fontId="22" fillId="33" borderId="12" xfId="45" applyNumberFormat="1" applyFont="1" applyFill="1" applyBorder="1" applyAlignment="1">
      <alignment horizontal="right" vertical="center" wrapText="1"/>
    </xf>
    <xf numFmtId="0" fontId="20" fillId="33" borderId="0" xfId="45" applyFont="1" applyFill="1" applyAlignment="1">
      <alignment vertical="top"/>
    </xf>
    <xf numFmtId="0" fontId="25" fillId="0" borderId="12" xfId="45" applyFont="1" applyFill="1" applyBorder="1" applyAlignment="1">
      <alignment horizontal="center" vertical="center" wrapText="1"/>
    </xf>
    <xf numFmtId="0" fontId="25" fillId="0" borderId="12" xfId="45" applyFont="1" applyFill="1" applyBorder="1" applyAlignment="1">
      <alignment horizontal="left" vertical="center" wrapText="1"/>
    </xf>
    <xf numFmtId="164" fontId="22" fillId="0" borderId="12" xfId="45" applyNumberFormat="1" applyFont="1" applyFill="1" applyBorder="1" applyAlignment="1">
      <alignment horizontal="right" vertical="center" wrapText="1"/>
    </xf>
    <xf numFmtId="1" fontId="25" fillId="0" borderId="12" xfId="45" applyNumberFormat="1" applyFont="1" applyFill="1" applyBorder="1" applyAlignment="1">
      <alignment horizontal="right" vertical="center" wrapText="1"/>
    </xf>
    <xf numFmtId="1" fontId="25" fillId="33" borderId="11" xfId="45" applyNumberFormat="1" applyFont="1" applyFill="1" applyBorder="1" applyAlignment="1">
      <alignment horizontal="right" vertical="center" wrapText="1"/>
    </xf>
    <xf numFmtId="2" fontId="25" fillId="33" borderId="12" xfId="45" applyNumberFormat="1" applyFont="1" applyFill="1" applyBorder="1" applyAlignment="1">
      <alignment horizontal="right" vertical="center" wrapText="1"/>
    </xf>
    <xf numFmtId="0" fontId="25" fillId="0" borderId="11" xfId="45" applyFont="1" applyFill="1" applyBorder="1" applyAlignment="1">
      <alignment horizontal="center" vertical="center" wrapText="1"/>
    </xf>
    <xf numFmtId="1" fontId="25" fillId="0" borderId="11" xfId="45" applyNumberFormat="1" applyFont="1" applyFill="1" applyBorder="1" applyAlignment="1">
      <alignment horizontal="right" vertical="center" wrapText="1"/>
    </xf>
    <xf numFmtId="164" fontId="22" fillId="0" borderId="11" xfId="45" applyNumberFormat="1" applyFont="1" applyFill="1" applyBorder="1" applyAlignment="1">
      <alignment horizontal="right" vertical="center" wrapText="1"/>
    </xf>
    <xf numFmtId="0" fontId="29" fillId="0" borderId="16" xfId="45" applyFont="1" applyBorder="1" applyAlignment="1">
      <alignment horizontal="left" vertical="center" wrapText="1"/>
    </xf>
    <xf numFmtId="0" fontId="25" fillId="0" borderId="17" xfId="45" applyFont="1" applyFill="1" applyBorder="1" applyAlignment="1">
      <alignment horizontal="center" vertical="center" wrapText="1"/>
    </xf>
    <xf numFmtId="0" fontId="26" fillId="33" borderId="1" xfId="45" applyFont="1" applyFill="1" applyBorder="1" applyAlignment="1">
      <alignment vertical="center" wrapText="1"/>
    </xf>
    <xf numFmtId="0" fontId="25" fillId="0" borderId="18" xfId="45" applyFont="1" applyFill="1" applyBorder="1" applyAlignment="1">
      <alignment horizontal="center" vertical="center" wrapText="1"/>
    </xf>
    <xf numFmtId="0" fontId="25" fillId="0" borderId="19" xfId="45" applyFont="1" applyFill="1" applyBorder="1" applyAlignment="1">
      <alignment horizontal="center" vertical="center" wrapText="1"/>
    </xf>
    <xf numFmtId="0" fontId="30" fillId="0" borderId="20" xfId="45" applyFont="1" applyBorder="1" applyAlignment="1">
      <alignment horizontal="left" vertical="center" wrapText="1"/>
    </xf>
    <xf numFmtId="0" fontId="32" fillId="0" borderId="1" xfId="45" applyFont="1" applyBorder="1" applyAlignment="1">
      <alignment horizontal="center" vertical="center" wrapText="1"/>
    </xf>
    <xf numFmtId="0" fontId="30" fillId="34" borderId="20" xfId="45" applyFont="1" applyFill="1" applyBorder="1" applyAlignment="1" applyProtection="1">
      <alignment horizontal="left" vertical="center" wrapText="1"/>
    </xf>
    <xf numFmtId="0" fontId="30" fillId="34" borderId="1" xfId="45" applyFont="1" applyFill="1" applyBorder="1" applyAlignment="1" applyProtection="1">
      <alignment horizontal="left" vertical="center" wrapText="1"/>
    </xf>
    <xf numFmtId="0" fontId="26" fillId="0" borderId="11" xfId="45" applyFont="1" applyFill="1" applyBorder="1" applyAlignment="1">
      <alignment horizontal="left" vertical="center" wrapText="1"/>
    </xf>
    <xf numFmtId="0" fontId="22" fillId="33" borderId="0" xfId="45" applyFont="1" applyFill="1" applyAlignment="1">
      <alignment horizontal="left" vertical="center" wrapText="1"/>
    </xf>
    <xf numFmtId="0" fontId="23" fillId="33" borderId="1" xfId="45" applyFont="1" applyFill="1" applyBorder="1" applyAlignment="1">
      <alignment horizontal="center" vertical="center" wrapText="1"/>
    </xf>
    <xf numFmtId="0" fontId="24" fillId="33" borderId="1" xfId="45" applyFont="1" applyFill="1" applyBorder="1" applyAlignment="1">
      <alignment horizontal="center" vertical="center" wrapText="1"/>
    </xf>
    <xf numFmtId="0" fontId="26" fillId="33" borderId="13" xfId="45" applyFont="1" applyFill="1" applyBorder="1" applyAlignment="1">
      <alignment horizontal="center" vertical="center" wrapText="1"/>
    </xf>
    <xf numFmtId="0" fontId="26" fillId="33" borderId="15" xfId="45" applyFont="1" applyFill="1" applyBorder="1" applyAlignment="1">
      <alignment horizontal="center" vertical="center" wrapText="1"/>
    </xf>
    <xf numFmtId="0" fontId="26" fillId="33" borderId="14" xfId="45" applyFont="1" applyFill="1" applyBorder="1" applyAlignment="1">
      <alignment horizontal="center" vertical="center" wrapText="1"/>
    </xf>
  </cellXfs>
  <cellStyles count="46">
    <cellStyle name="20% — akcent 1" xfId="21" builtinId="30" customBuiltin="1"/>
    <cellStyle name="20% — akcent 2" xfId="25" builtinId="34" customBuiltin="1"/>
    <cellStyle name="20% — akcent 3" xfId="29" builtinId="38" customBuiltin="1"/>
    <cellStyle name="20% — akcent 4" xfId="33" builtinId="42" customBuiltin="1"/>
    <cellStyle name="20% — akcent 5" xfId="37" builtinId="46" customBuiltin="1"/>
    <cellStyle name="20% — akcent 6" xfId="41" builtinId="50" customBuiltin="1"/>
    <cellStyle name="40% — akcent 1" xfId="22" builtinId="31" customBuiltin="1"/>
    <cellStyle name="40% — akcent 2" xfId="26" builtinId="35" customBuiltin="1"/>
    <cellStyle name="40% — akcent 3" xfId="30" builtinId="39" customBuiltin="1"/>
    <cellStyle name="40% — akcent 4" xfId="34" builtinId="43" customBuiltin="1"/>
    <cellStyle name="40% — akcent 5" xfId="38" builtinId="47" customBuiltin="1"/>
    <cellStyle name="40% — akcent 6" xfId="42" builtinId="51" customBuiltin="1"/>
    <cellStyle name="60% — akcent 1" xfId="23" builtinId="32" customBuiltin="1"/>
    <cellStyle name="60% — akcent 2" xfId="27" builtinId="36" customBuiltin="1"/>
    <cellStyle name="60% — akcent 3" xfId="31" builtinId="40" customBuiltin="1"/>
    <cellStyle name="60% — akcent 4" xfId="35" builtinId="44" customBuiltin="1"/>
    <cellStyle name="60% — akcent 5" xfId="39" builtinId="48" customBuiltin="1"/>
    <cellStyle name="60% — akcent 6" xfId="43" builtinId="52" customBuiltin="1"/>
    <cellStyle name="Akcent 1" xfId="20" builtinId="29" customBuiltin="1"/>
    <cellStyle name="Akcent 2" xfId="24" builtinId="33" customBuiltin="1"/>
    <cellStyle name="Akcent 3" xfId="28" builtinId="37" customBuiltin="1"/>
    <cellStyle name="Akcent 4" xfId="32" builtinId="41" customBuiltin="1"/>
    <cellStyle name="Akcent 5" xfId="36" builtinId="45" customBuiltin="1"/>
    <cellStyle name="Akcent 6" xfId="40" builtinId="49" customBuiltin="1"/>
    <cellStyle name="Dane wejściowe" xfId="11" builtinId="20" customBuiltin="1"/>
    <cellStyle name="Dane wyjściowe" xfId="12" builtinId="21" customBuiltin="1"/>
    <cellStyle name="Dobry" xfId="8" builtinId="26" customBuiltin="1"/>
    <cellStyle name="Komórka połączona" xfId="14" builtinId="24" customBuiltin="1"/>
    <cellStyle name="Komórka zaznaczona" xfId="15" builtinId="23" customBuiltin="1"/>
    <cellStyle name="Nagłówek 1" xfId="4" builtinId="16" customBuiltin="1"/>
    <cellStyle name="Nagłówek 2" xfId="5" builtinId="17" customBuiltin="1"/>
    <cellStyle name="Nagłówek 3" xfId="6" builtinId="18" customBuiltin="1"/>
    <cellStyle name="Nagłówek 4" xfId="7" builtinId="19" customBuiltin="1"/>
    <cellStyle name="Neutralny" xfId="10" builtinId="28" customBuiltin="1"/>
    <cellStyle name="Normal" xfId="2" xr:uid="{00000000-0005-0000-0000-000022000000}"/>
    <cellStyle name="Normalny" xfId="0" builtinId="0"/>
    <cellStyle name="Normalny 2" xfId="1" xr:uid="{00000000-0005-0000-0000-000024000000}"/>
    <cellStyle name="Normalny 3" xfId="45" xr:uid="{00000000-0005-0000-0000-000025000000}"/>
    <cellStyle name="Obliczenia" xfId="13" builtinId="22" customBuiltin="1"/>
    <cellStyle name="Suma" xfId="19" builtinId="25" customBuiltin="1"/>
    <cellStyle name="Tekst objaśnienia" xfId="18" builtinId="53" customBuiltin="1"/>
    <cellStyle name="Tekst ostrzeżenia" xfId="16" builtinId="11" customBuiltin="1"/>
    <cellStyle name="Tytuł" xfId="3" builtinId="15" customBuiltin="1"/>
    <cellStyle name="Uwaga" xfId="17" builtinId="10" customBuiltin="1"/>
    <cellStyle name="Walutowy 2" xfId="44" xr:uid="{00000000-0005-0000-0000-00002C000000}"/>
    <cellStyle name="Zły" xfId="9" builtinId="27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279797</xdr:colOff>
      <xdr:row>47</xdr:row>
      <xdr:rowOff>0</xdr:rowOff>
    </xdr:from>
    <xdr:to>
      <xdr:col>7</xdr:col>
      <xdr:colOff>5953</xdr:colOff>
      <xdr:row>49</xdr:row>
      <xdr:rowOff>148828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9C6A9456-27D7-4EBB-88E1-8E1ED19C31B9}"/>
            </a:ext>
          </a:extLst>
        </xdr:cNvPr>
        <xdr:cNvSpPr txBox="1"/>
      </xdr:nvSpPr>
      <xdr:spPr>
        <a:xfrm>
          <a:off x="279797" y="14472047"/>
          <a:ext cx="6262687" cy="470297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Pozycje TER zawierają wszelkie roboty niezbędne do wykonania zadania.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uwzględniają również czynności geodezyjne w toku budowy.</a:t>
          </a:r>
          <a:r>
            <a:rPr lang="pl-PL"/>
            <a:t> </a:t>
          </a:r>
        </a:p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160" zoomScaleNormal="160" workbookViewId="0">
      <selection activeCell="G10" sqref="G10"/>
    </sheetView>
  </sheetViews>
  <sheetFormatPr defaultColWidth="11.42578125" defaultRowHeight="12.75" customHeight="1" x14ac:dyDescent="0.25"/>
  <cols>
    <col min="1" max="1" width="4.28515625" style="1" customWidth="1"/>
    <col min="2" max="2" width="5" style="2" customWidth="1"/>
    <col min="3" max="3" width="53.7109375" style="2" customWidth="1"/>
    <col min="4" max="4" width="5" style="2" customWidth="1"/>
    <col min="5" max="6" width="9.28515625" style="2" customWidth="1"/>
    <col min="7" max="7" width="11.42578125" style="2" customWidth="1"/>
    <col min="8" max="8" width="11.42578125" style="1"/>
    <col min="9" max="9" width="12.7109375" style="1" customWidth="1"/>
    <col min="10" max="16384" width="11.42578125" style="1"/>
  </cols>
  <sheetData>
    <row r="1" spans="1:9" ht="12.75" customHeight="1" x14ac:dyDescent="0.25">
      <c r="B1" s="14" t="s">
        <v>87</v>
      </c>
    </row>
    <row r="2" spans="1:9" ht="12.75" customHeight="1" x14ac:dyDescent="0.25">
      <c r="A2" s="3"/>
      <c r="B2" s="34"/>
      <c r="C2" s="34"/>
      <c r="D2" s="34"/>
      <c r="E2" s="34"/>
      <c r="F2" s="34"/>
      <c r="G2" s="34"/>
    </row>
    <row r="3" spans="1:9" ht="22.5" customHeight="1" x14ac:dyDescent="0.25">
      <c r="A3" s="3"/>
      <c r="B3" s="35" t="s">
        <v>1</v>
      </c>
      <c r="C3" s="35"/>
      <c r="D3" s="35"/>
      <c r="E3" s="35"/>
      <c r="F3" s="35"/>
      <c r="G3" s="35"/>
    </row>
    <row r="4" spans="1:9" ht="30.75" customHeight="1" x14ac:dyDescent="0.25">
      <c r="A4" s="3"/>
      <c r="B4" s="36" t="s">
        <v>61</v>
      </c>
      <c r="C4" s="36"/>
      <c r="D4" s="36"/>
      <c r="E4" s="36"/>
      <c r="F4" s="36"/>
      <c r="G4" s="36"/>
    </row>
    <row r="5" spans="1:9" ht="22.5" customHeight="1" x14ac:dyDescent="0.2">
      <c r="A5" s="4"/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</row>
    <row r="6" spans="1:9" ht="12.75" customHeight="1" x14ac:dyDescent="0.2">
      <c r="A6" s="4"/>
      <c r="B6" s="6" t="s">
        <v>8</v>
      </c>
      <c r="C6" s="6">
        <v>2</v>
      </c>
      <c r="D6" s="6">
        <v>3</v>
      </c>
      <c r="E6" s="6">
        <v>4</v>
      </c>
      <c r="F6" s="6">
        <v>5</v>
      </c>
      <c r="G6" s="6">
        <v>6</v>
      </c>
    </row>
    <row r="7" spans="1:9" ht="12.75" customHeight="1" x14ac:dyDescent="0.2">
      <c r="A7" s="4"/>
      <c r="B7" s="37" t="s">
        <v>37</v>
      </c>
      <c r="C7" s="38"/>
      <c r="D7" s="6"/>
      <c r="E7" s="6"/>
      <c r="F7" s="6"/>
      <c r="G7" s="6"/>
    </row>
    <row r="8" spans="1:9" ht="53.25" customHeight="1" x14ac:dyDescent="0.2">
      <c r="A8" s="4"/>
      <c r="B8" s="15" t="s">
        <v>9</v>
      </c>
      <c r="C8" s="16" t="s">
        <v>65</v>
      </c>
      <c r="D8" s="15" t="s">
        <v>27</v>
      </c>
      <c r="E8" s="20">
        <v>972</v>
      </c>
      <c r="F8" s="17">
        <v>0</v>
      </c>
      <c r="G8" s="17">
        <f>E8*F8</f>
        <v>0</v>
      </c>
      <c r="I8" s="24"/>
    </row>
    <row r="9" spans="1:9" ht="47.25" customHeight="1" x14ac:dyDescent="0.2">
      <c r="A9" s="4"/>
      <c r="B9" s="15" t="s">
        <v>10</v>
      </c>
      <c r="C9" s="16" t="s">
        <v>66</v>
      </c>
      <c r="D9" s="15" t="s">
        <v>27</v>
      </c>
      <c r="E9" s="20">
        <v>48</v>
      </c>
      <c r="F9" s="17">
        <v>0</v>
      </c>
      <c r="G9" s="17">
        <f>E9*F9</f>
        <v>0</v>
      </c>
    </row>
    <row r="10" spans="1:9" ht="50.25" customHeight="1" x14ac:dyDescent="0.2">
      <c r="A10" s="4"/>
      <c r="B10" s="15" t="s">
        <v>11</v>
      </c>
      <c r="C10" s="16" t="s">
        <v>67</v>
      </c>
      <c r="D10" s="25" t="s">
        <v>27</v>
      </c>
      <c r="E10" s="20">
        <v>71</v>
      </c>
      <c r="F10" s="17">
        <v>0</v>
      </c>
      <c r="G10" s="17">
        <f>E10*F10</f>
        <v>0</v>
      </c>
    </row>
    <row r="11" spans="1:9" ht="12.75" customHeight="1" x14ac:dyDescent="0.2">
      <c r="A11" s="4"/>
      <c r="B11" s="37" t="s">
        <v>86</v>
      </c>
      <c r="C11" s="39"/>
      <c r="D11" s="26"/>
      <c r="E11" s="8"/>
      <c r="F11" s="9"/>
      <c r="G11" s="7"/>
    </row>
    <row r="12" spans="1:9" ht="22.5" customHeight="1" x14ac:dyDescent="0.2">
      <c r="A12" s="4"/>
      <c r="B12" s="15" t="s">
        <v>12</v>
      </c>
      <c r="C12" s="16" t="s">
        <v>39</v>
      </c>
      <c r="D12" s="21" t="s">
        <v>0</v>
      </c>
      <c r="E12" s="18">
        <v>1</v>
      </c>
      <c r="F12" s="17">
        <v>0</v>
      </c>
      <c r="G12" s="17">
        <f>E12*F12</f>
        <v>0</v>
      </c>
    </row>
    <row r="13" spans="1:9" ht="32.25" customHeight="1" x14ac:dyDescent="0.2">
      <c r="A13" s="4"/>
      <c r="B13" s="15" t="s">
        <v>13</v>
      </c>
      <c r="C13" s="16" t="s">
        <v>40</v>
      </c>
      <c r="D13" s="15" t="s">
        <v>0</v>
      </c>
      <c r="E13" s="18">
        <v>1</v>
      </c>
      <c r="F13" s="17">
        <v>0</v>
      </c>
      <c r="G13" s="17">
        <f t="shared" ref="G13:G22" si="0">E13*F13</f>
        <v>0</v>
      </c>
    </row>
    <row r="14" spans="1:9" ht="32.25" customHeight="1" x14ac:dyDescent="0.2">
      <c r="A14" s="4"/>
      <c r="B14" s="15" t="s">
        <v>14</v>
      </c>
      <c r="C14" s="16" t="s">
        <v>41</v>
      </c>
      <c r="D14" s="15" t="s">
        <v>0</v>
      </c>
      <c r="E14" s="18">
        <v>1</v>
      </c>
      <c r="F14" s="17">
        <v>0</v>
      </c>
      <c r="G14" s="17">
        <f t="shared" ref="G14" si="1">E14*F14</f>
        <v>0</v>
      </c>
    </row>
    <row r="15" spans="1:9" ht="34.5" customHeight="1" x14ac:dyDescent="0.2">
      <c r="A15" s="4"/>
      <c r="B15" s="15" t="s">
        <v>15</v>
      </c>
      <c r="C15" s="16" t="s">
        <v>42</v>
      </c>
      <c r="D15" s="15" t="s">
        <v>0</v>
      </c>
      <c r="E15" s="18">
        <v>1</v>
      </c>
      <c r="F15" s="17">
        <v>0</v>
      </c>
      <c r="G15" s="17">
        <f t="shared" si="0"/>
        <v>0</v>
      </c>
    </row>
    <row r="16" spans="1:9" ht="28.5" customHeight="1" x14ac:dyDescent="0.2">
      <c r="A16" s="4"/>
      <c r="B16" s="15" t="s">
        <v>16</v>
      </c>
      <c r="C16" s="16" t="s">
        <v>43</v>
      </c>
      <c r="D16" s="15" t="s">
        <v>0</v>
      </c>
      <c r="E16" s="18">
        <v>1</v>
      </c>
      <c r="F16" s="17">
        <v>0</v>
      </c>
      <c r="G16" s="17">
        <f t="shared" si="0"/>
        <v>0</v>
      </c>
    </row>
    <row r="17" spans="1:7" ht="24" customHeight="1" x14ac:dyDescent="0.2">
      <c r="A17" s="4"/>
      <c r="B17" s="15" t="s">
        <v>17</v>
      </c>
      <c r="C17" s="16" t="s">
        <v>44</v>
      </c>
      <c r="D17" s="15" t="s">
        <v>0</v>
      </c>
      <c r="E17" s="18">
        <v>1</v>
      </c>
      <c r="F17" s="17">
        <v>0</v>
      </c>
      <c r="G17" s="17">
        <f t="shared" si="0"/>
        <v>0</v>
      </c>
    </row>
    <row r="18" spans="1:7" ht="22.5" customHeight="1" x14ac:dyDescent="0.2">
      <c r="A18" s="4"/>
      <c r="B18" s="15" t="s">
        <v>18</v>
      </c>
      <c r="C18" s="16" t="s">
        <v>45</v>
      </c>
      <c r="D18" s="15" t="s">
        <v>0</v>
      </c>
      <c r="E18" s="18">
        <v>1</v>
      </c>
      <c r="F18" s="17">
        <v>0</v>
      </c>
      <c r="G18" s="17">
        <f t="shared" si="0"/>
        <v>0</v>
      </c>
    </row>
    <row r="19" spans="1:7" ht="25.5" customHeight="1" x14ac:dyDescent="0.2">
      <c r="A19" s="4"/>
      <c r="B19" s="15" t="s">
        <v>19</v>
      </c>
      <c r="C19" s="16" t="s">
        <v>46</v>
      </c>
      <c r="D19" s="15" t="s">
        <v>0</v>
      </c>
      <c r="E19" s="18">
        <v>1</v>
      </c>
      <c r="F19" s="17">
        <v>0</v>
      </c>
      <c r="G19" s="17">
        <f t="shared" si="0"/>
        <v>0</v>
      </c>
    </row>
    <row r="20" spans="1:7" ht="33" customHeight="1" x14ac:dyDescent="0.2">
      <c r="A20" s="4"/>
      <c r="B20" s="15" t="s">
        <v>20</v>
      </c>
      <c r="C20" s="16" t="s">
        <v>47</v>
      </c>
      <c r="D20" s="15" t="s">
        <v>0</v>
      </c>
      <c r="E20" s="18">
        <v>1</v>
      </c>
      <c r="F20" s="17">
        <v>0</v>
      </c>
      <c r="G20" s="17">
        <f t="shared" si="0"/>
        <v>0</v>
      </c>
    </row>
    <row r="21" spans="1:7" ht="33.75" customHeight="1" x14ac:dyDescent="0.2">
      <c r="A21" s="4"/>
      <c r="B21" s="15" t="s">
        <v>21</v>
      </c>
      <c r="C21" s="16" t="s">
        <v>48</v>
      </c>
      <c r="D21" s="15" t="s">
        <v>0</v>
      </c>
      <c r="E21" s="18">
        <v>1</v>
      </c>
      <c r="F21" s="17">
        <v>0</v>
      </c>
      <c r="G21" s="17">
        <f t="shared" si="0"/>
        <v>0</v>
      </c>
    </row>
    <row r="22" spans="1:7" ht="20.100000000000001" customHeight="1" x14ac:dyDescent="0.2">
      <c r="A22" s="4"/>
      <c r="B22" s="15" t="s">
        <v>22</v>
      </c>
      <c r="C22" s="16" t="s">
        <v>49</v>
      </c>
      <c r="D22" s="15" t="s">
        <v>0</v>
      </c>
      <c r="E22" s="18">
        <v>1</v>
      </c>
      <c r="F22" s="17">
        <v>0</v>
      </c>
      <c r="G22" s="17">
        <f t="shared" si="0"/>
        <v>0</v>
      </c>
    </row>
    <row r="23" spans="1:7" ht="24" customHeight="1" x14ac:dyDescent="0.2">
      <c r="A23" s="4"/>
      <c r="B23" s="15" t="s">
        <v>23</v>
      </c>
      <c r="C23" s="16" t="s">
        <v>50</v>
      </c>
      <c r="D23" s="15" t="s">
        <v>0</v>
      </c>
      <c r="E23" s="18">
        <v>1</v>
      </c>
      <c r="F23" s="17">
        <v>0</v>
      </c>
      <c r="G23" s="17">
        <f t="shared" ref="G23:G33" si="2">E23*F23</f>
        <v>0</v>
      </c>
    </row>
    <row r="24" spans="1:7" ht="26.25" customHeight="1" x14ac:dyDescent="0.2">
      <c r="A24" s="4"/>
      <c r="B24" s="15" t="s">
        <v>28</v>
      </c>
      <c r="C24" s="16" t="s">
        <v>51</v>
      </c>
      <c r="D24" s="15" t="s">
        <v>0</v>
      </c>
      <c r="E24" s="18">
        <v>1</v>
      </c>
      <c r="F24" s="17">
        <v>0</v>
      </c>
      <c r="G24" s="17">
        <f t="shared" si="2"/>
        <v>0</v>
      </c>
    </row>
    <row r="25" spans="1:7" ht="33.75" customHeight="1" x14ac:dyDescent="0.2">
      <c r="A25" s="4"/>
      <c r="B25" s="15" t="s">
        <v>29</v>
      </c>
      <c r="C25" s="16" t="s">
        <v>52</v>
      </c>
      <c r="D25" s="15" t="s">
        <v>0</v>
      </c>
      <c r="E25" s="18">
        <v>1</v>
      </c>
      <c r="F25" s="17">
        <v>0</v>
      </c>
      <c r="G25" s="17">
        <f t="shared" si="2"/>
        <v>0</v>
      </c>
    </row>
    <row r="26" spans="1:7" ht="21.75" customHeight="1" x14ac:dyDescent="0.2">
      <c r="A26" s="4"/>
      <c r="B26" s="15" t="s">
        <v>30</v>
      </c>
      <c r="C26" s="16" t="s">
        <v>53</v>
      </c>
      <c r="D26" s="15" t="s">
        <v>0</v>
      </c>
      <c r="E26" s="18">
        <v>1</v>
      </c>
      <c r="F26" s="17">
        <v>0</v>
      </c>
      <c r="G26" s="17">
        <f t="shared" si="2"/>
        <v>0</v>
      </c>
    </row>
    <row r="27" spans="1:7" ht="21.75" customHeight="1" x14ac:dyDescent="0.2">
      <c r="A27" s="4"/>
      <c r="B27" s="15" t="s">
        <v>31</v>
      </c>
      <c r="C27" s="16" t="s">
        <v>54</v>
      </c>
      <c r="D27" s="15" t="s">
        <v>0</v>
      </c>
      <c r="E27" s="18">
        <v>1</v>
      </c>
      <c r="F27" s="17">
        <v>0</v>
      </c>
      <c r="G27" s="17">
        <f t="shared" si="2"/>
        <v>0</v>
      </c>
    </row>
    <row r="28" spans="1:7" ht="23.25" customHeight="1" x14ac:dyDescent="0.2">
      <c r="A28" s="4"/>
      <c r="B28" s="15" t="s">
        <v>32</v>
      </c>
      <c r="C28" s="16" t="s">
        <v>55</v>
      </c>
      <c r="D28" s="15" t="s">
        <v>0</v>
      </c>
      <c r="E28" s="18">
        <v>1</v>
      </c>
      <c r="F28" s="17">
        <v>0</v>
      </c>
      <c r="G28" s="17">
        <f t="shared" si="2"/>
        <v>0</v>
      </c>
    </row>
    <row r="29" spans="1:7" ht="36" customHeight="1" x14ac:dyDescent="0.2">
      <c r="A29" s="4"/>
      <c r="B29" s="15" t="s">
        <v>33</v>
      </c>
      <c r="C29" s="16" t="s">
        <v>56</v>
      </c>
      <c r="D29" s="15" t="s">
        <v>0</v>
      </c>
      <c r="E29" s="18">
        <v>1</v>
      </c>
      <c r="F29" s="17">
        <v>0</v>
      </c>
      <c r="G29" s="17">
        <f t="shared" si="2"/>
        <v>0</v>
      </c>
    </row>
    <row r="30" spans="1:7" ht="24" customHeight="1" x14ac:dyDescent="0.2">
      <c r="A30" s="4"/>
      <c r="B30" s="15" t="s">
        <v>34</v>
      </c>
      <c r="C30" s="16" t="s">
        <v>57</v>
      </c>
      <c r="D30" s="15" t="s">
        <v>0</v>
      </c>
      <c r="E30" s="18">
        <v>1</v>
      </c>
      <c r="F30" s="17">
        <v>0</v>
      </c>
      <c r="G30" s="17">
        <f t="shared" si="2"/>
        <v>0</v>
      </c>
    </row>
    <row r="31" spans="1:7" ht="22.5" customHeight="1" x14ac:dyDescent="0.2">
      <c r="A31" s="4"/>
      <c r="B31" s="15" t="s">
        <v>35</v>
      </c>
      <c r="C31" s="16" t="s">
        <v>58</v>
      </c>
      <c r="D31" s="15" t="s">
        <v>0</v>
      </c>
      <c r="E31" s="18">
        <v>1</v>
      </c>
      <c r="F31" s="17">
        <v>0</v>
      </c>
      <c r="G31" s="17">
        <f t="shared" si="2"/>
        <v>0</v>
      </c>
    </row>
    <row r="32" spans="1:7" ht="24" customHeight="1" x14ac:dyDescent="0.2">
      <c r="A32" s="4"/>
      <c r="B32" s="15" t="s">
        <v>36</v>
      </c>
      <c r="C32" s="16" t="s">
        <v>59</v>
      </c>
      <c r="D32" s="15" t="s">
        <v>0</v>
      </c>
      <c r="E32" s="18">
        <v>1</v>
      </c>
      <c r="F32" s="17">
        <v>0</v>
      </c>
      <c r="G32" s="17">
        <f t="shared" si="2"/>
        <v>0</v>
      </c>
    </row>
    <row r="33" spans="1:7" ht="34.5" customHeight="1" x14ac:dyDescent="0.2">
      <c r="A33" s="4"/>
      <c r="B33" s="15" t="s">
        <v>38</v>
      </c>
      <c r="C33" s="16" t="s">
        <v>60</v>
      </c>
      <c r="D33" s="15" t="s">
        <v>0</v>
      </c>
      <c r="E33" s="18">
        <v>1</v>
      </c>
      <c r="F33" s="17">
        <v>0</v>
      </c>
      <c r="G33" s="17">
        <f t="shared" si="2"/>
        <v>0</v>
      </c>
    </row>
    <row r="34" spans="1:7" ht="34.5" customHeight="1" x14ac:dyDescent="0.2">
      <c r="A34" s="4"/>
      <c r="B34" s="15" t="s">
        <v>77</v>
      </c>
      <c r="C34" s="29" t="s">
        <v>64</v>
      </c>
      <c r="D34" s="21" t="s">
        <v>63</v>
      </c>
      <c r="E34" s="22">
        <v>1</v>
      </c>
      <c r="F34" s="23">
        <v>0</v>
      </c>
      <c r="G34" s="23">
        <f>E34*F34</f>
        <v>0</v>
      </c>
    </row>
    <row r="35" spans="1:7" ht="16.5" customHeight="1" x14ac:dyDescent="0.2">
      <c r="A35" s="4"/>
      <c r="B35" s="27"/>
      <c r="C35" s="30" t="s">
        <v>68</v>
      </c>
      <c r="D35" s="28"/>
      <c r="E35" s="22"/>
      <c r="F35" s="23"/>
      <c r="G35" s="23"/>
    </row>
    <row r="36" spans="1:7" ht="17.25" customHeight="1" x14ac:dyDescent="0.2">
      <c r="A36" s="4"/>
      <c r="B36" s="27" t="s">
        <v>78</v>
      </c>
      <c r="C36" s="31" t="s">
        <v>69</v>
      </c>
      <c r="D36" s="28" t="s">
        <v>70</v>
      </c>
      <c r="E36" s="22">
        <f>(6*2)*2</f>
        <v>24</v>
      </c>
      <c r="F36" s="23">
        <v>0</v>
      </c>
      <c r="G36" s="23">
        <f>E36*F36</f>
        <v>0</v>
      </c>
    </row>
    <row r="37" spans="1:7" ht="15.75" customHeight="1" x14ac:dyDescent="0.2">
      <c r="A37" s="4"/>
      <c r="B37" s="27" t="s">
        <v>79</v>
      </c>
      <c r="C37" s="32" t="s">
        <v>71</v>
      </c>
      <c r="D37" s="28" t="s">
        <v>70</v>
      </c>
      <c r="E37" s="22">
        <f>(8*2*2)+(6*5)+8</f>
        <v>70</v>
      </c>
      <c r="F37" s="23">
        <v>0</v>
      </c>
      <c r="G37" s="23">
        <f t="shared" ref="G37:G43" si="3">E37*F37</f>
        <v>0</v>
      </c>
    </row>
    <row r="38" spans="1:7" ht="15.75" customHeight="1" x14ac:dyDescent="0.2">
      <c r="A38" s="4"/>
      <c r="B38" s="27" t="s">
        <v>80</v>
      </c>
      <c r="C38" s="32" t="s">
        <v>72</v>
      </c>
      <c r="D38" s="28" t="s">
        <v>70</v>
      </c>
      <c r="E38" s="22">
        <f>(6*2*9)+(12*2.5)+12</f>
        <v>150</v>
      </c>
      <c r="F38" s="23">
        <v>0</v>
      </c>
      <c r="G38" s="23">
        <f t="shared" si="3"/>
        <v>0</v>
      </c>
    </row>
    <row r="39" spans="1:7" ht="29.25" customHeight="1" x14ac:dyDescent="0.2">
      <c r="A39" s="4"/>
      <c r="B39" s="27" t="s">
        <v>81</v>
      </c>
      <c r="C39" s="32" t="s">
        <v>73</v>
      </c>
      <c r="D39" s="28" t="s">
        <v>70</v>
      </c>
      <c r="E39" s="22">
        <f>E36</f>
        <v>24</v>
      </c>
      <c r="F39" s="23">
        <v>0</v>
      </c>
      <c r="G39" s="23">
        <f t="shared" si="3"/>
        <v>0</v>
      </c>
    </row>
    <row r="40" spans="1:7" ht="15.75" customHeight="1" x14ac:dyDescent="0.2">
      <c r="A40" s="4"/>
      <c r="B40" s="27" t="s">
        <v>82</v>
      </c>
      <c r="C40" s="32" t="s">
        <v>74</v>
      </c>
      <c r="D40" s="28" t="s">
        <v>70</v>
      </c>
      <c r="E40" s="22">
        <f>E37</f>
        <v>70</v>
      </c>
      <c r="F40" s="23">
        <v>0</v>
      </c>
      <c r="G40" s="23">
        <f t="shared" si="3"/>
        <v>0</v>
      </c>
    </row>
    <row r="41" spans="1:7" ht="15.75" customHeight="1" x14ac:dyDescent="0.2">
      <c r="A41" s="4"/>
      <c r="B41" s="27" t="s">
        <v>83</v>
      </c>
      <c r="C41" s="32" t="s">
        <v>75</v>
      </c>
      <c r="D41" s="28" t="s">
        <v>70</v>
      </c>
      <c r="E41" s="22">
        <f>E38</f>
        <v>150</v>
      </c>
      <c r="F41" s="23">
        <v>0</v>
      </c>
      <c r="G41" s="23">
        <f t="shared" si="3"/>
        <v>0</v>
      </c>
    </row>
    <row r="42" spans="1:7" ht="18" customHeight="1" x14ac:dyDescent="0.2">
      <c r="A42" s="4"/>
      <c r="B42" s="27" t="s">
        <v>84</v>
      </c>
      <c r="C42" s="32" t="s">
        <v>76</v>
      </c>
      <c r="D42" s="28" t="s">
        <v>70</v>
      </c>
      <c r="E42" s="22">
        <f>(12*2.5)+(8*2.5*2)+(6*2.5*2)+(5*2*6)+6+18+7.5+(10.5*3)+7</f>
        <v>230</v>
      </c>
      <c r="F42" s="23">
        <v>0</v>
      </c>
      <c r="G42" s="23">
        <f t="shared" si="3"/>
        <v>0</v>
      </c>
    </row>
    <row r="43" spans="1:7" ht="19.5" customHeight="1" x14ac:dyDescent="0.2">
      <c r="A43" s="4"/>
      <c r="B43" s="27" t="s">
        <v>85</v>
      </c>
      <c r="C43" s="33" t="s">
        <v>62</v>
      </c>
      <c r="D43" s="21" t="s">
        <v>63</v>
      </c>
      <c r="E43" s="22">
        <v>1</v>
      </c>
      <c r="F43" s="23">
        <v>0</v>
      </c>
      <c r="G43" s="23">
        <f t="shared" si="3"/>
        <v>0</v>
      </c>
    </row>
    <row r="44" spans="1:7" x14ac:dyDescent="0.2">
      <c r="A44" s="4"/>
      <c r="B44" s="10"/>
      <c r="C44" s="10" t="s">
        <v>24</v>
      </c>
      <c r="D44" s="10"/>
      <c r="E44" s="19"/>
      <c r="F44" s="10"/>
      <c r="G44" s="11">
        <f>SUM(G8:G43)</f>
        <v>0</v>
      </c>
    </row>
    <row r="45" spans="1:7" x14ac:dyDescent="0.2">
      <c r="A45" s="4"/>
      <c r="B45" s="12"/>
      <c r="C45" s="12" t="s">
        <v>25</v>
      </c>
      <c r="D45" s="12"/>
      <c r="E45" s="12"/>
      <c r="F45" s="12"/>
      <c r="G45" s="13">
        <f>0.23*G44</f>
        <v>0</v>
      </c>
    </row>
    <row r="46" spans="1:7" x14ac:dyDescent="0.2">
      <c r="A46" s="4"/>
      <c r="B46" s="12"/>
      <c r="C46" s="12" t="s">
        <v>26</v>
      </c>
      <c r="D46" s="12"/>
      <c r="E46" s="12"/>
      <c r="F46" s="12"/>
      <c r="G46" s="13">
        <f>SUM(G44:G45)</f>
        <v>0</v>
      </c>
    </row>
    <row r="48" spans="1:7" ht="12.75" customHeight="1" x14ac:dyDescent="0.25">
      <c r="B48" s="14"/>
    </row>
    <row r="53" spans="1:8" s="2" customFormat="1" ht="12.75" customHeight="1" x14ac:dyDescent="0.25">
      <c r="A53" s="1"/>
      <c r="C53" s="14"/>
      <c r="H53" s="1"/>
    </row>
    <row r="54" spans="1:8" s="2" customFormat="1" ht="12.75" customHeight="1" x14ac:dyDescent="0.25">
      <c r="A54" s="1"/>
      <c r="C54" s="14"/>
      <c r="H54" s="1"/>
    </row>
  </sheetData>
  <mergeCells count="5">
    <mergeCell ref="B2:G2"/>
    <mergeCell ref="B3:G3"/>
    <mergeCell ref="B4:G4"/>
    <mergeCell ref="B7:C7"/>
    <mergeCell ref="B11:C11"/>
  </mergeCells>
  <phoneticPr fontId="28" type="noConversion"/>
  <pageMargins left="1.1811023622047245" right="0.23622047244094491" top="0.39370078740157483" bottom="0.39370078740157483" header="0" footer="0"/>
  <pageSetup paperSize="9" scale="93" fitToHeight="0" orientation="portrait" r:id="rId1"/>
  <headerFooter>
    <oddFooter>&amp;C&amp;"Arial"&amp;10&amp;K000000&amp;P/&amp;N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TER</vt:lpstr>
      <vt:lpstr>TER!Obszar_wydruku</vt:lpstr>
      <vt:lpstr>TER!Tytuły_wydruku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Sroczyński</dc:creator>
  <cp:lastModifiedBy>Agnieszka Poręczewska-Bereszko</cp:lastModifiedBy>
  <cp:lastPrinted>2024-11-21T12:42:46Z</cp:lastPrinted>
  <dcterms:created xsi:type="dcterms:W3CDTF">2020-11-04T10:12:46Z</dcterms:created>
  <dcterms:modified xsi:type="dcterms:W3CDTF">2024-11-21T12:42:49Z</dcterms:modified>
</cp:coreProperties>
</file>