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1"/>
  </bookViews>
  <sheets>
    <sheet name="Pakiet I" sheetId="1" r:id="rId1"/>
    <sheet name="Pakiet II" sheetId="2" r:id="rId2"/>
    <sheet name="Pakiet V" sheetId="3" r:id="rId3"/>
  </sheets>
  <definedNames/>
  <calcPr fullCalcOnLoad="1"/>
</workbook>
</file>

<file path=xl/sharedStrings.xml><?xml version="1.0" encoding="utf-8"?>
<sst xmlns="http://schemas.openxmlformats.org/spreadsheetml/2006/main" count="223" uniqueCount="73">
  <si>
    <t>Imię i nazwisko (firma) wykonawcy(ów)</t>
  </si>
  <si>
    <t xml:space="preserve">Adres(y) </t>
  </si>
  <si>
    <t>Lp.</t>
  </si>
  <si>
    <t>Rodzaj prac</t>
  </si>
  <si>
    <t>Jednostka</t>
  </si>
  <si>
    <t>Stawka jednostkowa [zł]</t>
  </si>
  <si>
    <t>Wartość netto
[zł]</t>
  </si>
  <si>
    <t>% VAT</t>
  </si>
  <si>
    <t>Wartość brutto</t>
  </si>
  <si>
    <t>m3</t>
  </si>
  <si>
    <t>ha</t>
  </si>
  <si>
    <t>rbg</t>
  </si>
  <si>
    <t>Zagospodarowanie lasu</t>
  </si>
  <si>
    <t>Prace z hodowli lasu</t>
  </si>
  <si>
    <t>cg</t>
  </si>
  <si>
    <t>Prace z ochrony lasu- ochrona pozytecznej fauny</t>
  </si>
  <si>
    <t>szt</t>
  </si>
  <si>
    <t>kg</t>
  </si>
  <si>
    <t>Prace z ochrony lasu- ochrona p-poż</t>
  </si>
  <si>
    <t>mb</t>
  </si>
  <si>
    <t>Inne</t>
  </si>
  <si>
    <t>Porządkowanie lasu</t>
  </si>
  <si>
    <t>Remonty dróg</t>
  </si>
  <si>
    <t>Razem wartość szacunkowa zł</t>
  </si>
  <si>
    <t>Ogółem wartość oferty netto: …………………………….……………………….</t>
  </si>
  <si>
    <t>Słownie: ……………………………………………………………………….….</t>
  </si>
  <si>
    <t>Podatek VAT: …………………………..…………………………..……………</t>
  </si>
  <si>
    <t>Słownie: ……..………….…………………………………………………….….</t>
  </si>
  <si>
    <t>Brutto: ………………………………..…………………………………………….</t>
  </si>
  <si>
    <t>Miejscowość dn. …………….                                           Podpis(y) osób(y) uprawnionych(ej): …………</t>
  </si>
  <si>
    <t>GSD</t>
  </si>
  <si>
    <t>Prognozowanie i ochrona lasu przed owadami</t>
  </si>
  <si>
    <t>Odśnieżanie dróg leśnych</t>
  </si>
  <si>
    <t>Produkcja materiału do odnowień i zalesień w namiotach foliowych</t>
  </si>
  <si>
    <t>rbg katalogowe</t>
  </si>
  <si>
    <t>Produkcja sadzonek w pojemnikach typu HIKO</t>
  </si>
  <si>
    <t xml:space="preserve">Wycinanie podszytów i podrostów w cieciach rębnych do 30 % </t>
  </si>
  <si>
    <t>Wycinanie podszytów i podrostów w cieciach rębnych powyżej 60 %</t>
  </si>
  <si>
    <t>Wycinanie podszytów i podrostów w cieciach rębnych od 31 do 60%</t>
  </si>
  <si>
    <t>tys.szt</t>
  </si>
  <si>
    <t xml:space="preserve">Ochrona lasu przed zwierzyną- </t>
  </si>
  <si>
    <t>Pozyskanie drewna w użytkach rębnych - liściaste</t>
  </si>
  <si>
    <t>Pozyskanie drewna w użytkach rębnych - iglaste</t>
  </si>
  <si>
    <t>Współczynnik</t>
  </si>
  <si>
    <t>Stawka za m3</t>
  </si>
  <si>
    <t>%</t>
  </si>
  <si>
    <t>Zrywka drewna średniowymiarowego</t>
  </si>
  <si>
    <t>Zrywka drewna wielkowymiarowego</t>
  </si>
  <si>
    <t>Prace porządkowe dookoła budynków gospodarczych zlokalizowanych wokół leśniczówki</t>
  </si>
  <si>
    <t>Gospodarka łowiecka</t>
  </si>
  <si>
    <t>Produkcja materiału do odnowień i zalesień na pow. otwartych</t>
  </si>
  <si>
    <t>Ilość</t>
  </si>
  <si>
    <t>Kosztorys ofertowy</t>
  </si>
  <si>
    <t>Pakiet nr: II - LD Wielisławice</t>
  </si>
  <si>
    <t>Prace wykonywane w godzinach wieczornych i nocnych</t>
  </si>
  <si>
    <t>Pozyskanie drewna w PR - iglaste</t>
  </si>
  <si>
    <t>Pozyskanie drewna w PR - liściaste</t>
  </si>
  <si>
    <t>Pozyskanie drewna w użytkach przedrębnych (TPP, PTP) - iglaste</t>
  </si>
  <si>
    <t>Pozyskanie drewna w użytkach przedrębnych (TPP,PTP) - liściaste</t>
  </si>
  <si>
    <t>Pozyskanie drewna w użytkach przedrębnych (TW,PTW) - iglaste</t>
  </si>
  <si>
    <t>Pozyskanie drewna w użytkach przedrębnych (TW,PTW) - liściaste</t>
  </si>
  <si>
    <t>Usuwanie skutków wichur</t>
  </si>
  <si>
    <t>Usuwanie drzew trudnych</t>
  </si>
  <si>
    <t>Pomoc przy przeciąganiu drzew trudnych</t>
  </si>
  <si>
    <t>Przeciąganie drzew trudnych</t>
  </si>
  <si>
    <t xml:space="preserve">Załącznik nr 2 do SWZ Wykonywanie usług z zakresu gospodarki leśnej na terenie ND Siemianice w roku 2024
Nadleśnictwa Doświadczalnego Siemianice w roku 2022
</t>
  </si>
  <si>
    <t>Pakiet: I - Gospodarstwo Szkółkarskie Dobrygość</t>
  </si>
  <si>
    <t>Pakiet nr: V - LD Unieszów</t>
  </si>
  <si>
    <t>Wycinanie podszytów i podrostów w cieciach rębnych do 30%</t>
  </si>
  <si>
    <t>Wycinanie podszytów i podrostów w cieciach rębnych powyżej 60%</t>
  </si>
  <si>
    <t>Prace w hodowli lasu wg.kat.zagospodarowania lasu</t>
  </si>
  <si>
    <t>Melioracje wodne -czyszczenie rowów</t>
  </si>
  <si>
    <t>2/ZUL/2024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</si>
</sst>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_-* #,##0.000\ _z_ł_-;\-* #,##0.0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8">
    <font>
      <sz val="10"/>
      <name val="Arial"/>
      <family val="0"/>
    </font>
    <font>
      <b/>
      <sz val="12"/>
      <name val="Sylfaen"/>
      <family val="1"/>
    </font>
    <font>
      <sz val="11"/>
      <name val="Sylfaen"/>
      <family val="1"/>
    </font>
    <font>
      <sz val="10"/>
      <name val="Arial CE"/>
      <family val="0"/>
    </font>
    <font>
      <b/>
      <sz val="10"/>
      <name val="Arial CE"/>
      <family val="0"/>
    </font>
    <font>
      <i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 diagonalUp="1" diagonalDown="1">
      <left style="medium"/>
      <right style="thin"/>
      <top style="thick"/>
      <bottom style="thick"/>
      <diagonal style="thin"/>
    </border>
    <border>
      <left style="thin"/>
      <right style="thin"/>
      <top style="thick"/>
      <bottom style="thick"/>
    </border>
    <border diagonalUp="1" diagonalDown="1">
      <left style="thin"/>
      <right style="thin"/>
      <top style="thick"/>
      <bottom style="thick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ck"/>
    </border>
    <border diagonalUp="1" diagonalDown="1">
      <left style="thin"/>
      <right style="medium"/>
      <top style="thick"/>
      <bottom style="thick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medium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>
        <color indexed="63"/>
      </right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 style="medium"/>
      <right>
        <color indexed="63"/>
      </right>
      <top style="medium"/>
      <bottom style="medium"/>
      <diagonal style="thin"/>
    </border>
    <border diagonalUp="1" diagonalDown="1">
      <left>
        <color indexed="63"/>
      </left>
      <right style="thin"/>
      <top style="medium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 diagonalUp="1" diagonalDown="1">
      <left style="medium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65" fontId="1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1" fontId="0" fillId="0" borderId="18" xfId="0" applyNumberFormat="1" applyFont="1" applyBorder="1" applyAlignment="1" applyProtection="1">
      <alignment horizontal="center" vertical="center" wrapText="1"/>
      <protection locked="0"/>
    </xf>
    <xf numFmtId="2" fontId="0" fillId="0" borderId="18" xfId="0" applyNumberForma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2" fontId="0" fillId="0" borderId="16" xfId="0" applyNumberFormat="1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165" fontId="3" fillId="0" borderId="26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2" fontId="0" fillId="0" borderId="18" xfId="0" applyNumberFormat="1" applyBorder="1" applyAlignment="1" applyProtection="1">
      <alignment horizontal="right" vertical="center" wrapText="1"/>
      <protection/>
    </xf>
    <xf numFmtId="165" fontId="3" fillId="0" borderId="27" xfId="0" applyNumberFormat="1" applyFont="1" applyBorder="1" applyAlignment="1" applyProtection="1">
      <alignment horizontal="center" vertical="center" wrapText="1"/>
      <protection/>
    </xf>
    <xf numFmtId="2" fontId="4" fillId="0" borderId="28" xfId="0" applyNumberFormat="1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center"/>
      <protection/>
    </xf>
    <xf numFmtId="165" fontId="4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65" fontId="11" fillId="0" borderId="35" xfId="0" applyNumberFormat="1" applyFont="1" applyBorder="1" applyAlignment="1" applyProtection="1">
      <alignment horizontal="center" vertical="center" wrapText="1"/>
      <protection locked="0"/>
    </xf>
    <xf numFmtId="165" fontId="0" fillId="0" borderId="16" xfId="0" applyNumberFormat="1" applyFont="1" applyBorder="1" applyAlignment="1" applyProtection="1">
      <alignment horizontal="center" vertical="center" wrapText="1"/>
      <protection locked="0"/>
    </xf>
    <xf numFmtId="165" fontId="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165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wrapText="1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165" fontId="11" fillId="0" borderId="41" xfId="0" applyNumberFormat="1" applyFont="1" applyBorder="1" applyAlignment="1" applyProtection="1">
      <alignment horizontal="center" vertical="center" wrapText="1"/>
      <protection locked="0"/>
    </xf>
    <xf numFmtId="165" fontId="11" fillId="0" borderId="42" xfId="0" applyNumberFormat="1" applyFont="1" applyBorder="1" applyAlignment="1" applyProtection="1">
      <alignment horizontal="center" vertical="center" wrapText="1"/>
      <protection locked="0"/>
    </xf>
    <xf numFmtId="165" fontId="0" fillId="0" borderId="32" xfId="0" applyNumberFormat="1" applyFont="1" applyBorder="1" applyAlignment="1" applyProtection="1">
      <alignment horizontal="center" vertical="center" wrapText="1"/>
      <protection locked="0"/>
    </xf>
    <xf numFmtId="165" fontId="0" fillId="0" borderId="33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2" fontId="11" fillId="0" borderId="36" xfId="0" applyNumberFormat="1" applyFont="1" applyBorder="1" applyAlignment="1" applyProtection="1">
      <alignment horizontal="center" wrapText="1"/>
      <protection locked="0"/>
    </xf>
    <xf numFmtId="2" fontId="11" fillId="0" borderId="44" xfId="0" applyNumberFormat="1" applyFont="1" applyBorder="1" applyAlignment="1" applyProtection="1">
      <alignment horizont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2" fontId="0" fillId="0" borderId="36" xfId="0" applyNumberFormat="1" applyFont="1" applyBorder="1" applyAlignment="1" applyProtection="1">
      <alignment horizontal="center" vertical="center" wrapText="1"/>
      <protection locked="0"/>
    </xf>
    <xf numFmtId="2" fontId="0" fillId="0" borderId="44" xfId="0" applyNumberFormat="1" applyFont="1" applyBorder="1" applyAlignment="1" applyProtection="1">
      <alignment horizontal="center" vertical="center" wrapText="1"/>
      <protection locked="0"/>
    </xf>
    <xf numFmtId="2" fontId="0" fillId="0" borderId="38" xfId="0" applyNumberFormat="1" applyFont="1" applyBorder="1" applyAlignment="1" applyProtection="1">
      <alignment horizontal="center" vertical="center" wrapText="1"/>
      <protection locked="0"/>
    </xf>
    <xf numFmtId="2" fontId="0" fillId="0" borderId="45" xfId="0" applyNumberFormat="1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165" fontId="11" fillId="0" borderId="48" xfId="0" applyNumberFormat="1" applyFont="1" applyBorder="1" applyAlignment="1" applyProtection="1">
      <alignment horizontal="center" vertical="center" wrapText="1"/>
      <protection locked="0"/>
    </xf>
    <xf numFmtId="165" fontId="11" fillId="0" borderId="49" xfId="0" applyNumberFormat="1" applyFont="1" applyBorder="1" applyAlignment="1" applyProtection="1">
      <alignment horizontal="center" vertical="center" wrapText="1"/>
      <protection locked="0"/>
    </xf>
    <xf numFmtId="165" fontId="0" fillId="0" borderId="50" xfId="0" applyNumberFormat="1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165" fontId="0" fillId="0" borderId="47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2" fontId="11" fillId="0" borderId="38" xfId="0" applyNumberFormat="1" applyFont="1" applyBorder="1" applyAlignment="1" applyProtection="1">
      <alignment horizontal="center" vertical="center" wrapText="1"/>
      <protection locked="0"/>
    </xf>
    <xf numFmtId="2" fontId="11" fillId="0" borderId="45" xfId="0" applyNumberFormat="1" applyFont="1" applyBorder="1" applyAlignment="1" applyProtection="1">
      <alignment horizontal="center" vertical="center" wrapText="1"/>
      <protection locked="0"/>
    </xf>
    <xf numFmtId="165" fontId="0" fillId="0" borderId="20" xfId="0" applyNumberFormat="1" applyFont="1" applyBorder="1" applyAlignment="1" applyProtection="1">
      <alignment horizontal="center" vertical="center" wrapText="1"/>
      <protection locked="0"/>
    </xf>
    <xf numFmtId="165" fontId="0" fillId="0" borderId="51" xfId="0" applyNumberFormat="1" applyFont="1" applyBorder="1" applyAlignment="1" applyProtection="1">
      <alignment horizontal="center" vertical="center" wrapText="1"/>
      <protection locked="0"/>
    </xf>
    <xf numFmtId="2" fontId="11" fillId="0" borderId="34" xfId="0" applyNumberFormat="1" applyFont="1" applyBorder="1" applyAlignment="1" applyProtection="1">
      <alignment horizontal="center" vertical="center" wrapText="1"/>
      <protection locked="0"/>
    </xf>
    <xf numFmtId="2" fontId="11" fillId="0" borderId="43" xfId="0" applyNumberFormat="1" applyFont="1" applyBorder="1" applyAlignment="1" applyProtection="1">
      <alignment horizontal="center" vertical="center" wrapText="1"/>
      <protection locked="0"/>
    </xf>
    <xf numFmtId="165" fontId="0" fillId="0" borderId="16" xfId="0" applyNumberFormat="1" applyFont="1" applyBorder="1" applyAlignment="1" applyProtection="1">
      <alignment horizontal="center" vertical="center" wrapText="1"/>
      <protection locked="0"/>
    </xf>
    <xf numFmtId="165" fontId="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165" fontId="11" fillId="0" borderId="46" xfId="0" applyNumberFormat="1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 wrapText="1"/>
      <protection locked="0"/>
    </xf>
    <xf numFmtId="165" fontId="0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59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165" fontId="11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165" fontId="11" fillId="0" borderId="33" xfId="0" applyNumberFormat="1" applyFont="1" applyBorder="1" applyAlignment="1" applyProtection="1">
      <alignment horizontal="center" vertical="center" wrapText="1"/>
      <protection locked="0"/>
    </xf>
    <xf numFmtId="165" fontId="11" fillId="0" borderId="16" xfId="0" applyNumberFormat="1" applyFont="1" applyBorder="1" applyAlignment="1" applyProtection="1">
      <alignment horizontal="center" vertical="center" wrapText="1"/>
      <protection/>
    </xf>
    <xf numFmtId="165" fontId="11" fillId="0" borderId="18" xfId="0" applyNumberFormat="1" applyFont="1" applyBorder="1" applyAlignment="1" applyProtection="1">
      <alignment horizontal="center" vertical="center" wrapText="1"/>
      <protection/>
    </xf>
    <xf numFmtId="165" fontId="11" fillId="0" borderId="20" xfId="0" applyNumberFormat="1" applyFont="1" applyBorder="1" applyAlignment="1" applyProtection="1">
      <alignment horizontal="center" vertical="center" wrapText="1"/>
      <protection/>
    </xf>
    <xf numFmtId="2" fontId="11" fillId="0" borderId="36" xfId="0" applyNumberFormat="1" applyFont="1" applyBorder="1" applyAlignment="1" applyProtection="1">
      <alignment horizontal="center" vertical="top" wrapText="1"/>
      <protection locked="0"/>
    </xf>
    <xf numFmtId="2" fontId="11" fillId="0" borderId="44" xfId="0" applyNumberFormat="1" applyFont="1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2" fontId="11" fillId="0" borderId="56" xfId="0" applyNumberFormat="1" applyFont="1" applyBorder="1" applyAlignment="1" applyProtection="1">
      <alignment horizontal="center" wrapText="1"/>
      <protection locked="0"/>
    </xf>
    <xf numFmtId="2" fontId="11" fillId="0" borderId="57" xfId="0" applyNumberFormat="1" applyFont="1" applyBorder="1" applyAlignment="1" applyProtection="1">
      <alignment horizontal="center" wrapText="1"/>
      <protection locked="0"/>
    </xf>
    <xf numFmtId="2" fontId="11" fillId="0" borderId="38" xfId="0" applyNumberFormat="1" applyFont="1" applyBorder="1" applyAlignment="1" applyProtection="1">
      <alignment horizontal="center" vertical="top" wrapText="1"/>
      <protection locked="0"/>
    </xf>
    <xf numFmtId="2" fontId="11" fillId="0" borderId="45" xfId="0" applyNumberFormat="1" applyFont="1" applyBorder="1" applyAlignment="1" applyProtection="1">
      <alignment horizontal="center" vertical="top" wrapText="1"/>
      <protection locked="0"/>
    </xf>
    <xf numFmtId="2" fontId="11" fillId="0" borderId="34" xfId="0" applyNumberFormat="1" applyFont="1" applyBorder="1" applyAlignment="1" applyProtection="1">
      <alignment horizontal="center" vertical="top" wrapText="1"/>
      <protection locked="0"/>
    </xf>
    <xf numFmtId="2" fontId="11" fillId="0" borderId="43" xfId="0" applyNumberFormat="1" applyFont="1" applyBorder="1" applyAlignment="1" applyProtection="1">
      <alignment horizontal="center" vertical="top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36" xfId="0" applyFont="1" applyFill="1" applyBorder="1" applyAlignment="1" applyProtection="1">
      <alignment horizontal="center" vertical="center" wrapText="1"/>
      <protection locked="0"/>
    </xf>
    <xf numFmtId="165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165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165" fontId="0" fillId="0" borderId="3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80" workbookViewId="0" topLeftCell="A8">
      <selection activeCell="A20" sqref="A20:E20"/>
    </sheetView>
  </sheetViews>
  <sheetFormatPr defaultColWidth="9.140625" defaultRowHeight="12.75"/>
  <cols>
    <col min="2" max="2" width="26.421875" style="0" customWidth="1"/>
    <col min="3" max="3" width="15.8515625" style="0" customWidth="1"/>
    <col min="5" max="5" width="12.7109375" style="0" customWidth="1"/>
    <col min="8" max="8" width="13.28125" style="0" customWidth="1"/>
  </cols>
  <sheetData>
    <row r="1" spans="1:9" ht="12.75" customHeight="1">
      <c r="A1" s="24" t="s">
        <v>65</v>
      </c>
      <c r="B1" s="24"/>
      <c r="C1" s="24"/>
      <c r="D1" s="24"/>
      <c r="E1" s="24"/>
      <c r="F1" s="24"/>
      <c r="G1" s="24"/>
      <c r="H1" s="24"/>
      <c r="I1" s="24"/>
    </row>
    <row r="2" spans="2:8" ht="15.75">
      <c r="B2" s="25" t="s">
        <v>52</v>
      </c>
      <c r="C2" s="25"/>
      <c r="D2" s="25"/>
      <c r="E2" s="25"/>
      <c r="F2" s="25"/>
      <c r="G2" s="25"/>
      <c r="H2" t="s">
        <v>72</v>
      </c>
    </row>
    <row r="3" ht="13.5" customHeight="1"/>
    <row r="4" spans="2:7" ht="14.25" customHeight="1">
      <c r="B4" s="26" t="s">
        <v>0</v>
      </c>
      <c r="C4" s="26"/>
      <c r="D4" s="26"/>
      <c r="E4" s="26"/>
      <c r="F4" s="26"/>
      <c r="G4" s="26"/>
    </row>
    <row r="5" spans="1:9" s="1" customFormat="1" ht="14.25">
      <c r="A5"/>
      <c r="B5" s="26" t="s">
        <v>1</v>
      </c>
      <c r="C5" s="26"/>
      <c r="D5" s="26"/>
      <c r="E5" s="26"/>
      <c r="F5" s="26"/>
      <c r="G5" s="26"/>
      <c r="H5"/>
      <c r="I5"/>
    </row>
    <row r="6" spans="1:9" s="1" customFormat="1" ht="12.75">
      <c r="A6"/>
      <c r="B6"/>
      <c r="C6"/>
      <c r="D6"/>
      <c r="E6"/>
      <c r="F6"/>
      <c r="G6"/>
      <c r="H6"/>
      <c r="I6"/>
    </row>
    <row r="7" spans="2:6" s="1" customFormat="1" ht="48" customHeight="1">
      <c r="B7" s="13" t="s">
        <v>66</v>
      </c>
      <c r="E7" s="22"/>
      <c r="F7" s="22"/>
    </row>
    <row r="8" s="1" customFormat="1" ht="25.5" customHeight="1" thickBot="1"/>
    <row r="9" spans="1:8" s="1" customFormat="1" ht="25.5" customHeight="1" thickBot="1">
      <c r="A9" s="30" t="s">
        <v>2</v>
      </c>
      <c r="B9" s="31" t="s">
        <v>3</v>
      </c>
      <c r="C9" s="31" t="s">
        <v>4</v>
      </c>
      <c r="D9" s="32" t="s">
        <v>51</v>
      </c>
      <c r="E9" s="32" t="s">
        <v>5</v>
      </c>
      <c r="F9" s="56" t="s">
        <v>6</v>
      </c>
      <c r="G9" s="57" t="s">
        <v>7</v>
      </c>
      <c r="H9" s="58" t="s">
        <v>8</v>
      </c>
    </row>
    <row r="10" spans="1:8" s="1" customFormat="1" ht="25.5" customHeight="1" thickBot="1" thickTop="1">
      <c r="A10" s="33"/>
      <c r="B10" s="34" t="s">
        <v>30</v>
      </c>
      <c r="C10" s="35"/>
      <c r="D10" s="36"/>
      <c r="E10" s="36"/>
      <c r="F10" s="59"/>
      <c r="G10" s="59"/>
      <c r="H10" s="60"/>
    </row>
    <row r="11" spans="1:8" s="1" customFormat="1" ht="25.5" customHeight="1" thickTop="1">
      <c r="A11" s="37">
        <v>1</v>
      </c>
      <c r="B11" s="38" t="s">
        <v>33</v>
      </c>
      <c r="C11" s="39" t="s">
        <v>34</v>
      </c>
      <c r="D11" s="40">
        <v>725</v>
      </c>
      <c r="E11" s="41"/>
      <c r="F11" s="61">
        <f>ROUND(D11*E11,2)</f>
        <v>0</v>
      </c>
      <c r="G11" s="62">
        <v>8</v>
      </c>
      <c r="H11" s="63">
        <f aca="true" t="shared" si="0" ref="H11:H16">ROUND(D11*E11*1.08,2)</f>
        <v>0</v>
      </c>
    </row>
    <row r="12" spans="1:8" s="1" customFormat="1" ht="25.5" customHeight="1">
      <c r="A12" s="42"/>
      <c r="B12" s="43"/>
      <c r="C12" s="44" t="s">
        <v>11</v>
      </c>
      <c r="D12" s="45">
        <v>660</v>
      </c>
      <c r="E12" s="46"/>
      <c r="F12" s="61">
        <f aca="true" t="shared" si="1" ref="F12:F19">ROUND(D12*E12,2)</f>
        <v>0</v>
      </c>
      <c r="G12" s="64">
        <v>8</v>
      </c>
      <c r="H12" s="63">
        <f t="shared" si="0"/>
        <v>0</v>
      </c>
    </row>
    <row r="13" spans="1:8" s="1" customFormat="1" ht="25.5" customHeight="1">
      <c r="A13" s="42">
        <v>2</v>
      </c>
      <c r="B13" s="43" t="s">
        <v>50</v>
      </c>
      <c r="C13" s="47" t="s">
        <v>34</v>
      </c>
      <c r="D13" s="45">
        <v>10087</v>
      </c>
      <c r="E13" s="46"/>
      <c r="F13" s="61">
        <f t="shared" si="1"/>
        <v>0</v>
      </c>
      <c r="G13" s="64">
        <v>8</v>
      </c>
      <c r="H13" s="63">
        <f t="shared" si="0"/>
        <v>0</v>
      </c>
    </row>
    <row r="14" spans="1:8" s="1" customFormat="1" ht="25.5" customHeight="1">
      <c r="A14" s="42"/>
      <c r="B14" s="43"/>
      <c r="C14" s="44" t="s">
        <v>11</v>
      </c>
      <c r="D14" s="45">
        <v>480</v>
      </c>
      <c r="E14" s="46"/>
      <c r="F14" s="61">
        <f t="shared" si="1"/>
        <v>0</v>
      </c>
      <c r="G14" s="64">
        <v>8</v>
      </c>
      <c r="H14" s="63">
        <f t="shared" si="0"/>
        <v>0</v>
      </c>
    </row>
    <row r="15" spans="1:8" s="1" customFormat="1" ht="25.5" customHeight="1">
      <c r="A15" s="42">
        <v>3</v>
      </c>
      <c r="B15" s="48" t="s">
        <v>35</v>
      </c>
      <c r="C15" s="47" t="s">
        <v>34</v>
      </c>
      <c r="D15" s="49">
        <v>6133</v>
      </c>
      <c r="E15" s="46"/>
      <c r="F15" s="61">
        <f t="shared" si="1"/>
        <v>0</v>
      </c>
      <c r="G15" s="65">
        <v>8</v>
      </c>
      <c r="H15" s="63">
        <f t="shared" si="0"/>
        <v>0</v>
      </c>
    </row>
    <row r="16" spans="1:8" s="1" customFormat="1" ht="25.5" customHeight="1">
      <c r="A16" s="42"/>
      <c r="B16" s="48"/>
      <c r="C16" s="44" t="s">
        <v>11</v>
      </c>
      <c r="D16" s="49">
        <v>770</v>
      </c>
      <c r="E16" s="46"/>
      <c r="F16" s="61">
        <f t="shared" si="1"/>
        <v>0</v>
      </c>
      <c r="G16" s="65">
        <v>8</v>
      </c>
      <c r="H16" s="63">
        <f t="shared" si="0"/>
        <v>0</v>
      </c>
    </row>
    <row r="17" spans="1:9" s="1" customFormat="1" ht="25.5" customHeight="1">
      <c r="A17" s="50">
        <v>4</v>
      </c>
      <c r="B17" s="51" t="s">
        <v>54</v>
      </c>
      <c r="C17" s="44" t="s">
        <v>11</v>
      </c>
      <c r="D17" s="45">
        <v>1712</v>
      </c>
      <c r="E17" s="46"/>
      <c r="F17" s="61">
        <f t="shared" si="1"/>
        <v>0</v>
      </c>
      <c r="G17" s="64">
        <v>23</v>
      </c>
      <c r="H17" s="63">
        <f>ROUND(D17*E17*1.23,2)</f>
        <v>0</v>
      </c>
      <c r="I17"/>
    </row>
    <row r="18" spans="1:9" s="1" customFormat="1" ht="30" customHeight="1">
      <c r="A18" s="37"/>
      <c r="B18" s="52"/>
      <c r="C18" s="44" t="s">
        <v>11</v>
      </c>
      <c r="D18" s="45">
        <v>604</v>
      </c>
      <c r="E18" s="46"/>
      <c r="F18" s="66">
        <f t="shared" si="1"/>
        <v>0</v>
      </c>
      <c r="G18" s="64">
        <v>23</v>
      </c>
      <c r="H18" s="67">
        <f>ROUND(D18*E18*1.23,2)</f>
        <v>0</v>
      </c>
      <c r="I18"/>
    </row>
    <row r="19" spans="1:9" s="1" customFormat="1" ht="30" customHeight="1">
      <c r="A19" s="44">
        <v>5</v>
      </c>
      <c r="B19" s="44" t="s">
        <v>70</v>
      </c>
      <c r="C19" s="44" t="s">
        <v>11</v>
      </c>
      <c r="D19" s="45">
        <v>146</v>
      </c>
      <c r="E19" s="46"/>
      <c r="F19" s="66">
        <f t="shared" si="1"/>
        <v>0</v>
      </c>
      <c r="G19" s="64">
        <v>8</v>
      </c>
      <c r="H19" s="67">
        <f>ROUND(D19*E19*1.23,2)</f>
        <v>0</v>
      </c>
      <c r="I19"/>
    </row>
    <row r="20" spans="1:9" s="1" customFormat="1" ht="30" customHeight="1" thickBot="1">
      <c r="A20" s="53" t="s">
        <v>23</v>
      </c>
      <c r="B20" s="54"/>
      <c r="C20" s="54"/>
      <c r="D20" s="54"/>
      <c r="E20" s="55"/>
      <c r="F20" s="68">
        <f>SUM(F11:F19)</f>
        <v>0</v>
      </c>
      <c r="G20" s="69"/>
      <c r="H20" s="70">
        <f>SUM(H11:H19)</f>
        <v>0</v>
      </c>
      <c r="I20"/>
    </row>
    <row r="21" spans="1:9" s="1" customFormat="1" ht="25.5" customHeight="1">
      <c r="A21" s="2" t="s">
        <v>24</v>
      </c>
      <c r="B21"/>
      <c r="C21"/>
      <c r="D21" s="3"/>
      <c r="E21" s="3"/>
      <c r="F21" s="2"/>
      <c r="G21" s="4"/>
      <c r="H21"/>
      <c r="I21"/>
    </row>
    <row r="22" spans="1:9" s="1" customFormat="1" ht="19.5" customHeight="1">
      <c r="A22" s="2" t="s">
        <v>25</v>
      </c>
      <c r="B22"/>
      <c r="C22"/>
      <c r="D22" s="3"/>
      <c r="E22" s="3"/>
      <c r="F22" s="2"/>
      <c r="G22" s="4"/>
      <c r="H22"/>
      <c r="I22"/>
    </row>
    <row r="23" spans="1:9" s="1" customFormat="1" ht="19.5" customHeight="1">
      <c r="A23" s="2"/>
      <c r="B23"/>
      <c r="C23"/>
      <c r="D23" s="3"/>
      <c r="E23" s="3"/>
      <c r="F23" s="2"/>
      <c r="G23" s="4"/>
      <c r="H23"/>
      <c r="I23"/>
    </row>
    <row r="24" spans="1:9" s="1" customFormat="1" ht="19.5" customHeight="1">
      <c r="A24" s="2" t="s">
        <v>26</v>
      </c>
      <c r="B24"/>
      <c r="C24"/>
      <c r="D24" s="3"/>
      <c r="E24" s="3"/>
      <c r="F24" s="2"/>
      <c r="G24" s="4"/>
      <c r="H24"/>
      <c r="I24"/>
    </row>
    <row r="25" spans="1:9" s="1" customFormat="1" ht="19.5" customHeight="1">
      <c r="A25" s="2" t="s">
        <v>27</v>
      </c>
      <c r="B25"/>
      <c r="C25"/>
      <c r="D25" s="3"/>
      <c r="E25" s="3"/>
      <c r="F25" s="2"/>
      <c r="G25" s="4"/>
      <c r="H25"/>
      <c r="I25"/>
    </row>
    <row r="26" spans="1:9" s="1" customFormat="1" ht="19.5" customHeight="1">
      <c r="A26" s="2"/>
      <c r="B26"/>
      <c r="C26"/>
      <c r="D26" s="3"/>
      <c r="E26" s="3"/>
      <c r="F26" s="2"/>
      <c r="G26" s="4"/>
      <c r="H26"/>
      <c r="I26"/>
    </row>
    <row r="27" spans="1:9" s="1" customFormat="1" ht="19.5" customHeight="1">
      <c r="A27" s="2" t="s">
        <v>28</v>
      </c>
      <c r="B27"/>
      <c r="C27"/>
      <c r="D27" s="3"/>
      <c r="E27" s="3"/>
      <c r="F27" s="2"/>
      <c r="G27"/>
      <c r="H27"/>
      <c r="I27"/>
    </row>
    <row r="28" spans="1:9" s="1" customFormat="1" ht="19.5" customHeight="1">
      <c r="A28" s="2" t="s">
        <v>25</v>
      </c>
      <c r="B28"/>
      <c r="C28"/>
      <c r="D28"/>
      <c r="E28"/>
      <c r="F28" s="2"/>
      <c r="G28"/>
      <c r="H28"/>
      <c r="I28"/>
    </row>
    <row r="29" spans="1:9" s="1" customFormat="1" ht="19.5" customHeight="1">
      <c r="A29"/>
      <c r="B29"/>
      <c r="C29"/>
      <c r="D29"/>
      <c r="E29"/>
      <c r="F29" s="2"/>
      <c r="G29"/>
      <c r="H29"/>
      <c r="I29"/>
    </row>
    <row r="30" spans="1:9" s="1" customFormat="1" ht="19.5" customHeight="1">
      <c r="A30"/>
      <c r="B30"/>
      <c r="C30"/>
      <c r="D30"/>
      <c r="E30"/>
      <c r="F30" s="2"/>
      <c r="G30"/>
      <c r="H30"/>
      <c r="I30"/>
    </row>
    <row r="31" spans="1:9" s="1" customFormat="1" ht="19.5" customHeight="1">
      <c r="A31" s="4" t="s">
        <v>29</v>
      </c>
      <c r="B31"/>
      <c r="C31"/>
      <c r="D31"/>
      <c r="E31"/>
      <c r="F31" s="2"/>
      <c r="G31"/>
      <c r="H31"/>
      <c r="I31"/>
    </row>
    <row r="32" spans="1:7" s="1" customFormat="1" ht="19.5" customHeight="1">
      <c r="A32" s="6"/>
      <c r="B32" s="6"/>
      <c r="C32" s="6"/>
      <c r="D32" s="6"/>
      <c r="E32" s="6"/>
      <c r="F32" s="6"/>
      <c r="G32" s="6"/>
    </row>
    <row r="33" spans="1:7" s="1" customFormat="1" ht="19.5" customHeight="1">
      <c r="A33" s="6"/>
      <c r="B33" s="6"/>
      <c r="C33" s="6"/>
      <c r="D33" s="6"/>
      <c r="E33" s="6"/>
      <c r="F33" s="6"/>
      <c r="G33" s="6"/>
    </row>
    <row r="34" spans="1:7" s="1" customFormat="1" ht="18.75" customHeight="1">
      <c r="A34" s="6"/>
      <c r="B34" s="6"/>
      <c r="C34" s="6"/>
      <c r="D34" s="6"/>
      <c r="E34" s="6"/>
      <c r="F34" s="6"/>
      <c r="G34" s="6"/>
    </row>
    <row r="35" spans="1:7" s="1" customFormat="1" ht="17.25" customHeight="1">
      <c r="A35" s="6"/>
      <c r="B35" s="6"/>
      <c r="C35" s="6"/>
      <c r="D35" s="6"/>
      <c r="E35" s="6"/>
      <c r="F35" s="6"/>
      <c r="G35" s="6"/>
    </row>
    <row r="36" spans="1:7" s="1" customFormat="1" ht="17.25" customHeight="1">
      <c r="A36" s="6"/>
      <c r="B36" s="6"/>
      <c r="C36" s="6"/>
      <c r="D36" s="6"/>
      <c r="E36" s="6"/>
      <c r="F36" s="6"/>
      <c r="G36" s="6"/>
    </row>
    <row r="37" spans="1:7" s="1" customFormat="1" ht="15" customHeight="1">
      <c r="A37" s="6"/>
      <c r="B37" s="6"/>
      <c r="C37" s="6"/>
      <c r="D37" s="6"/>
      <c r="E37" s="6"/>
      <c r="F37" s="6"/>
      <c r="G37" s="6"/>
    </row>
    <row r="38" spans="1:7" s="1" customFormat="1" ht="15" customHeight="1">
      <c r="A38" s="6"/>
      <c r="B38" s="6"/>
      <c r="C38" s="6"/>
      <c r="D38" s="6"/>
      <c r="E38" s="6"/>
      <c r="F38" s="6"/>
      <c r="G38" s="6"/>
    </row>
    <row r="39" spans="1:7" s="1" customFormat="1" ht="15" customHeight="1">
      <c r="A39" s="6"/>
      <c r="B39" s="6"/>
      <c r="C39" s="6"/>
      <c r="D39" s="6"/>
      <c r="E39" s="6"/>
      <c r="F39" s="6"/>
      <c r="G39" s="6"/>
    </row>
    <row r="40" spans="1:7" s="1" customFormat="1" ht="15" customHeight="1">
      <c r="A40" s="6"/>
      <c r="B40" s="6"/>
      <c r="C40" s="6"/>
      <c r="D40" s="6"/>
      <c r="E40" s="6"/>
      <c r="F40" s="6"/>
      <c r="G40" s="6"/>
    </row>
    <row r="41" spans="1:7" s="1" customFormat="1" ht="15" customHeight="1">
      <c r="A41" s="6"/>
      <c r="B41" s="6"/>
      <c r="C41" s="6"/>
      <c r="D41" s="6"/>
      <c r="E41" s="6"/>
      <c r="F41" s="6"/>
      <c r="G41" s="6"/>
    </row>
    <row r="42" spans="1:7" ht="15" customHeight="1">
      <c r="A42" s="5"/>
      <c r="B42" s="5"/>
      <c r="C42" s="5"/>
      <c r="D42" s="5"/>
      <c r="E42" s="5"/>
      <c r="F42" s="5"/>
      <c r="G42" s="5"/>
    </row>
    <row r="43" spans="1:7" ht="43.5" customHeight="1">
      <c r="A43" s="5"/>
      <c r="B43" s="5"/>
      <c r="C43" s="23"/>
      <c r="D43" s="23"/>
      <c r="E43" s="5"/>
      <c r="F43" s="5"/>
      <c r="G43" s="5"/>
    </row>
    <row r="44" spans="1:7" ht="21.75" customHeight="1">
      <c r="A44" s="5"/>
      <c r="B44" s="5"/>
      <c r="C44" s="21"/>
      <c r="D44" s="21"/>
      <c r="E44" s="5"/>
      <c r="F44" s="5"/>
      <c r="G44" s="5"/>
    </row>
    <row r="45" spans="1:7" ht="20.25" customHeight="1">
      <c r="A45" s="5"/>
      <c r="B45" s="5"/>
      <c r="C45" s="21"/>
      <c r="D45" s="21"/>
      <c r="E45" s="5"/>
      <c r="F45" s="5"/>
      <c r="G45" s="5"/>
    </row>
    <row r="46" spans="1:7" ht="28.5" customHeight="1">
      <c r="A46" s="5"/>
      <c r="B46" s="5"/>
      <c r="C46" s="21"/>
      <c r="D46" s="21"/>
      <c r="E46" s="5"/>
      <c r="F46" s="5"/>
      <c r="G46" s="5"/>
    </row>
    <row r="47" spans="1:7" ht="19.5" customHeight="1">
      <c r="A47" s="5"/>
      <c r="B47" s="5"/>
      <c r="C47" s="5"/>
      <c r="D47" s="5"/>
      <c r="E47" s="5"/>
      <c r="F47" s="5"/>
      <c r="G47" s="5"/>
    </row>
    <row r="48" spans="1:7" ht="25.5" customHeight="1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31.5" customHeight="1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29.25" customHeight="1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30" customHeight="1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 customHeight="1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</sheetData>
  <sheetProtection password="CA9C" sheet="1"/>
  <mergeCells count="15">
    <mergeCell ref="A17:A18"/>
    <mergeCell ref="B17:B18"/>
    <mergeCell ref="B2:G2"/>
    <mergeCell ref="B4:G4"/>
    <mergeCell ref="B5:G5"/>
    <mergeCell ref="E7:F7"/>
    <mergeCell ref="A11:A12"/>
    <mergeCell ref="B11:B12"/>
    <mergeCell ref="C43:D43"/>
    <mergeCell ref="A20:E20"/>
    <mergeCell ref="A1:I1"/>
    <mergeCell ref="A13:A14"/>
    <mergeCell ref="B13:B14"/>
    <mergeCell ref="A15:A16"/>
    <mergeCell ref="B15:B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SheetLayoutView="100" zoomScalePageLayoutView="0" workbookViewId="0" topLeftCell="A1">
      <selection activeCell="F10" sqref="F10:F17"/>
    </sheetView>
  </sheetViews>
  <sheetFormatPr defaultColWidth="9.140625" defaultRowHeight="12.75"/>
  <cols>
    <col min="1" max="1" width="7.28125" style="0" customWidth="1"/>
    <col min="2" max="2" width="30.8515625" style="0" customWidth="1"/>
    <col min="3" max="3" width="16.7109375" style="0" customWidth="1"/>
    <col min="4" max="4" width="11.421875" style="0" customWidth="1"/>
    <col min="5" max="5" width="12.7109375" style="5" customWidth="1"/>
    <col min="6" max="6" width="15.57421875" style="12" customWidth="1"/>
    <col min="7" max="7" width="13.421875" style="12" customWidth="1"/>
    <col min="8" max="8" width="16.57421875" style="0" customWidth="1"/>
    <col min="10" max="10" width="15.140625" style="0" customWidth="1"/>
  </cols>
  <sheetData>
    <row r="1" spans="1:10" ht="12.75" customHeight="1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5" t="s">
        <v>72</v>
      </c>
    </row>
    <row r="2" spans="1:10" ht="15">
      <c r="A2" s="5"/>
      <c r="B2" s="27" t="s">
        <v>52</v>
      </c>
      <c r="C2" s="27"/>
      <c r="D2" s="27"/>
      <c r="E2" s="27"/>
      <c r="F2" s="27"/>
      <c r="G2" s="27"/>
      <c r="H2" s="27"/>
      <c r="I2" s="27"/>
      <c r="J2" s="5"/>
    </row>
    <row r="3" spans="1:10" ht="15">
      <c r="A3" s="5"/>
      <c r="B3" s="17"/>
      <c r="C3" s="17"/>
      <c r="D3" s="17"/>
      <c r="E3" s="17"/>
      <c r="F3" s="17"/>
      <c r="G3" s="17"/>
      <c r="H3" s="17"/>
      <c r="I3" s="17"/>
      <c r="J3" s="5"/>
    </row>
    <row r="4" spans="1:10" ht="15" customHeight="1">
      <c r="A4" s="5"/>
      <c r="B4" s="28" t="s">
        <v>0</v>
      </c>
      <c r="C4" s="28"/>
      <c r="D4" s="28"/>
      <c r="E4" s="28"/>
      <c r="F4" s="28"/>
      <c r="G4" s="28"/>
      <c r="H4" s="28"/>
      <c r="I4" s="28"/>
      <c r="J4" s="5"/>
    </row>
    <row r="5" spans="1:10" ht="13.5">
      <c r="A5" s="5"/>
      <c r="B5" s="28" t="s">
        <v>1</v>
      </c>
      <c r="C5" s="28"/>
      <c r="D5" s="28"/>
      <c r="E5" s="28"/>
      <c r="F5" s="28"/>
      <c r="G5" s="28"/>
      <c r="H5" s="28"/>
      <c r="I5" s="28"/>
      <c r="J5" s="5"/>
    </row>
    <row r="6" spans="1:10" ht="13.5">
      <c r="A6" s="5"/>
      <c r="B6" s="18"/>
      <c r="C6" s="18"/>
      <c r="D6" s="18"/>
      <c r="E6" s="18"/>
      <c r="F6" s="18"/>
      <c r="G6" s="18"/>
      <c r="H6" s="18"/>
      <c r="I6" s="18"/>
      <c r="J6" s="5"/>
    </row>
    <row r="7" spans="1:10" s="1" customFormat="1" ht="12.75">
      <c r="A7" s="6"/>
      <c r="B7" s="13" t="s">
        <v>53</v>
      </c>
      <c r="C7" s="6"/>
      <c r="D7" s="6"/>
      <c r="E7" s="6"/>
      <c r="F7" s="29"/>
      <c r="G7" s="29"/>
      <c r="H7" s="29"/>
      <c r="I7" s="6"/>
      <c r="J7" s="6"/>
    </row>
    <row r="8" spans="1:10" s="1" customFormat="1" ht="13.5" thickBot="1">
      <c r="A8" s="6"/>
      <c r="B8" s="6"/>
      <c r="C8" s="6"/>
      <c r="D8" s="6"/>
      <c r="E8" s="6"/>
      <c r="F8" s="13"/>
      <c r="G8" s="13"/>
      <c r="H8" s="6"/>
      <c r="I8" s="6"/>
      <c r="J8" s="6"/>
    </row>
    <row r="9" spans="1:10" s="1" customFormat="1" ht="48" customHeight="1" thickBot="1">
      <c r="A9" s="71" t="s">
        <v>2</v>
      </c>
      <c r="B9" s="72" t="s">
        <v>3</v>
      </c>
      <c r="C9" s="72" t="s">
        <v>4</v>
      </c>
      <c r="D9" s="72" t="s">
        <v>51</v>
      </c>
      <c r="E9" s="72" t="s">
        <v>43</v>
      </c>
      <c r="F9" s="73" t="s">
        <v>5</v>
      </c>
      <c r="G9" s="73" t="s">
        <v>44</v>
      </c>
      <c r="H9" s="72" t="s">
        <v>6</v>
      </c>
      <c r="I9" s="72" t="s">
        <v>7</v>
      </c>
      <c r="J9" s="74" t="s">
        <v>8</v>
      </c>
    </row>
    <row r="10" spans="1:10" s="1" customFormat="1" ht="33" customHeight="1">
      <c r="A10" s="75">
        <v>1</v>
      </c>
      <c r="B10" s="40" t="s">
        <v>42</v>
      </c>
      <c r="C10" s="76" t="s">
        <v>9</v>
      </c>
      <c r="D10" s="40">
        <v>2293</v>
      </c>
      <c r="E10" s="77">
        <v>0.86</v>
      </c>
      <c r="F10" s="78"/>
      <c r="G10" s="155">
        <f>E10*F10</f>
        <v>0</v>
      </c>
      <c r="H10" s="175">
        <f>D10*G10</f>
        <v>0</v>
      </c>
      <c r="I10" s="176">
        <v>8</v>
      </c>
      <c r="J10" s="177">
        <f aca="true" t="shared" si="0" ref="J10:J17">H10*1.08</f>
        <v>0</v>
      </c>
    </row>
    <row r="11" spans="1:10" s="1" customFormat="1" ht="27.75" customHeight="1">
      <c r="A11" s="75">
        <v>2</v>
      </c>
      <c r="B11" s="40" t="s">
        <v>55</v>
      </c>
      <c r="C11" s="76" t="s">
        <v>9</v>
      </c>
      <c r="D11" s="40">
        <v>200</v>
      </c>
      <c r="E11" s="76">
        <v>0.96</v>
      </c>
      <c r="F11" s="78"/>
      <c r="G11" s="155">
        <f>E11*F10</f>
        <v>0</v>
      </c>
      <c r="H11" s="175">
        <f aca="true" t="shared" si="1" ref="H11:H17">D11*G11</f>
        <v>0</v>
      </c>
      <c r="I11" s="176">
        <v>8</v>
      </c>
      <c r="J11" s="177">
        <f t="shared" si="0"/>
        <v>0</v>
      </c>
    </row>
    <row r="12" spans="1:10" s="1" customFormat="1" ht="25.5" customHeight="1">
      <c r="A12" s="75">
        <v>3</v>
      </c>
      <c r="B12" s="40" t="s">
        <v>41</v>
      </c>
      <c r="C12" s="76" t="s">
        <v>9</v>
      </c>
      <c r="D12" s="49">
        <v>516</v>
      </c>
      <c r="E12" s="81">
        <v>1.31</v>
      </c>
      <c r="F12" s="78"/>
      <c r="G12" s="156">
        <f>E12*F10</f>
        <v>0</v>
      </c>
      <c r="H12" s="175">
        <f t="shared" si="1"/>
        <v>0</v>
      </c>
      <c r="I12" s="176">
        <v>8</v>
      </c>
      <c r="J12" s="177">
        <f t="shared" si="0"/>
        <v>0</v>
      </c>
    </row>
    <row r="13" spans="1:10" s="1" customFormat="1" ht="25.5" customHeight="1">
      <c r="A13" s="75">
        <v>4</v>
      </c>
      <c r="B13" s="40" t="s">
        <v>56</v>
      </c>
      <c r="C13" s="76" t="s">
        <v>9</v>
      </c>
      <c r="D13" s="49">
        <v>20</v>
      </c>
      <c r="E13" s="81">
        <v>1.41</v>
      </c>
      <c r="F13" s="78"/>
      <c r="G13" s="156">
        <f>E13*F10</f>
        <v>0</v>
      </c>
      <c r="H13" s="175">
        <f t="shared" si="1"/>
        <v>0</v>
      </c>
      <c r="I13" s="176">
        <v>8</v>
      </c>
      <c r="J13" s="177">
        <f>H13*1.08</f>
        <v>0</v>
      </c>
    </row>
    <row r="14" spans="1:10" s="1" customFormat="1" ht="25.5" customHeight="1">
      <c r="A14" s="82">
        <v>5</v>
      </c>
      <c r="B14" s="49" t="s">
        <v>57</v>
      </c>
      <c r="C14" s="76" t="s">
        <v>9</v>
      </c>
      <c r="D14" s="49">
        <v>527</v>
      </c>
      <c r="E14" s="83">
        <v>1.78</v>
      </c>
      <c r="F14" s="78"/>
      <c r="G14" s="156">
        <f>E14*F10</f>
        <v>0</v>
      </c>
      <c r="H14" s="175">
        <f t="shared" si="1"/>
        <v>0</v>
      </c>
      <c r="I14" s="178">
        <v>8</v>
      </c>
      <c r="J14" s="177">
        <f t="shared" si="0"/>
        <v>0</v>
      </c>
    </row>
    <row r="15" spans="1:10" s="1" customFormat="1" ht="25.5" customHeight="1">
      <c r="A15" s="82">
        <v>6</v>
      </c>
      <c r="B15" s="49" t="s">
        <v>58</v>
      </c>
      <c r="C15" s="76" t="s">
        <v>9</v>
      </c>
      <c r="D15" s="49">
        <v>87</v>
      </c>
      <c r="E15" s="83">
        <v>2.15</v>
      </c>
      <c r="F15" s="78"/>
      <c r="G15" s="156">
        <f>E15*F10</f>
        <v>0</v>
      </c>
      <c r="H15" s="175">
        <f t="shared" si="1"/>
        <v>0</v>
      </c>
      <c r="I15" s="178">
        <v>8</v>
      </c>
      <c r="J15" s="177">
        <f t="shared" si="0"/>
        <v>0</v>
      </c>
    </row>
    <row r="16" spans="1:10" s="1" customFormat="1" ht="25.5" customHeight="1">
      <c r="A16" s="82">
        <v>7</v>
      </c>
      <c r="B16" s="49" t="s">
        <v>59</v>
      </c>
      <c r="C16" s="76" t="s">
        <v>9</v>
      </c>
      <c r="D16" s="49">
        <v>431</v>
      </c>
      <c r="E16" s="83">
        <v>2.55</v>
      </c>
      <c r="F16" s="78"/>
      <c r="G16" s="156">
        <f>E16*F10</f>
        <v>0</v>
      </c>
      <c r="H16" s="175">
        <f t="shared" si="1"/>
        <v>0</v>
      </c>
      <c r="I16" s="178">
        <v>8</v>
      </c>
      <c r="J16" s="177">
        <f t="shared" si="0"/>
        <v>0</v>
      </c>
    </row>
    <row r="17" spans="1:10" s="1" customFormat="1" ht="25.5" customHeight="1" thickBot="1">
      <c r="A17" s="84">
        <v>8</v>
      </c>
      <c r="B17" s="85" t="s">
        <v>60</v>
      </c>
      <c r="C17" s="86" t="s">
        <v>9</v>
      </c>
      <c r="D17" s="85">
        <v>24</v>
      </c>
      <c r="E17" s="87">
        <v>2.63</v>
      </c>
      <c r="F17" s="78"/>
      <c r="G17" s="157">
        <f>E17*F10</f>
        <v>0</v>
      </c>
      <c r="H17" s="175">
        <f t="shared" si="1"/>
        <v>0</v>
      </c>
      <c r="I17" s="179">
        <v>8</v>
      </c>
      <c r="J17" s="180">
        <f t="shared" si="0"/>
        <v>0</v>
      </c>
    </row>
    <row r="18" spans="1:10" s="1" customFormat="1" ht="19.5" customHeight="1" thickBot="1">
      <c r="A18" s="89"/>
      <c r="B18" s="72" t="s">
        <v>3</v>
      </c>
      <c r="C18" s="90" t="s">
        <v>4</v>
      </c>
      <c r="D18" s="91" t="s">
        <v>51</v>
      </c>
      <c r="E18" s="92"/>
      <c r="F18" s="93" t="s">
        <v>5</v>
      </c>
      <c r="G18" s="94"/>
      <c r="H18" s="95" t="s">
        <v>6</v>
      </c>
      <c r="I18" s="72" t="s">
        <v>45</v>
      </c>
      <c r="J18" s="96" t="s">
        <v>8</v>
      </c>
    </row>
    <row r="19" spans="1:10" s="1" customFormat="1" ht="25.5" customHeight="1">
      <c r="A19" s="75">
        <v>9</v>
      </c>
      <c r="B19" s="40" t="s">
        <v>46</v>
      </c>
      <c r="C19" s="76" t="s">
        <v>9</v>
      </c>
      <c r="D19" s="97">
        <v>2172</v>
      </c>
      <c r="E19" s="98"/>
      <c r="F19" s="158"/>
      <c r="G19" s="159"/>
      <c r="H19" s="79">
        <f>D19*F19</f>
        <v>0</v>
      </c>
      <c r="I19" s="40">
        <v>8</v>
      </c>
      <c r="J19" s="80">
        <f>H19*1.08</f>
        <v>0</v>
      </c>
    </row>
    <row r="20" spans="1:10" s="1" customFormat="1" ht="25.5" customHeight="1">
      <c r="A20" s="82">
        <v>10</v>
      </c>
      <c r="B20" s="49" t="s">
        <v>47</v>
      </c>
      <c r="C20" s="76" t="s">
        <v>9</v>
      </c>
      <c r="D20" s="101">
        <v>803</v>
      </c>
      <c r="E20" s="102"/>
      <c r="F20" s="158"/>
      <c r="G20" s="159"/>
      <c r="H20" s="79">
        <f>D20*F20</f>
        <v>0</v>
      </c>
      <c r="I20" s="49">
        <v>8</v>
      </c>
      <c r="J20" s="80">
        <f>H20*1.08</f>
        <v>0</v>
      </c>
    </row>
    <row r="21" spans="1:10" s="1" customFormat="1" ht="25.5" customHeight="1">
      <c r="A21" s="84">
        <v>11</v>
      </c>
      <c r="B21" s="44" t="s">
        <v>68</v>
      </c>
      <c r="C21" s="85" t="s">
        <v>10</v>
      </c>
      <c r="D21" s="101">
        <v>5.87</v>
      </c>
      <c r="E21" s="102"/>
      <c r="F21" s="99"/>
      <c r="G21" s="100"/>
      <c r="H21" s="79">
        <f>D21*F21</f>
        <v>0</v>
      </c>
      <c r="I21" s="85">
        <v>8</v>
      </c>
      <c r="J21" s="80">
        <f>H21*1.08</f>
        <v>0</v>
      </c>
    </row>
    <row r="22" spans="1:10" s="1" customFormat="1" ht="25.5" customHeight="1">
      <c r="A22" s="84">
        <v>12</v>
      </c>
      <c r="B22" s="44" t="s">
        <v>38</v>
      </c>
      <c r="C22" s="85" t="s">
        <v>10</v>
      </c>
      <c r="D22" s="104">
        <v>1</v>
      </c>
      <c r="E22" s="105"/>
      <c r="F22" s="99"/>
      <c r="G22" s="100"/>
      <c r="H22" s="79">
        <f>D22*F22</f>
        <v>0</v>
      </c>
      <c r="I22" s="85">
        <v>8</v>
      </c>
      <c r="J22" s="80">
        <f>H22*1.08</f>
        <v>0</v>
      </c>
    </row>
    <row r="23" spans="1:10" s="1" customFormat="1" ht="26.25" customHeight="1" thickBot="1">
      <c r="A23" s="84">
        <v>13</v>
      </c>
      <c r="B23" s="85" t="s">
        <v>69</v>
      </c>
      <c r="C23" s="160" t="s">
        <v>10</v>
      </c>
      <c r="D23" s="106">
        <v>4.63</v>
      </c>
      <c r="E23" s="107"/>
      <c r="F23" s="161"/>
      <c r="G23" s="162"/>
      <c r="H23" s="79">
        <f>D23*F23</f>
        <v>0</v>
      </c>
      <c r="I23" s="85">
        <v>8</v>
      </c>
      <c r="J23" s="80">
        <f>H23*1.08</f>
        <v>0</v>
      </c>
    </row>
    <row r="24" spans="1:10" s="1" customFormat="1" ht="22.5" customHeight="1" thickBot="1">
      <c r="A24" s="108"/>
      <c r="B24" s="73" t="s">
        <v>12</v>
      </c>
      <c r="C24" s="109"/>
      <c r="D24" s="110"/>
      <c r="E24" s="111"/>
      <c r="F24" s="112"/>
      <c r="G24" s="113"/>
      <c r="H24" s="114"/>
      <c r="I24" s="115"/>
      <c r="J24" s="116"/>
    </row>
    <row r="25" spans="1:10" s="1" customFormat="1" ht="19.5" customHeight="1">
      <c r="A25" s="117">
        <v>14</v>
      </c>
      <c r="B25" s="118" t="s">
        <v>13</v>
      </c>
      <c r="C25" s="40" t="s">
        <v>14</v>
      </c>
      <c r="D25" s="97">
        <v>103</v>
      </c>
      <c r="E25" s="98"/>
      <c r="F25" s="158"/>
      <c r="G25" s="159"/>
      <c r="H25" s="79">
        <f>D25*F25</f>
        <v>0</v>
      </c>
      <c r="I25" s="40">
        <v>8</v>
      </c>
      <c r="J25" s="80">
        <f>H25*1.08</f>
        <v>0</v>
      </c>
    </row>
    <row r="26" spans="1:10" s="1" customFormat="1" ht="19.5" customHeight="1">
      <c r="A26" s="119"/>
      <c r="B26" s="120"/>
      <c r="C26" s="49" t="s">
        <v>11</v>
      </c>
      <c r="D26" s="101">
        <v>13704</v>
      </c>
      <c r="E26" s="102"/>
      <c r="F26" s="158"/>
      <c r="G26" s="159"/>
      <c r="H26" s="79">
        <f aca="true" t="shared" si="2" ref="H26:H34">D26*F26</f>
        <v>0</v>
      </c>
      <c r="I26" s="49">
        <v>8</v>
      </c>
      <c r="J26" s="80">
        <f aca="true" t="shared" si="3" ref="J26:J33">H26*1.08</f>
        <v>0</v>
      </c>
    </row>
    <row r="27" spans="1:10" s="1" customFormat="1" ht="19.5" customHeight="1">
      <c r="A27" s="119">
        <v>15</v>
      </c>
      <c r="B27" s="120" t="s">
        <v>15</v>
      </c>
      <c r="C27" s="122" t="s">
        <v>16</v>
      </c>
      <c r="D27" s="123">
        <v>80</v>
      </c>
      <c r="E27" s="124"/>
      <c r="F27" s="163"/>
      <c r="G27" s="164"/>
      <c r="H27" s="127">
        <f t="shared" si="2"/>
        <v>0</v>
      </c>
      <c r="I27" s="122">
        <v>8</v>
      </c>
      <c r="J27" s="128">
        <f t="shared" si="3"/>
        <v>0</v>
      </c>
    </row>
    <row r="28" spans="1:10" s="1" customFormat="1" ht="17.25" customHeight="1">
      <c r="A28" s="119"/>
      <c r="B28" s="120"/>
      <c r="C28" s="118"/>
      <c r="D28" s="97"/>
      <c r="E28" s="98"/>
      <c r="F28" s="165"/>
      <c r="G28" s="166"/>
      <c r="H28" s="131"/>
      <c r="I28" s="118"/>
      <c r="J28" s="132"/>
    </row>
    <row r="29" spans="1:10" s="1" customFormat="1" ht="19.5" customHeight="1">
      <c r="A29" s="119">
        <v>16</v>
      </c>
      <c r="B29" s="120" t="s">
        <v>18</v>
      </c>
      <c r="C29" s="49" t="s">
        <v>11</v>
      </c>
      <c r="D29" s="101">
        <v>16</v>
      </c>
      <c r="E29" s="102"/>
      <c r="F29" s="158"/>
      <c r="G29" s="159"/>
      <c r="H29" s="79">
        <f t="shared" si="2"/>
        <v>0</v>
      </c>
      <c r="I29" s="49">
        <v>8</v>
      </c>
      <c r="J29" s="80">
        <f t="shared" si="3"/>
        <v>0</v>
      </c>
    </row>
    <row r="30" spans="1:10" s="1" customFormat="1" ht="19.5" customHeight="1">
      <c r="A30" s="119"/>
      <c r="B30" s="120"/>
      <c r="C30" s="49" t="s">
        <v>11</v>
      </c>
      <c r="D30" s="101">
        <v>48</v>
      </c>
      <c r="E30" s="102"/>
      <c r="F30" s="158"/>
      <c r="G30" s="159"/>
      <c r="H30" s="79">
        <f t="shared" si="2"/>
        <v>0</v>
      </c>
      <c r="I30" s="49">
        <v>23</v>
      </c>
      <c r="J30" s="80">
        <f>H30*1.23</f>
        <v>0</v>
      </c>
    </row>
    <row r="31" spans="1:10" s="1" customFormat="1" ht="19.5" customHeight="1">
      <c r="A31" s="119"/>
      <c r="B31" s="120"/>
      <c r="C31" s="49" t="s">
        <v>11</v>
      </c>
      <c r="D31" s="101">
        <v>32</v>
      </c>
      <c r="E31" s="102"/>
      <c r="F31" s="158"/>
      <c r="G31" s="159"/>
      <c r="H31" s="79">
        <f t="shared" si="2"/>
        <v>0</v>
      </c>
      <c r="I31" s="49">
        <v>8</v>
      </c>
      <c r="J31" s="80">
        <f t="shared" si="3"/>
        <v>0</v>
      </c>
    </row>
    <row r="32" spans="1:10" s="1" customFormat="1" ht="19.5" customHeight="1">
      <c r="A32" s="82">
        <v>17</v>
      </c>
      <c r="B32" s="49" t="s">
        <v>31</v>
      </c>
      <c r="C32" s="49" t="s">
        <v>16</v>
      </c>
      <c r="D32" s="101">
        <v>7</v>
      </c>
      <c r="E32" s="102"/>
      <c r="F32" s="158"/>
      <c r="G32" s="159"/>
      <c r="H32" s="79">
        <f t="shared" si="2"/>
        <v>0</v>
      </c>
      <c r="I32" s="49">
        <v>8</v>
      </c>
      <c r="J32" s="80">
        <f t="shared" si="3"/>
        <v>0</v>
      </c>
    </row>
    <row r="33" spans="1:10" s="1" customFormat="1" ht="19.5" customHeight="1">
      <c r="A33" s="119">
        <v>18</v>
      </c>
      <c r="B33" s="122" t="s">
        <v>40</v>
      </c>
      <c r="C33" s="85" t="s">
        <v>39</v>
      </c>
      <c r="D33" s="101">
        <v>0.5</v>
      </c>
      <c r="E33" s="102"/>
      <c r="F33" s="158"/>
      <c r="G33" s="159"/>
      <c r="H33" s="79">
        <f t="shared" si="2"/>
        <v>0</v>
      </c>
      <c r="I33" s="85">
        <v>8</v>
      </c>
      <c r="J33" s="80">
        <f t="shared" si="3"/>
        <v>0</v>
      </c>
    </row>
    <row r="34" spans="1:10" ht="19.5" customHeight="1" thickBot="1">
      <c r="A34" s="119"/>
      <c r="B34" s="167"/>
      <c r="C34" s="85" t="s">
        <v>19</v>
      </c>
      <c r="D34" s="145">
        <v>250</v>
      </c>
      <c r="E34" s="146"/>
      <c r="F34" s="158"/>
      <c r="G34" s="159"/>
      <c r="H34" s="79">
        <f t="shared" si="2"/>
        <v>0</v>
      </c>
      <c r="I34" s="85">
        <v>23</v>
      </c>
      <c r="J34" s="80">
        <f>H34*1.23</f>
        <v>0</v>
      </c>
    </row>
    <row r="35" spans="1:10" ht="25.5" customHeight="1" thickBot="1">
      <c r="A35" s="133"/>
      <c r="B35" s="73" t="s">
        <v>20</v>
      </c>
      <c r="C35" s="134"/>
      <c r="D35" s="168"/>
      <c r="E35" s="169"/>
      <c r="F35" s="137"/>
      <c r="G35" s="113"/>
      <c r="H35" s="114"/>
      <c r="I35" s="115"/>
      <c r="J35" s="116"/>
    </row>
    <row r="36" spans="1:10" ht="19.5" customHeight="1">
      <c r="A36" s="117">
        <v>19</v>
      </c>
      <c r="B36" s="118" t="s">
        <v>21</v>
      </c>
      <c r="C36" s="40" t="s">
        <v>11</v>
      </c>
      <c r="D36" s="138">
        <v>120</v>
      </c>
      <c r="E36" s="139"/>
      <c r="F36" s="158"/>
      <c r="G36" s="159"/>
      <c r="H36" s="79">
        <f>D36*F36</f>
        <v>0</v>
      </c>
      <c r="I36" s="40">
        <v>23</v>
      </c>
      <c r="J36" s="80">
        <f>H36*1.23</f>
        <v>0</v>
      </c>
    </row>
    <row r="37" spans="1:10" ht="19.5" customHeight="1">
      <c r="A37" s="119"/>
      <c r="B37" s="120"/>
      <c r="C37" s="49" t="s">
        <v>14</v>
      </c>
      <c r="D37" s="101">
        <v>20</v>
      </c>
      <c r="E37" s="102"/>
      <c r="F37" s="158"/>
      <c r="G37" s="159"/>
      <c r="H37" s="79">
        <f aca="true" t="shared" si="4" ref="H37:H50">D37*F37</f>
        <v>0</v>
      </c>
      <c r="I37" s="49">
        <v>23</v>
      </c>
      <c r="J37" s="80">
        <f aca="true" t="shared" si="5" ref="J37:J43">H37*1.23</f>
        <v>0</v>
      </c>
    </row>
    <row r="38" spans="1:10" ht="19.5" customHeight="1">
      <c r="A38" s="140">
        <v>20</v>
      </c>
      <c r="B38" s="122" t="s">
        <v>22</v>
      </c>
      <c r="C38" s="49" t="s">
        <v>14</v>
      </c>
      <c r="D38" s="101">
        <v>80</v>
      </c>
      <c r="E38" s="102"/>
      <c r="F38" s="158"/>
      <c r="G38" s="159"/>
      <c r="H38" s="79">
        <f t="shared" si="4"/>
        <v>0</v>
      </c>
      <c r="I38" s="49">
        <v>23</v>
      </c>
      <c r="J38" s="80">
        <f t="shared" si="5"/>
        <v>0</v>
      </c>
    </row>
    <row r="39" spans="1:10" ht="19.5" customHeight="1">
      <c r="A39" s="141"/>
      <c r="B39" s="142"/>
      <c r="C39" s="49" t="s">
        <v>11</v>
      </c>
      <c r="D39" s="101">
        <v>100</v>
      </c>
      <c r="E39" s="102"/>
      <c r="F39" s="158"/>
      <c r="G39" s="159"/>
      <c r="H39" s="79">
        <f t="shared" si="4"/>
        <v>0</v>
      </c>
      <c r="I39" s="49">
        <v>23</v>
      </c>
      <c r="J39" s="80">
        <f t="shared" si="5"/>
        <v>0</v>
      </c>
    </row>
    <row r="40" spans="1:10" ht="19.5" customHeight="1">
      <c r="A40" s="143"/>
      <c r="B40" s="118"/>
      <c r="C40" s="49" t="s">
        <v>11</v>
      </c>
      <c r="D40" s="101">
        <v>200</v>
      </c>
      <c r="E40" s="102"/>
      <c r="F40" s="158"/>
      <c r="G40" s="159"/>
      <c r="H40" s="79">
        <f t="shared" si="4"/>
        <v>0</v>
      </c>
      <c r="I40" s="49">
        <v>23</v>
      </c>
      <c r="J40" s="80">
        <f t="shared" si="5"/>
        <v>0</v>
      </c>
    </row>
    <row r="41" spans="1:10" ht="19.5" customHeight="1">
      <c r="A41" s="140">
        <v>21</v>
      </c>
      <c r="B41" s="51" t="s">
        <v>48</v>
      </c>
      <c r="C41" s="49" t="s">
        <v>11</v>
      </c>
      <c r="D41" s="101">
        <v>40</v>
      </c>
      <c r="E41" s="102"/>
      <c r="F41" s="158"/>
      <c r="G41" s="159"/>
      <c r="H41" s="79">
        <f t="shared" si="4"/>
        <v>0</v>
      </c>
      <c r="I41" s="49">
        <v>23</v>
      </c>
      <c r="J41" s="80">
        <f t="shared" si="5"/>
        <v>0</v>
      </c>
    </row>
    <row r="42" spans="1:10" ht="19.5" customHeight="1">
      <c r="A42" s="141"/>
      <c r="B42" s="170"/>
      <c r="C42" s="49" t="s">
        <v>11</v>
      </c>
      <c r="D42" s="101">
        <v>32</v>
      </c>
      <c r="E42" s="102"/>
      <c r="F42" s="158"/>
      <c r="G42" s="159"/>
      <c r="H42" s="79">
        <f t="shared" si="4"/>
        <v>0</v>
      </c>
      <c r="I42" s="49">
        <v>23</v>
      </c>
      <c r="J42" s="80">
        <f t="shared" si="5"/>
        <v>0</v>
      </c>
    </row>
    <row r="43" spans="1:10" ht="19.5" customHeight="1">
      <c r="A43" s="143"/>
      <c r="B43" s="52"/>
      <c r="C43" s="49" t="s">
        <v>14</v>
      </c>
      <c r="D43" s="101">
        <v>8</v>
      </c>
      <c r="E43" s="102"/>
      <c r="F43" s="158"/>
      <c r="G43" s="159"/>
      <c r="H43" s="79">
        <f t="shared" si="4"/>
        <v>0</v>
      </c>
      <c r="I43" s="49">
        <v>23</v>
      </c>
      <c r="J43" s="80">
        <f t="shared" si="5"/>
        <v>0</v>
      </c>
    </row>
    <row r="44" spans="1:10" ht="19.5" customHeight="1">
      <c r="A44" s="171">
        <v>22</v>
      </c>
      <c r="B44" s="49" t="s">
        <v>32</v>
      </c>
      <c r="C44" s="49" t="s">
        <v>14</v>
      </c>
      <c r="D44" s="123">
        <v>50</v>
      </c>
      <c r="E44" s="124"/>
      <c r="F44" s="158"/>
      <c r="G44" s="159"/>
      <c r="H44" s="79">
        <f t="shared" si="4"/>
        <v>0</v>
      </c>
      <c r="I44" s="49">
        <v>8</v>
      </c>
      <c r="J44" s="147">
        <f>H44*1.08</f>
        <v>0</v>
      </c>
    </row>
    <row r="45" spans="1:10" ht="19.5" customHeight="1">
      <c r="A45" s="172">
        <v>23</v>
      </c>
      <c r="B45" s="173" t="s">
        <v>71</v>
      </c>
      <c r="C45" s="174" t="s">
        <v>19</v>
      </c>
      <c r="D45" s="101">
        <v>350</v>
      </c>
      <c r="E45" s="102"/>
      <c r="F45" s="158"/>
      <c r="G45" s="159"/>
      <c r="H45" s="79">
        <f>D45*F45</f>
        <v>0</v>
      </c>
      <c r="I45" s="49">
        <v>8</v>
      </c>
      <c r="J45" s="80">
        <f>H45*1.23</f>
        <v>0</v>
      </c>
    </row>
    <row r="46" spans="1:10" ht="19.5" customHeight="1">
      <c r="A46" s="172">
        <v>24</v>
      </c>
      <c r="B46" s="173" t="s">
        <v>49</v>
      </c>
      <c r="C46" s="174" t="s">
        <v>11</v>
      </c>
      <c r="D46" s="101">
        <v>75</v>
      </c>
      <c r="E46" s="102"/>
      <c r="F46" s="158"/>
      <c r="G46" s="159"/>
      <c r="H46" s="79">
        <f>D46*F46</f>
        <v>0</v>
      </c>
      <c r="I46" s="49">
        <v>23</v>
      </c>
      <c r="J46" s="80">
        <f>H46*1.23</f>
        <v>0</v>
      </c>
    </row>
    <row r="47" spans="1:10" ht="19.5" customHeight="1">
      <c r="A47" s="140">
        <v>25</v>
      </c>
      <c r="B47" s="49" t="s">
        <v>61</v>
      </c>
      <c r="C47" s="49" t="s">
        <v>11</v>
      </c>
      <c r="D47" s="101">
        <v>20</v>
      </c>
      <c r="E47" s="102"/>
      <c r="F47" s="158"/>
      <c r="G47" s="159"/>
      <c r="H47" s="79">
        <f t="shared" si="4"/>
        <v>0</v>
      </c>
      <c r="I47" s="49">
        <v>8</v>
      </c>
      <c r="J47" s="80">
        <f>H47*1.08</f>
        <v>0</v>
      </c>
    </row>
    <row r="48" spans="1:10" ht="27" customHeight="1">
      <c r="A48" s="141"/>
      <c r="B48" s="49" t="s">
        <v>62</v>
      </c>
      <c r="C48" s="49" t="s">
        <v>11</v>
      </c>
      <c r="D48" s="101">
        <v>20</v>
      </c>
      <c r="E48" s="102"/>
      <c r="F48" s="158"/>
      <c r="G48" s="159"/>
      <c r="H48" s="79">
        <f t="shared" si="4"/>
        <v>0</v>
      </c>
      <c r="I48" s="49">
        <v>8</v>
      </c>
      <c r="J48" s="80">
        <f>H48*1.08</f>
        <v>0</v>
      </c>
    </row>
    <row r="49" spans="1:10" ht="29.25" customHeight="1">
      <c r="A49" s="141"/>
      <c r="B49" s="49" t="s">
        <v>63</v>
      </c>
      <c r="C49" s="49" t="s">
        <v>11</v>
      </c>
      <c r="D49" s="101">
        <v>20</v>
      </c>
      <c r="E49" s="102"/>
      <c r="F49" s="158"/>
      <c r="G49" s="159"/>
      <c r="H49" s="79">
        <f t="shared" si="4"/>
        <v>0</v>
      </c>
      <c r="I49" s="49">
        <v>8</v>
      </c>
      <c r="J49" s="80">
        <f>H49*1.08</f>
        <v>0</v>
      </c>
    </row>
    <row r="50" spans="1:10" ht="19.5" customHeight="1" thickBot="1">
      <c r="A50" s="141"/>
      <c r="B50" s="49" t="s">
        <v>64</v>
      </c>
      <c r="C50" s="49" t="s">
        <v>14</v>
      </c>
      <c r="D50" s="145">
        <v>20</v>
      </c>
      <c r="E50" s="146"/>
      <c r="F50" s="158"/>
      <c r="G50" s="159"/>
      <c r="H50" s="79">
        <f t="shared" si="4"/>
        <v>0</v>
      </c>
      <c r="I50" s="49">
        <v>8</v>
      </c>
      <c r="J50" s="80">
        <f>H50*1.08</f>
        <v>0</v>
      </c>
    </row>
    <row r="51" spans="1:10" ht="25.5" customHeight="1" thickBot="1">
      <c r="A51" s="149" t="str">
        <f>'Pakiet I'!$A$20</f>
        <v>Razem wartość szacunkowa zł</v>
      </c>
      <c r="B51" s="150"/>
      <c r="C51" s="150"/>
      <c r="D51" s="150"/>
      <c r="E51" s="150"/>
      <c r="F51" s="150"/>
      <c r="G51" s="151"/>
      <c r="H51" s="152">
        <f>SUM(H10:H50)</f>
        <v>0</v>
      </c>
      <c r="I51" s="153"/>
      <c r="J51" s="152">
        <f>SUM(J10:J50)</f>
        <v>0</v>
      </c>
    </row>
    <row r="52" spans="1:10" ht="32.25" customHeight="1">
      <c r="A52" s="5" t="s">
        <v>24</v>
      </c>
      <c r="B52" s="5"/>
      <c r="C52" s="5"/>
      <c r="D52" s="5"/>
      <c r="E52" s="10"/>
      <c r="F52" s="14"/>
      <c r="G52" s="14"/>
      <c r="H52" s="5"/>
      <c r="I52" s="11"/>
      <c r="J52" s="5"/>
    </row>
    <row r="53" spans="1:10" ht="25.5" customHeight="1">
      <c r="A53" s="5" t="s">
        <v>25</v>
      </c>
      <c r="B53" s="5"/>
      <c r="C53" s="5"/>
      <c r="D53" s="5"/>
      <c r="E53" s="10"/>
      <c r="F53" s="14"/>
      <c r="G53" s="14"/>
      <c r="H53" s="5"/>
      <c r="I53" s="11"/>
      <c r="J53" s="5"/>
    </row>
    <row r="54" spans="1:10" ht="14.25">
      <c r="A54" s="5"/>
      <c r="B54" s="5"/>
      <c r="C54" s="5"/>
      <c r="D54" s="5"/>
      <c r="E54" s="10"/>
      <c r="F54" s="14"/>
      <c r="G54" s="14"/>
      <c r="H54" s="5"/>
      <c r="I54" s="11"/>
      <c r="J54" s="5"/>
    </row>
    <row r="55" spans="1:10" ht="14.25">
      <c r="A55" s="5" t="s">
        <v>26</v>
      </c>
      <c r="B55" s="5"/>
      <c r="C55" s="5"/>
      <c r="D55" s="5"/>
      <c r="E55" s="10"/>
      <c r="F55" s="14"/>
      <c r="G55" s="14"/>
      <c r="H55" s="5"/>
      <c r="I55" s="11"/>
      <c r="J55" s="5"/>
    </row>
    <row r="56" spans="1:10" ht="14.25">
      <c r="A56" s="5" t="s">
        <v>27</v>
      </c>
      <c r="B56" s="5"/>
      <c r="C56" s="5"/>
      <c r="D56" s="5"/>
      <c r="E56" s="10"/>
      <c r="F56" s="14"/>
      <c r="G56" s="14"/>
      <c r="H56" s="5"/>
      <c r="I56" s="11"/>
      <c r="J56" s="5"/>
    </row>
    <row r="57" spans="1:10" ht="31.5" customHeight="1">
      <c r="A57" s="5"/>
      <c r="B57" s="5"/>
      <c r="C57" s="5"/>
      <c r="D57" s="5"/>
      <c r="E57" s="10"/>
      <c r="F57" s="14"/>
      <c r="G57" s="14"/>
      <c r="H57" s="5"/>
      <c r="I57" s="11"/>
      <c r="J57" s="5"/>
    </row>
    <row r="58" spans="1:10" ht="12.75">
      <c r="A58" s="5" t="s">
        <v>28</v>
      </c>
      <c r="B58" s="5"/>
      <c r="C58" s="5"/>
      <c r="D58" s="5"/>
      <c r="E58" s="10"/>
      <c r="F58" s="14"/>
      <c r="G58" s="14"/>
      <c r="H58" s="5"/>
      <c r="I58" s="5"/>
      <c r="J58" s="5"/>
    </row>
    <row r="59" spans="1:10" ht="12.75">
      <c r="A59" s="5" t="s">
        <v>25</v>
      </c>
      <c r="B59" s="5"/>
      <c r="C59" s="5"/>
      <c r="D59" s="5"/>
      <c r="H59" s="5"/>
      <c r="I59" s="5"/>
      <c r="J59" s="5"/>
    </row>
    <row r="60" ht="12.75">
      <c r="F60" s="15"/>
    </row>
    <row r="61" spans="1:6" ht="13.5">
      <c r="A61" s="4" t="s">
        <v>29</v>
      </c>
      <c r="F61" s="15"/>
    </row>
    <row r="62" ht="12.75">
      <c r="F62" s="15"/>
    </row>
  </sheetData>
  <sheetProtection password="CA9C" sheet="1"/>
  <mergeCells count="90">
    <mergeCell ref="D45:E45"/>
    <mergeCell ref="F45:G45"/>
    <mergeCell ref="F46:G46"/>
    <mergeCell ref="D46:E46"/>
    <mergeCell ref="D21:E21"/>
    <mergeCell ref="F21:G21"/>
    <mergeCell ref="F36:G36"/>
    <mergeCell ref="D37:E37"/>
    <mergeCell ref="F37:G37"/>
    <mergeCell ref="F38:G38"/>
    <mergeCell ref="C27:C28"/>
    <mergeCell ref="D27:E28"/>
    <mergeCell ref="F27:G28"/>
    <mergeCell ref="H27:H28"/>
    <mergeCell ref="D24:E24"/>
    <mergeCell ref="I27:I28"/>
    <mergeCell ref="J27:J28"/>
    <mergeCell ref="D22:E22"/>
    <mergeCell ref="F22:G22"/>
    <mergeCell ref="D44:E44"/>
    <mergeCell ref="F44:G44"/>
    <mergeCell ref="D43:E43"/>
    <mergeCell ref="F43:G43"/>
    <mergeCell ref="D42:E42"/>
    <mergeCell ref="F41:G41"/>
    <mergeCell ref="F42:G42"/>
    <mergeCell ref="A47:A50"/>
    <mergeCell ref="D47:E47"/>
    <mergeCell ref="D48:E48"/>
    <mergeCell ref="D49:E49"/>
    <mergeCell ref="D50:E50"/>
    <mergeCell ref="F24:G24"/>
    <mergeCell ref="D41:E41"/>
    <mergeCell ref="D38:E38"/>
    <mergeCell ref="D40:E40"/>
    <mergeCell ref="F40:G40"/>
    <mergeCell ref="A51:G51"/>
    <mergeCell ref="F49:G49"/>
    <mergeCell ref="F50:G50"/>
    <mergeCell ref="F47:G47"/>
    <mergeCell ref="F48:G48"/>
    <mergeCell ref="F35:G35"/>
    <mergeCell ref="D39:E39"/>
    <mergeCell ref="F39:G39"/>
    <mergeCell ref="A41:A43"/>
    <mergeCell ref="B41:B43"/>
    <mergeCell ref="D35:E35"/>
    <mergeCell ref="A36:A37"/>
    <mergeCell ref="B36:B37"/>
    <mergeCell ref="D36:E36"/>
    <mergeCell ref="A38:A40"/>
    <mergeCell ref="B38:B40"/>
    <mergeCell ref="A33:A34"/>
    <mergeCell ref="B33:B34"/>
    <mergeCell ref="D33:E33"/>
    <mergeCell ref="F33:G33"/>
    <mergeCell ref="D34:E34"/>
    <mergeCell ref="F34:G34"/>
    <mergeCell ref="D32:E32"/>
    <mergeCell ref="F32:G32"/>
    <mergeCell ref="D29:E29"/>
    <mergeCell ref="F29:G29"/>
    <mergeCell ref="D30:E30"/>
    <mergeCell ref="F30:G30"/>
    <mergeCell ref="D31:E31"/>
    <mergeCell ref="F31:G31"/>
    <mergeCell ref="A25:A26"/>
    <mergeCell ref="D25:E25"/>
    <mergeCell ref="F25:G25"/>
    <mergeCell ref="D26:E26"/>
    <mergeCell ref="F26:G26"/>
    <mergeCell ref="B25:B26"/>
    <mergeCell ref="A1:I1"/>
    <mergeCell ref="B2:I2"/>
    <mergeCell ref="B4:I4"/>
    <mergeCell ref="B5:I5"/>
    <mergeCell ref="F10:F17"/>
    <mergeCell ref="D18:E18"/>
    <mergeCell ref="F18:G18"/>
    <mergeCell ref="F7:H7"/>
    <mergeCell ref="F19:G19"/>
    <mergeCell ref="D20:E20"/>
    <mergeCell ref="A27:A28"/>
    <mergeCell ref="A29:A31"/>
    <mergeCell ref="B29:B31"/>
    <mergeCell ref="B27:B28"/>
    <mergeCell ref="F20:G20"/>
    <mergeCell ref="D19:E19"/>
    <mergeCell ref="D23:E23"/>
    <mergeCell ref="F23:G2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SheetLayoutView="100" zoomScalePageLayoutView="0" workbookViewId="0" topLeftCell="A6">
      <selection activeCell="G10" sqref="G10:G17"/>
    </sheetView>
  </sheetViews>
  <sheetFormatPr defaultColWidth="9.140625" defaultRowHeight="12.75"/>
  <cols>
    <col min="2" max="2" width="31.28125" style="0" customWidth="1"/>
    <col min="3" max="3" width="17.7109375" style="0" customWidth="1"/>
    <col min="4" max="4" width="12.421875" style="0" customWidth="1"/>
    <col min="5" max="5" width="14.00390625" style="5" customWidth="1"/>
    <col min="6" max="6" width="15.8515625" style="12" customWidth="1"/>
    <col min="7" max="7" width="12.00390625" style="12" customWidth="1"/>
    <col min="8" max="8" width="16.57421875" style="0" customWidth="1"/>
    <col min="10" max="10" width="16.140625" style="0" customWidth="1"/>
  </cols>
  <sheetData>
    <row r="1" spans="1:10" ht="12.75" customHeight="1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5" t="s">
        <v>72</v>
      </c>
    </row>
    <row r="2" spans="1:10" ht="15">
      <c r="A2" s="5"/>
      <c r="B2" s="27" t="s">
        <v>52</v>
      </c>
      <c r="C2" s="27"/>
      <c r="D2" s="27"/>
      <c r="E2" s="27"/>
      <c r="F2" s="27"/>
      <c r="G2" s="27"/>
      <c r="H2" s="27"/>
      <c r="I2" s="27"/>
      <c r="J2" s="5"/>
    </row>
    <row r="3" spans="1:10" ht="12.75">
      <c r="A3" s="5"/>
      <c r="B3" s="5"/>
      <c r="C3" s="5"/>
      <c r="D3" s="5"/>
      <c r="H3" s="5"/>
      <c r="I3" s="5"/>
      <c r="J3" s="5"/>
    </row>
    <row r="4" spans="1:10" ht="15" customHeight="1">
      <c r="A4" s="5"/>
      <c r="B4" s="28" t="s">
        <v>0</v>
      </c>
      <c r="C4" s="28"/>
      <c r="D4" s="28"/>
      <c r="E4" s="28"/>
      <c r="F4" s="28"/>
      <c r="G4" s="28"/>
      <c r="H4" s="28"/>
      <c r="I4" s="28"/>
      <c r="J4" s="5"/>
    </row>
    <row r="5" spans="1:10" ht="13.5">
      <c r="A5" s="5"/>
      <c r="B5" s="28" t="s">
        <v>1</v>
      </c>
      <c r="C5" s="28"/>
      <c r="D5" s="28"/>
      <c r="E5" s="28"/>
      <c r="F5" s="28"/>
      <c r="G5" s="28"/>
      <c r="H5" s="28"/>
      <c r="I5" s="28"/>
      <c r="J5" s="5"/>
    </row>
    <row r="6" spans="1:10" ht="22.5" customHeight="1">
      <c r="A6" s="5"/>
      <c r="B6" s="5"/>
      <c r="C6" s="5"/>
      <c r="D6" s="5"/>
      <c r="H6" s="5"/>
      <c r="I6" s="5"/>
      <c r="J6" s="5"/>
    </row>
    <row r="7" spans="1:10" s="1" customFormat="1" ht="12.75">
      <c r="A7" s="6"/>
      <c r="B7" s="13" t="s">
        <v>67</v>
      </c>
      <c r="C7" s="6"/>
      <c r="D7" s="6"/>
      <c r="E7" s="6"/>
      <c r="F7" s="29"/>
      <c r="G7" s="29"/>
      <c r="H7" s="29"/>
      <c r="I7" s="6"/>
      <c r="J7" s="6"/>
    </row>
    <row r="8" spans="1:10" s="1" customFormat="1" ht="13.5" thickBot="1">
      <c r="A8" s="6"/>
      <c r="B8" s="6"/>
      <c r="C8" s="6"/>
      <c r="D8" s="6"/>
      <c r="E8" s="6"/>
      <c r="F8" s="13"/>
      <c r="G8" s="13"/>
      <c r="H8" s="6"/>
      <c r="I8" s="6"/>
      <c r="J8" s="6"/>
    </row>
    <row r="9" spans="1:13" s="1" customFormat="1" ht="48" customHeight="1" thickBot="1">
      <c r="A9" s="71" t="s">
        <v>2</v>
      </c>
      <c r="B9" s="72" t="s">
        <v>3</v>
      </c>
      <c r="C9" s="72" t="s">
        <v>4</v>
      </c>
      <c r="D9" s="72" t="s">
        <v>51</v>
      </c>
      <c r="E9" s="72" t="s">
        <v>43</v>
      </c>
      <c r="F9" s="73" t="s">
        <v>5</v>
      </c>
      <c r="G9" s="73" t="s">
        <v>44</v>
      </c>
      <c r="H9" s="72" t="s">
        <v>6</v>
      </c>
      <c r="I9" s="72" t="s">
        <v>7</v>
      </c>
      <c r="J9" s="74" t="s">
        <v>8</v>
      </c>
      <c r="M9" s="20"/>
    </row>
    <row r="10" spans="1:13" s="1" customFormat="1" ht="30.75" customHeight="1">
      <c r="A10" s="75">
        <v>1</v>
      </c>
      <c r="B10" s="40" t="s">
        <v>42</v>
      </c>
      <c r="C10" s="76" t="s">
        <v>9</v>
      </c>
      <c r="D10" s="40">
        <v>615</v>
      </c>
      <c r="E10" s="77">
        <v>0.86</v>
      </c>
      <c r="F10" s="78"/>
      <c r="G10" s="155">
        <f>E10*F10</f>
        <v>0</v>
      </c>
      <c r="H10" s="79">
        <f>D10*G10</f>
        <v>0</v>
      </c>
      <c r="I10" s="40">
        <v>8</v>
      </c>
      <c r="J10" s="80">
        <f aca="true" t="shared" si="0" ref="J10:J17">H10*1.08</f>
        <v>0</v>
      </c>
      <c r="M10" s="19"/>
    </row>
    <row r="11" spans="1:13" s="1" customFormat="1" ht="30.75" customHeight="1">
      <c r="A11" s="75">
        <v>2</v>
      </c>
      <c r="B11" s="40" t="s">
        <v>55</v>
      </c>
      <c r="C11" s="76" t="s">
        <v>9</v>
      </c>
      <c r="D11" s="40">
        <v>65</v>
      </c>
      <c r="E11" s="76">
        <v>0.96</v>
      </c>
      <c r="F11" s="78"/>
      <c r="G11" s="155">
        <f>E11*F10</f>
        <v>0</v>
      </c>
      <c r="H11" s="79">
        <f aca="true" t="shared" si="1" ref="H11:H17">D11*G11</f>
        <v>0</v>
      </c>
      <c r="I11" s="40">
        <v>8</v>
      </c>
      <c r="J11" s="80">
        <f t="shared" si="0"/>
        <v>0</v>
      </c>
      <c r="M11" s="19"/>
    </row>
    <row r="12" spans="1:13" s="1" customFormat="1" ht="30.75" customHeight="1">
      <c r="A12" s="75">
        <v>3</v>
      </c>
      <c r="B12" s="40" t="s">
        <v>41</v>
      </c>
      <c r="C12" s="76" t="s">
        <v>9</v>
      </c>
      <c r="D12" s="49">
        <v>2072</v>
      </c>
      <c r="E12" s="81">
        <v>1.31</v>
      </c>
      <c r="F12" s="78"/>
      <c r="G12" s="156">
        <f>E12*F10</f>
        <v>0</v>
      </c>
      <c r="H12" s="79">
        <f t="shared" si="1"/>
        <v>0</v>
      </c>
      <c r="I12" s="40">
        <v>8</v>
      </c>
      <c r="J12" s="80">
        <f t="shared" si="0"/>
        <v>0</v>
      </c>
      <c r="M12" s="19"/>
    </row>
    <row r="13" spans="1:13" s="1" customFormat="1" ht="12.75">
      <c r="A13" s="75">
        <v>4</v>
      </c>
      <c r="B13" s="40" t="s">
        <v>56</v>
      </c>
      <c r="C13" s="76" t="s">
        <v>9</v>
      </c>
      <c r="D13" s="49">
        <v>50</v>
      </c>
      <c r="E13" s="81">
        <v>1.41</v>
      </c>
      <c r="F13" s="78"/>
      <c r="G13" s="156">
        <f>E13*F10</f>
        <v>0</v>
      </c>
      <c r="H13" s="79">
        <f t="shared" si="1"/>
        <v>0</v>
      </c>
      <c r="I13" s="40">
        <v>8</v>
      </c>
      <c r="J13" s="80">
        <f>H13*1.08</f>
        <v>0</v>
      </c>
      <c r="M13" s="19"/>
    </row>
    <row r="14" spans="1:13" s="1" customFormat="1" ht="33" customHeight="1">
      <c r="A14" s="82">
        <v>5</v>
      </c>
      <c r="B14" s="49" t="s">
        <v>57</v>
      </c>
      <c r="C14" s="76" t="s">
        <v>9</v>
      </c>
      <c r="D14" s="49">
        <v>408</v>
      </c>
      <c r="E14" s="83">
        <v>1.78</v>
      </c>
      <c r="F14" s="78"/>
      <c r="G14" s="156">
        <f>E14*F10</f>
        <v>0</v>
      </c>
      <c r="H14" s="79">
        <f t="shared" si="1"/>
        <v>0</v>
      </c>
      <c r="I14" s="49">
        <v>8</v>
      </c>
      <c r="J14" s="80">
        <f t="shared" si="0"/>
        <v>0</v>
      </c>
      <c r="M14" s="19"/>
    </row>
    <row r="15" spans="1:13" s="1" customFormat="1" ht="33" customHeight="1">
      <c r="A15" s="82">
        <v>6</v>
      </c>
      <c r="B15" s="49" t="s">
        <v>58</v>
      </c>
      <c r="C15" s="76" t="s">
        <v>9</v>
      </c>
      <c r="D15" s="49">
        <v>251</v>
      </c>
      <c r="E15" s="83">
        <v>2.15</v>
      </c>
      <c r="F15" s="78"/>
      <c r="G15" s="156">
        <f>E15*F10</f>
        <v>0</v>
      </c>
      <c r="H15" s="79">
        <f t="shared" si="1"/>
        <v>0</v>
      </c>
      <c r="I15" s="49">
        <v>8</v>
      </c>
      <c r="J15" s="80">
        <f t="shared" si="0"/>
        <v>0</v>
      </c>
      <c r="M15" s="19"/>
    </row>
    <row r="16" spans="1:13" s="1" customFormat="1" ht="33" customHeight="1">
      <c r="A16" s="82">
        <v>7</v>
      </c>
      <c r="B16" s="49" t="s">
        <v>59</v>
      </c>
      <c r="C16" s="76" t="s">
        <v>9</v>
      </c>
      <c r="D16" s="49">
        <v>116</v>
      </c>
      <c r="E16" s="83">
        <v>2.55</v>
      </c>
      <c r="F16" s="78"/>
      <c r="G16" s="156">
        <f>E16*F10</f>
        <v>0</v>
      </c>
      <c r="H16" s="79">
        <f t="shared" si="1"/>
        <v>0</v>
      </c>
      <c r="I16" s="49">
        <v>8</v>
      </c>
      <c r="J16" s="80">
        <f t="shared" si="0"/>
        <v>0</v>
      </c>
      <c r="M16" s="19"/>
    </row>
    <row r="17" spans="1:13" s="1" customFormat="1" ht="33" customHeight="1" thickBot="1">
      <c r="A17" s="84">
        <v>8</v>
      </c>
      <c r="B17" s="85" t="s">
        <v>60</v>
      </c>
      <c r="C17" s="86" t="s">
        <v>9</v>
      </c>
      <c r="D17" s="85">
        <v>285</v>
      </c>
      <c r="E17" s="87">
        <v>2.63</v>
      </c>
      <c r="F17" s="78"/>
      <c r="G17" s="157">
        <f>E17*F10</f>
        <v>0</v>
      </c>
      <c r="H17" s="79">
        <f t="shared" si="1"/>
        <v>0</v>
      </c>
      <c r="I17" s="85">
        <v>8</v>
      </c>
      <c r="J17" s="88">
        <f t="shared" si="0"/>
        <v>0</v>
      </c>
      <c r="M17" s="19"/>
    </row>
    <row r="18" spans="1:13" s="1" customFormat="1" ht="33" customHeight="1" thickBot="1">
      <c r="A18" s="89"/>
      <c r="B18" s="72" t="s">
        <v>3</v>
      </c>
      <c r="C18" s="90" t="s">
        <v>4</v>
      </c>
      <c r="D18" s="91" t="s">
        <v>51</v>
      </c>
      <c r="E18" s="92"/>
      <c r="F18" s="93" t="s">
        <v>5</v>
      </c>
      <c r="G18" s="94"/>
      <c r="H18" s="95" t="s">
        <v>6</v>
      </c>
      <c r="I18" s="72" t="s">
        <v>45</v>
      </c>
      <c r="J18" s="96" t="s">
        <v>8</v>
      </c>
      <c r="M18" s="20"/>
    </row>
    <row r="19" spans="1:10" s="1" customFormat="1" ht="33" customHeight="1">
      <c r="A19" s="75">
        <v>9</v>
      </c>
      <c r="B19" s="40" t="s">
        <v>46</v>
      </c>
      <c r="C19" s="76" t="s">
        <v>9</v>
      </c>
      <c r="D19" s="97">
        <v>1864</v>
      </c>
      <c r="E19" s="98"/>
      <c r="F19" s="99"/>
      <c r="G19" s="100"/>
      <c r="H19" s="79">
        <f>D19*F19</f>
        <v>0</v>
      </c>
      <c r="I19" s="40">
        <v>8</v>
      </c>
      <c r="J19" s="80">
        <f>H19*1.08</f>
        <v>0</v>
      </c>
    </row>
    <row r="20" spans="1:10" s="1" customFormat="1" ht="15" customHeight="1">
      <c r="A20" s="82">
        <v>10</v>
      </c>
      <c r="B20" s="49" t="s">
        <v>47</v>
      </c>
      <c r="C20" s="76" t="s">
        <v>9</v>
      </c>
      <c r="D20" s="101">
        <v>971</v>
      </c>
      <c r="E20" s="102"/>
      <c r="F20" s="99"/>
      <c r="G20" s="100"/>
      <c r="H20" s="79">
        <f>D20*F20</f>
        <v>0</v>
      </c>
      <c r="I20" s="49">
        <v>8</v>
      </c>
      <c r="J20" s="80">
        <f>H20*1.08</f>
        <v>0</v>
      </c>
    </row>
    <row r="21" spans="1:10" s="1" customFormat="1" ht="33.75" customHeight="1">
      <c r="A21" s="84">
        <v>11</v>
      </c>
      <c r="B21" s="103" t="s">
        <v>36</v>
      </c>
      <c r="C21" s="85" t="s">
        <v>10</v>
      </c>
      <c r="D21" s="104">
        <v>1</v>
      </c>
      <c r="E21" s="105"/>
      <c r="F21" s="99"/>
      <c r="G21" s="100"/>
      <c r="H21" s="79">
        <f>D21*F21</f>
        <v>0</v>
      </c>
      <c r="I21" s="85">
        <v>8</v>
      </c>
      <c r="J21" s="80">
        <f>H21*1.08</f>
        <v>0</v>
      </c>
    </row>
    <row r="22" spans="1:10" s="1" customFormat="1" ht="27.75" customHeight="1">
      <c r="A22" s="84">
        <v>12</v>
      </c>
      <c r="B22" s="44" t="s">
        <v>38</v>
      </c>
      <c r="C22" s="85" t="s">
        <v>10</v>
      </c>
      <c r="D22" s="101">
        <v>5.75</v>
      </c>
      <c r="E22" s="102"/>
      <c r="F22" s="99"/>
      <c r="G22" s="100"/>
      <c r="H22" s="79">
        <f>D22*F22</f>
        <v>0</v>
      </c>
      <c r="I22" s="85">
        <v>8</v>
      </c>
      <c r="J22" s="80">
        <f>H22*1.08</f>
        <v>0</v>
      </c>
    </row>
    <row r="23" spans="1:10" s="1" customFormat="1" ht="30.75" customHeight="1" thickBot="1">
      <c r="A23" s="84">
        <v>13</v>
      </c>
      <c r="B23" s="85" t="s">
        <v>37</v>
      </c>
      <c r="C23" s="85" t="s">
        <v>10</v>
      </c>
      <c r="D23" s="106">
        <v>4.01</v>
      </c>
      <c r="E23" s="107"/>
      <c r="F23" s="99"/>
      <c r="G23" s="100"/>
      <c r="H23" s="79">
        <f>D23*F23</f>
        <v>0</v>
      </c>
      <c r="I23" s="85">
        <v>8</v>
      </c>
      <c r="J23" s="80">
        <f>H23*1.08</f>
        <v>0</v>
      </c>
    </row>
    <row r="24" spans="1:10" s="1" customFormat="1" ht="13.5" thickBot="1">
      <c r="A24" s="108"/>
      <c r="B24" s="73" t="s">
        <v>12</v>
      </c>
      <c r="C24" s="109"/>
      <c r="D24" s="110"/>
      <c r="E24" s="111"/>
      <c r="F24" s="112"/>
      <c r="G24" s="113"/>
      <c r="H24" s="114"/>
      <c r="I24" s="115"/>
      <c r="J24" s="116"/>
    </row>
    <row r="25" spans="1:10" s="1" customFormat="1" ht="19.5" customHeight="1">
      <c r="A25" s="117">
        <v>14</v>
      </c>
      <c r="B25" s="118" t="s">
        <v>13</v>
      </c>
      <c r="C25" s="40" t="s">
        <v>14</v>
      </c>
      <c r="D25" s="97">
        <v>161</v>
      </c>
      <c r="E25" s="98"/>
      <c r="F25" s="99"/>
      <c r="G25" s="100"/>
      <c r="H25" s="79">
        <f>D25*F25</f>
        <v>0</v>
      </c>
      <c r="I25" s="40">
        <v>8</v>
      </c>
      <c r="J25" s="80">
        <f>H25*1.08</f>
        <v>0</v>
      </c>
    </row>
    <row r="26" spans="1:10" s="1" customFormat="1" ht="19.5" customHeight="1">
      <c r="A26" s="119"/>
      <c r="B26" s="120"/>
      <c r="C26" s="49" t="s">
        <v>11</v>
      </c>
      <c r="D26" s="101">
        <v>19475</v>
      </c>
      <c r="E26" s="102"/>
      <c r="F26" s="99"/>
      <c r="G26" s="100"/>
      <c r="H26" s="79">
        <f aca="true" t="shared" si="2" ref="H26:H33">D26*F26</f>
        <v>0</v>
      </c>
      <c r="I26" s="49">
        <v>8</v>
      </c>
      <c r="J26" s="80">
        <f aca="true" t="shared" si="3" ref="J26:J32">H26*1.08</f>
        <v>0</v>
      </c>
    </row>
    <row r="27" spans="1:10" s="1" customFormat="1" ht="19.5" customHeight="1">
      <c r="A27" s="121">
        <v>15</v>
      </c>
      <c r="B27" s="122" t="s">
        <v>15</v>
      </c>
      <c r="C27" s="122" t="s">
        <v>17</v>
      </c>
      <c r="D27" s="123">
        <v>40</v>
      </c>
      <c r="E27" s="124"/>
      <c r="F27" s="125"/>
      <c r="G27" s="126"/>
      <c r="H27" s="127">
        <f>D27*F27</f>
        <v>0</v>
      </c>
      <c r="I27" s="122">
        <v>8</v>
      </c>
      <c r="J27" s="128">
        <f>H27*1.08</f>
        <v>0</v>
      </c>
    </row>
    <row r="28" spans="1:10" s="1" customFormat="1" ht="19.5" customHeight="1">
      <c r="A28" s="117"/>
      <c r="B28" s="118"/>
      <c r="C28" s="118"/>
      <c r="D28" s="97"/>
      <c r="E28" s="98"/>
      <c r="F28" s="129"/>
      <c r="G28" s="130"/>
      <c r="H28" s="131"/>
      <c r="I28" s="118"/>
      <c r="J28" s="132"/>
    </row>
    <row r="29" spans="1:10" s="1" customFormat="1" ht="19.5" customHeight="1">
      <c r="A29" s="119">
        <v>16</v>
      </c>
      <c r="B29" s="120" t="s">
        <v>18</v>
      </c>
      <c r="C29" s="49" t="s">
        <v>11</v>
      </c>
      <c r="D29" s="101">
        <v>16</v>
      </c>
      <c r="E29" s="102"/>
      <c r="F29" s="99"/>
      <c r="G29" s="100"/>
      <c r="H29" s="79">
        <f t="shared" si="2"/>
        <v>0</v>
      </c>
      <c r="I29" s="49">
        <v>8</v>
      </c>
      <c r="J29" s="80">
        <f t="shared" si="3"/>
        <v>0</v>
      </c>
    </row>
    <row r="30" spans="1:10" s="1" customFormat="1" ht="19.5" customHeight="1">
      <c r="A30" s="119"/>
      <c r="B30" s="120"/>
      <c r="C30" s="49" t="s">
        <v>11</v>
      </c>
      <c r="D30" s="101">
        <v>48</v>
      </c>
      <c r="E30" s="102"/>
      <c r="F30" s="99"/>
      <c r="G30" s="100"/>
      <c r="H30" s="79">
        <f t="shared" si="2"/>
        <v>0</v>
      </c>
      <c r="I30" s="49">
        <v>23</v>
      </c>
      <c r="J30" s="80">
        <f>H30*1.23</f>
        <v>0</v>
      </c>
    </row>
    <row r="31" spans="1:10" s="1" customFormat="1" ht="19.5" customHeight="1">
      <c r="A31" s="119"/>
      <c r="B31" s="120"/>
      <c r="C31" s="49" t="s">
        <v>11</v>
      </c>
      <c r="D31" s="101">
        <v>32</v>
      </c>
      <c r="E31" s="102"/>
      <c r="F31" s="99"/>
      <c r="G31" s="100"/>
      <c r="H31" s="79">
        <f t="shared" si="2"/>
        <v>0</v>
      </c>
      <c r="I31" s="49">
        <v>8</v>
      </c>
      <c r="J31" s="80">
        <f t="shared" si="3"/>
        <v>0</v>
      </c>
    </row>
    <row r="32" spans="1:10" s="1" customFormat="1" ht="19.5" customHeight="1">
      <c r="A32" s="82">
        <v>17</v>
      </c>
      <c r="B32" s="49" t="s">
        <v>31</v>
      </c>
      <c r="C32" s="49" t="s">
        <v>16</v>
      </c>
      <c r="D32" s="101">
        <v>6</v>
      </c>
      <c r="E32" s="102"/>
      <c r="F32" s="99"/>
      <c r="G32" s="100"/>
      <c r="H32" s="79">
        <f t="shared" si="2"/>
        <v>0</v>
      </c>
      <c r="I32" s="49">
        <v>8</v>
      </c>
      <c r="J32" s="80">
        <f t="shared" si="3"/>
        <v>0</v>
      </c>
    </row>
    <row r="33" spans="1:10" s="1" customFormat="1" ht="19.5" customHeight="1" thickBot="1">
      <c r="A33" s="82">
        <v>18</v>
      </c>
      <c r="B33" s="85" t="s">
        <v>40</v>
      </c>
      <c r="C33" s="85" t="s">
        <v>19</v>
      </c>
      <c r="D33" s="101">
        <v>100</v>
      </c>
      <c r="E33" s="102"/>
      <c r="F33" s="99"/>
      <c r="G33" s="100"/>
      <c r="H33" s="79">
        <f t="shared" si="2"/>
        <v>0</v>
      </c>
      <c r="I33" s="85">
        <v>23</v>
      </c>
      <c r="J33" s="80">
        <f aca="true" t="shared" si="4" ref="J33:J40">H33*1.23</f>
        <v>0</v>
      </c>
    </row>
    <row r="34" spans="1:10" s="1" customFormat="1" ht="24" customHeight="1" thickBot="1">
      <c r="A34" s="133"/>
      <c r="B34" s="73" t="s">
        <v>20</v>
      </c>
      <c r="C34" s="134"/>
      <c r="D34" s="135"/>
      <c r="E34" s="136"/>
      <c r="F34" s="137"/>
      <c r="G34" s="113"/>
      <c r="H34" s="114"/>
      <c r="I34" s="115"/>
      <c r="J34" s="116"/>
    </row>
    <row r="35" spans="1:10" s="1" customFormat="1" ht="19.5" customHeight="1">
      <c r="A35" s="117">
        <v>19</v>
      </c>
      <c r="B35" s="118" t="s">
        <v>21</v>
      </c>
      <c r="C35" s="40" t="s">
        <v>11</v>
      </c>
      <c r="D35" s="138">
        <v>100</v>
      </c>
      <c r="E35" s="139"/>
      <c r="F35" s="99"/>
      <c r="G35" s="100"/>
      <c r="H35" s="79">
        <f>D35*F35</f>
        <v>0</v>
      </c>
      <c r="I35" s="40">
        <v>23</v>
      </c>
      <c r="J35" s="80">
        <f t="shared" si="4"/>
        <v>0</v>
      </c>
    </row>
    <row r="36" spans="1:10" ht="19.5" customHeight="1">
      <c r="A36" s="119"/>
      <c r="B36" s="120"/>
      <c r="C36" s="49" t="s">
        <v>14</v>
      </c>
      <c r="D36" s="101">
        <v>10</v>
      </c>
      <c r="E36" s="102"/>
      <c r="F36" s="99"/>
      <c r="G36" s="100"/>
      <c r="H36" s="79">
        <f aca="true" t="shared" si="5" ref="H36:H45">D36*F36</f>
        <v>0</v>
      </c>
      <c r="I36" s="49">
        <v>23</v>
      </c>
      <c r="J36" s="80">
        <f t="shared" si="4"/>
        <v>0</v>
      </c>
    </row>
    <row r="37" spans="1:10" ht="19.5" customHeight="1">
      <c r="A37" s="140">
        <v>20</v>
      </c>
      <c r="B37" s="122" t="s">
        <v>22</v>
      </c>
      <c r="C37" s="49" t="s">
        <v>14</v>
      </c>
      <c r="D37" s="101">
        <v>100</v>
      </c>
      <c r="E37" s="102"/>
      <c r="F37" s="99"/>
      <c r="G37" s="100"/>
      <c r="H37" s="79">
        <f t="shared" si="5"/>
        <v>0</v>
      </c>
      <c r="I37" s="49">
        <v>23</v>
      </c>
      <c r="J37" s="80">
        <f t="shared" si="4"/>
        <v>0</v>
      </c>
    </row>
    <row r="38" spans="1:10" ht="19.5" customHeight="1">
      <c r="A38" s="141"/>
      <c r="B38" s="142"/>
      <c r="C38" s="49" t="s">
        <v>11</v>
      </c>
      <c r="D38" s="101">
        <v>50</v>
      </c>
      <c r="E38" s="102"/>
      <c r="F38" s="99"/>
      <c r="G38" s="100"/>
      <c r="H38" s="79">
        <f t="shared" si="5"/>
        <v>0</v>
      </c>
      <c r="I38" s="49">
        <v>23</v>
      </c>
      <c r="J38" s="80">
        <f t="shared" si="4"/>
        <v>0</v>
      </c>
    </row>
    <row r="39" spans="1:10" ht="19.5" customHeight="1">
      <c r="A39" s="141"/>
      <c r="B39" s="142"/>
      <c r="C39" s="49" t="s">
        <v>11</v>
      </c>
      <c r="D39" s="101">
        <v>150</v>
      </c>
      <c r="E39" s="102"/>
      <c r="F39" s="99"/>
      <c r="G39" s="100"/>
      <c r="H39" s="79">
        <f t="shared" si="5"/>
        <v>0</v>
      </c>
      <c r="I39" s="49">
        <v>23</v>
      </c>
      <c r="J39" s="80">
        <f t="shared" si="4"/>
        <v>0</v>
      </c>
    </row>
    <row r="40" spans="1:10" ht="19.5" customHeight="1">
      <c r="A40" s="143"/>
      <c r="B40" s="118"/>
      <c r="C40" s="49" t="s">
        <v>11</v>
      </c>
      <c r="D40" s="101">
        <v>50</v>
      </c>
      <c r="E40" s="102"/>
      <c r="F40" s="99"/>
      <c r="G40" s="100"/>
      <c r="H40" s="79">
        <f t="shared" si="5"/>
        <v>0</v>
      </c>
      <c r="I40" s="49">
        <v>23</v>
      </c>
      <c r="J40" s="80">
        <f t="shared" si="4"/>
        <v>0</v>
      </c>
    </row>
    <row r="41" spans="1:10" ht="19.5" customHeight="1" thickBot="1">
      <c r="A41" s="144">
        <v>21</v>
      </c>
      <c r="B41" s="49" t="s">
        <v>32</v>
      </c>
      <c r="C41" s="49" t="s">
        <v>14</v>
      </c>
      <c r="D41" s="145">
        <v>50</v>
      </c>
      <c r="E41" s="146"/>
      <c r="F41" s="99"/>
      <c r="G41" s="100"/>
      <c r="H41" s="79">
        <f>D41*F41</f>
        <v>0</v>
      </c>
      <c r="I41" s="49">
        <v>8</v>
      </c>
      <c r="J41" s="147">
        <f>H41*1.08</f>
        <v>0</v>
      </c>
    </row>
    <row r="42" spans="1:10" ht="19.5" customHeight="1">
      <c r="A42" s="140">
        <v>21</v>
      </c>
      <c r="B42" s="49" t="s">
        <v>61</v>
      </c>
      <c r="C42" s="49" t="s">
        <v>11</v>
      </c>
      <c r="D42" s="101">
        <v>20</v>
      </c>
      <c r="E42" s="102"/>
      <c r="F42" s="99"/>
      <c r="G42" s="100"/>
      <c r="H42" s="79">
        <f>D42*F42</f>
        <v>0</v>
      </c>
      <c r="I42" s="49">
        <v>8</v>
      </c>
      <c r="J42" s="147">
        <f>H42*1.08</f>
        <v>0</v>
      </c>
    </row>
    <row r="43" spans="1:10" ht="19.5" customHeight="1">
      <c r="A43" s="141"/>
      <c r="B43" s="49" t="s">
        <v>62</v>
      </c>
      <c r="C43" s="49" t="s">
        <v>11</v>
      </c>
      <c r="D43" s="101">
        <v>20</v>
      </c>
      <c r="E43" s="102"/>
      <c r="F43" s="99"/>
      <c r="G43" s="100"/>
      <c r="H43" s="79">
        <f>D43*F43</f>
        <v>0</v>
      </c>
      <c r="I43" s="49">
        <v>8</v>
      </c>
      <c r="J43" s="147">
        <f>H43*1.08</f>
        <v>0</v>
      </c>
    </row>
    <row r="44" spans="1:10" ht="25.5" customHeight="1">
      <c r="A44" s="141"/>
      <c r="B44" s="49" t="s">
        <v>63</v>
      </c>
      <c r="C44" s="49" t="s">
        <v>11</v>
      </c>
      <c r="D44" s="101">
        <v>20</v>
      </c>
      <c r="E44" s="102"/>
      <c r="F44" s="99"/>
      <c r="G44" s="100"/>
      <c r="H44" s="79">
        <f>D44*F44</f>
        <v>0</v>
      </c>
      <c r="I44" s="49">
        <v>8</v>
      </c>
      <c r="J44" s="147">
        <f>H44*1.08</f>
        <v>0</v>
      </c>
    </row>
    <row r="45" spans="1:10" ht="19.5" customHeight="1" thickBot="1">
      <c r="A45" s="148"/>
      <c r="B45" s="49" t="s">
        <v>64</v>
      </c>
      <c r="C45" s="49" t="s">
        <v>14</v>
      </c>
      <c r="D45" s="145">
        <v>20</v>
      </c>
      <c r="E45" s="146"/>
      <c r="F45" s="99"/>
      <c r="G45" s="100"/>
      <c r="H45" s="79">
        <f t="shared" si="5"/>
        <v>0</v>
      </c>
      <c r="I45" s="49">
        <v>8</v>
      </c>
      <c r="J45" s="147">
        <f>H45*1.08</f>
        <v>0</v>
      </c>
    </row>
    <row r="46" spans="1:10" ht="13.5" thickBot="1">
      <c r="A46" s="149" t="str">
        <f>'Pakiet I'!$A$20</f>
        <v>Razem wartość szacunkowa zł</v>
      </c>
      <c r="B46" s="150"/>
      <c r="C46" s="150"/>
      <c r="D46" s="150"/>
      <c r="E46" s="150"/>
      <c r="F46" s="150"/>
      <c r="G46" s="151"/>
      <c r="H46" s="152">
        <f>SUM(H10:H45)</f>
        <v>0</v>
      </c>
      <c r="I46" s="153"/>
      <c r="J46" s="154">
        <f>SUM(J10:J45)</f>
        <v>0</v>
      </c>
    </row>
    <row r="47" spans="1:10" ht="31.5" customHeight="1">
      <c r="A47" s="7"/>
      <c r="B47" s="7"/>
      <c r="C47" s="7"/>
      <c r="D47" s="7"/>
      <c r="E47" s="16"/>
      <c r="F47" s="7"/>
      <c r="G47" s="7"/>
      <c r="H47" s="8"/>
      <c r="I47" s="9"/>
      <c r="J47" s="8"/>
    </row>
    <row r="48" spans="1:10" ht="12.75">
      <c r="A48" s="5"/>
      <c r="B48" s="5"/>
      <c r="C48" s="5"/>
      <c r="D48" s="5"/>
      <c r="H48" s="5"/>
      <c r="I48" s="5"/>
      <c r="J48" s="5"/>
    </row>
    <row r="49" spans="1:10" ht="14.25">
      <c r="A49" s="5" t="s">
        <v>24</v>
      </c>
      <c r="B49" s="5"/>
      <c r="C49" s="5"/>
      <c r="D49" s="5"/>
      <c r="E49" s="10"/>
      <c r="F49" s="14"/>
      <c r="G49" s="14"/>
      <c r="H49" s="5"/>
      <c r="I49" s="11"/>
      <c r="J49" s="5"/>
    </row>
    <row r="50" spans="1:10" ht="29.25" customHeight="1">
      <c r="A50" s="5" t="s">
        <v>25</v>
      </c>
      <c r="B50" s="5"/>
      <c r="C50" s="5"/>
      <c r="D50" s="5"/>
      <c r="E50" s="10"/>
      <c r="F50" s="14"/>
      <c r="G50" s="14"/>
      <c r="H50" s="5"/>
      <c r="I50" s="11"/>
      <c r="J50" s="5"/>
    </row>
    <row r="51" spans="1:10" ht="14.25">
      <c r="A51" s="5"/>
      <c r="B51" s="5"/>
      <c r="C51" s="5"/>
      <c r="D51" s="5"/>
      <c r="E51" s="10"/>
      <c r="F51" s="14"/>
      <c r="G51" s="14"/>
      <c r="H51" s="5"/>
      <c r="I51" s="11"/>
      <c r="J51" s="5"/>
    </row>
    <row r="52" spans="1:10" ht="14.25">
      <c r="A52" s="5" t="s">
        <v>26</v>
      </c>
      <c r="B52" s="5"/>
      <c r="C52" s="5"/>
      <c r="D52" s="5"/>
      <c r="E52" s="10"/>
      <c r="F52" s="14"/>
      <c r="G52" s="14"/>
      <c r="H52" s="5"/>
      <c r="I52" s="11"/>
      <c r="J52" s="5"/>
    </row>
    <row r="53" spans="1:10" ht="30" customHeight="1">
      <c r="A53" s="5" t="s">
        <v>27</v>
      </c>
      <c r="B53" s="5"/>
      <c r="C53" s="5"/>
      <c r="D53" s="5"/>
      <c r="E53" s="10"/>
      <c r="F53" s="14"/>
      <c r="G53" s="14"/>
      <c r="H53" s="5"/>
      <c r="I53" s="11"/>
      <c r="J53" s="5"/>
    </row>
    <row r="54" spans="1:10" ht="14.25">
      <c r="A54" s="5"/>
      <c r="B54" s="5"/>
      <c r="C54" s="5"/>
      <c r="D54" s="5"/>
      <c r="E54" s="10"/>
      <c r="F54" s="14"/>
      <c r="G54" s="14"/>
      <c r="H54" s="5"/>
      <c r="I54" s="11"/>
      <c r="J54" s="5"/>
    </row>
    <row r="55" spans="1:10" ht="12.75">
      <c r="A55" s="5" t="s">
        <v>28</v>
      </c>
      <c r="B55" s="5"/>
      <c r="C55" s="5"/>
      <c r="D55" s="5"/>
      <c r="E55" s="10"/>
      <c r="F55" s="14"/>
      <c r="G55" s="14"/>
      <c r="H55" s="5"/>
      <c r="I55" s="5"/>
      <c r="J55" s="5"/>
    </row>
    <row r="56" spans="1:10" ht="12.75">
      <c r="A56" s="5" t="s">
        <v>25</v>
      </c>
      <c r="B56" s="5"/>
      <c r="C56" s="5"/>
      <c r="D56" s="5"/>
      <c r="H56" s="5"/>
      <c r="I56" s="5"/>
      <c r="J56" s="5"/>
    </row>
    <row r="57" spans="1:10" ht="12.75">
      <c r="A57" s="5"/>
      <c r="B57" s="5"/>
      <c r="C57" s="5"/>
      <c r="D57" s="5"/>
      <c r="H57" s="5"/>
      <c r="I57" s="5"/>
      <c r="J57" s="5"/>
    </row>
    <row r="58" spans="1:10" ht="12.75">
      <c r="A58" s="5"/>
      <c r="B58" s="5"/>
      <c r="C58" s="5"/>
      <c r="D58" s="5"/>
      <c r="H58" s="5"/>
      <c r="I58" s="5"/>
      <c r="J58" s="5"/>
    </row>
    <row r="59" spans="1:10" ht="14.25">
      <c r="A59" s="11" t="s">
        <v>29</v>
      </c>
      <c r="B59" s="5"/>
      <c r="C59" s="5"/>
      <c r="D59" s="5"/>
      <c r="H59" s="5"/>
      <c r="I59" s="5"/>
      <c r="J59" s="5"/>
    </row>
  </sheetData>
  <sheetProtection password="CA9C" sheet="1"/>
  <mergeCells count="76">
    <mergeCell ref="D43:E43"/>
    <mergeCell ref="F43:G43"/>
    <mergeCell ref="D45:E45"/>
    <mergeCell ref="F37:G37"/>
    <mergeCell ref="A35:A36"/>
    <mergeCell ref="B35:B36"/>
    <mergeCell ref="D44:E44"/>
    <mergeCell ref="F44:G44"/>
    <mergeCell ref="A42:A45"/>
    <mergeCell ref="D41:E41"/>
    <mergeCell ref="F41:G41"/>
    <mergeCell ref="D42:E42"/>
    <mergeCell ref="F42:G42"/>
    <mergeCell ref="F36:G36"/>
    <mergeCell ref="D33:E33"/>
    <mergeCell ref="F33:G33"/>
    <mergeCell ref="F45:G45"/>
    <mergeCell ref="A46:G46"/>
    <mergeCell ref="F24:G24"/>
    <mergeCell ref="F34:G34"/>
    <mergeCell ref="A37:A40"/>
    <mergeCell ref="B37:B40"/>
    <mergeCell ref="D37:E37"/>
    <mergeCell ref="F40:G40"/>
    <mergeCell ref="D34:E34"/>
    <mergeCell ref="D38:E38"/>
    <mergeCell ref="F38:G38"/>
    <mergeCell ref="F39:G39"/>
    <mergeCell ref="D39:E39"/>
    <mergeCell ref="D40:E40"/>
    <mergeCell ref="D35:E35"/>
    <mergeCell ref="F35:G35"/>
    <mergeCell ref="D36:E36"/>
    <mergeCell ref="A29:A31"/>
    <mergeCell ref="B29:B31"/>
    <mergeCell ref="D29:E29"/>
    <mergeCell ref="F29:G29"/>
    <mergeCell ref="D30:E30"/>
    <mergeCell ref="F30:G30"/>
    <mergeCell ref="D31:E31"/>
    <mergeCell ref="F31:G31"/>
    <mergeCell ref="A25:A26"/>
    <mergeCell ref="B25:B26"/>
    <mergeCell ref="D25:E25"/>
    <mergeCell ref="D22:E22"/>
    <mergeCell ref="F22:G22"/>
    <mergeCell ref="D23:E23"/>
    <mergeCell ref="F23:G23"/>
    <mergeCell ref="F25:G25"/>
    <mergeCell ref="D26:E26"/>
    <mergeCell ref="F26:G26"/>
    <mergeCell ref="F20:G20"/>
    <mergeCell ref="F7:H7"/>
    <mergeCell ref="F10:F17"/>
    <mergeCell ref="D18:E18"/>
    <mergeCell ref="F18:G18"/>
    <mergeCell ref="D24:E24"/>
    <mergeCell ref="D21:E21"/>
    <mergeCell ref="F21:G21"/>
    <mergeCell ref="A1:I1"/>
    <mergeCell ref="B2:I2"/>
    <mergeCell ref="B4:I4"/>
    <mergeCell ref="B5:I5"/>
    <mergeCell ref="D32:E32"/>
    <mergeCell ref="F32:G32"/>
    <mergeCell ref="I27:I28"/>
    <mergeCell ref="D19:E19"/>
    <mergeCell ref="F19:G19"/>
    <mergeCell ref="D20:E20"/>
    <mergeCell ref="J27:J28"/>
    <mergeCell ref="B27:B28"/>
    <mergeCell ref="A27:A28"/>
    <mergeCell ref="C27:C28"/>
    <mergeCell ref="F27:G28"/>
    <mergeCell ref="D27:E28"/>
    <mergeCell ref="H27:H2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LZD USR2</dc:creator>
  <cp:keywords/>
  <dc:description/>
  <cp:lastModifiedBy>Dell</cp:lastModifiedBy>
  <cp:lastPrinted>2023-11-07T11:43:25Z</cp:lastPrinted>
  <dcterms:created xsi:type="dcterms:W3CDTF">2011-10-26T13:20:18Z</dcterms:created>
  <dcterms:modified xsi:type="dcterms:W3CDTF">2023-12-21T10:14:49Z</dcterms:modified>
  <cp:category/>
  <cp:version/>
  <cp:contentType/>
  <cp:contentStatus/>
</cp:coreProperties>
</file>