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96" tabRatio="781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środki trwałe" sheetId="5" r:id="rId5"/>
    <sheet name="maszyny" sheetId="6" r:id="rId6"/>
    <sheet name="szkodowość " sheetId="7" r:id="rId7"/>
    <sheet name="lokalizacje" sheetId="8" r:id="rId8"/>
  </sheets>
  <definedNames>
    <definedName name="_xlnm.Print_Area" localSheetId="3">'auta'!$A$1:$AC$21</definedName>
    <definedName name="_xlnm.Print_Area" localSheetId="1">'budynki'!$A$1:$Z$84</definedName>
    <definedName name="_xlnm.Print_Area" localSheetId="2">'elektronika '!$A$1:$D$236</definedName>
    <definedName name="_xlnm.Print_Area" localSheetId="5">'maszyny'!$A$1:$I$40</definedName>
    <definedName name="_xlnm.Print_Area" localSheetId="6">'szkodowość '!$A$1:$E$21</definedName>
    <definedName name="_xlnm.Print_Area" localSheetId="4">'środki trwałe'!$A$1:$E$15</definedName>
  </definedNames>
  <calcPr fullCalcOnLoad="1"/>
</workbook>
</file>

<file path=xl/sharedStrings.xml><?xml version="1.0" encoding="utf-8"?>
<sst xmlns="http://schemas.openxmlformats.org/spreadsheetml/2006/main" count="1822" uniqueCount="793">
  <si>
    <t>RAZEM</t>
  </si>
  <si>
    <t>L.p.</t>
  </si>
  <si>
    <t>NIP</t>
  </si>
  <si>
    <t>REGON</t>
  </si>
  <si>
    <t>lokalizacja (adres)</t>
  </si>
  <si>
    <t>Jednostka</t>
  </si>
  <si>
    <t>Razem</t>
  </si>
  <si>
    <t>Lp.</t>
  </si>
  <si>
    <t xml:space="preserve">Nazwa  </t>
  </si>
  <si>
    <t>Rok produkcji</t>
  </si>
  <si>
    <t>Lokalizacja (adres)</t>
  </si>
  <si>
    <t>Zabezpieczenia (znane zabezpieczenia p-poż i przeciw kradzieżowe)</t>
  </si>
  <si>
    <t>Urządzenia i wyposażenie</t>
  </si>
  <si>
    <t>Nazwa maszyny (urządzenia)</t>
  </si>
  <si>
    <t>Numer seryjny</t>
  </si>
  <si>
    <t>Moc, wydajność, cinienie</t>
  </si>
  <si>
    <t>Producent</t>
  </si>
  <si>
    <t>Suma ubezpieczenia</t>
  </si>
  <si>
    <t>Czy maszyna (urządzenie) jest eksploatowana pod ziemią? (TAK/NIE)</t>
  </si>
  <si>
    <t>Miejsce ubezpieczenia (adres)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</si>
  <si>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</si>
  <si>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</si>
  <si>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</si>
  <si>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</si>
  <si>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</si>
  <si>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</si>
  <si>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</si>
  <si>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</si>
  <si>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</si>
  <si>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</si>
  <si>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</si>
  <si>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</si>
  <si>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</si>
  <si>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</si>
  <si>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</si>
  <si>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</si>
  <si>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</si>
  <si>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</si>
  <si>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</si>
  <si>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</si>
  <si>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rodzaj wartości (księgowa brutto - KB / odtworzeniowa - O)</t>
  </si>
  <si>
    <r>
      <t xml:space="preserve">opis stanu technicznego budynku wg poniższych elementów budynku </t>
    </r>
  </si>
  <si>
    <t>INFORMACJA O MAJĄTKU TRWAŁYM</t>
  </si>
  <si>
    <t xml:space="preserve"> 000535126</t>
  </si>
  <si>
    <t>553-17-56-288</t>
  </si>
  <si>
    <t>071006131</t>
  </si>
  <si>
    <t>553-25-03-827</t>
  </si>
  <si>
    <t>242632340</t>
  </si>
  <si>
    <t>Gminny Ośrodek Pomocy Społecznej</t>
  </si>
  <si>
    <t>553-17-88-785</t>
  </si>
  <si>
    <t>072356927</t>
  </si>
  <si>
    <t xml:space="preserve">553-17-49-851 </t>
  </si>
  <si>
    <t>072357424</t>
  </si>
  <si>
    <t>072357401</t>
  </si>
  <si>
    <t>Gminna Bibilioteka Publiczna</t>
  </si>
  <si>
    <t>8. Gminna Biblioteka Publiczna</t>
  </si>
  <si>
    <t>WYKAZ LOKALIZACJI, W KTÓRYCH PROWADZONA JEST DZIAŁALNOŚĆ ORAZ LOKALIZACJI, GDZIE ZNAJDUJE SIĘ MIENIE NALEŻĄCE DO JEDNOSTEK GMINY GILOWICE (nie wykazane w załączniku nr 1 - poniższy wykaz nie musi być pełnym wykazem lokalizacji)</t>
  </si>
  <si>
    <t>Tabela nr 3 - Wykaz sprzętu elektronicznego w Gminie Gilowice</t>
  </si>
  <si>
    <t>NIE</t>
  </si>
  <si>
    <t>3. Zespół Szkół w Gilowicach</t>
  </si>
  <si>
    <t xml:space="preserve"> </t>
  </si>
  <si>
    <t>Zespół Szkół w Gilowicach</t>
  </si>
  <si>
    <t>3. Zespół Szkół Gilowice</t>
  </si>
  <si>
    <t>7. Przedszkole w Rychwałdzie</t>
  </si>
  <si>
    <t>Przedszkole w Rychwałdzie</t>
  </si>
  <si>
    <t>Przedszkole w Gilowicach</t>
  </si>
  <si>
    <t>Lp</t>
  </si>
  <si>
    <t>3 Zespół Szkół w Gilowicach</t>
  </si>
  <si>
    <t>7 Przedszkole w Rychwałdzie</t>
  </si>
  <si>
    <t>8 Gminna Biblioteka Publiczna</t>
  </si>
  <si>
    <t>6 Przedszkole w Gilowicach</t>
  </si>
  <si>
    <t>1. Urząd Gminy Gilowice</t>
  </si>
  <si>
    <t>Urząd Gminy Gilowice</t>
  </si>
  <si>
    <t>1 Urząd Gminy Gilowice</t>
  </si>
  <si>
    <t>9. GOK i Świetlica w Rychwałdzie</t>
  </si>
  <si>
    <t>553-17-49-443</t>
  </si>
  <si>
    <t>553-17-49-383</t>
  </si>
  <si>
    <t>072357170</t>
  </si>
  <si>
    <t>4 Gminny Ośrodek Pomocy Społecznej</t>
  </si>
  <si>
    <t xml:space="preserve">3. Wykaz monitoringu wizyjnego - system kamer itp. </t>
  </si>
  <si>
    <t>553-161-27-38</t>
  </si>
  <si>
    <t>072357186</t>
  </si>
  <si>
    <t>7. Przedszkole w Gilowicach</t>
  </si>
  <si>
    <t>Tabela nr 5</t>
  </si>
  <si>
    <t>Tabela nr 6 - Wykaz maszyn i urządzeń do ubezpieczenia od uszkodzeń (od wszystkich ryzyk)</t>
  </si>
  <si>
    <t>Gmina Gilowice</t>
  </si>
  <si>
    <t xml:space="preserve">  553-249-29-28</t>
  </si>
  <si>
    <t>072182597</t>
  </si>
  <si>
    <t>070431530</t>
  </si>
  <si>
    <t>Szkoła Podstawowa w Rychwałdzie</t>
  </si>
  <si>
    <t>5. Szkoła Podstawowa w Rychwałdzie</t>
  </si>
  <si>
    <t>553-249-29-28</t>
  </si>
  <si>
    <t>4. Gminny Ośrodek Pomocy Społecznej</t>
  </si>
  <si>
    <t>5 Szkoła Podstawowa w Rychwałdzie</t>
  </si>
  <si>
    <t>SPRZĘT ELEKTRONICZNY STACJONARNY</t>
  </si>
  <si>
    <t>SPRZĘT ELEKTRONICZNY PRZENOŚNY</t>
  </si>
  <si>
    <t>MONITORING WIZYJNY</t>
  </si>
  <si>
    <t>Tabela nr 1 - Informacje ogólne Gmina Gilowice</t>
  </si>
  <si>
    <t>Nazwa jednostki / Ubezpieczony</t>
  </si>
  <si>
    <t>Adres</t>
  </si>
  <si>
    <t xml:space="preserve">LP. </t>
  </si>
  <si>
    <t>34-322 Gilowice ul. Krakowska 40</t>
  </si>
  <si>
    <t>informacja o przeprowadzonych remontach i modernizacji budynków starszych niż 50 lat (data remontu, czego dotyczył remont, wielkość poniesionych nakładów na remont)</t>
  </si>
  <si>
    <t>beton</t>
  </si>
  <si>
    <t>czy budynek jest przeznaczony do rozbiórki? (TAK/NIE)</t>
  </si>
  <si>
    <t>W tym zbiory bibioteczne</t>
  </si>
  <si>
    <t>34-322 Gilowice, ul. Strażacka 2</t>
  </si>
  <si>
    <t>34-322 Gilowice, ul. Krakowska 40</t>
  </si>
  <si>
    <t xml:space="preserve"> 34-322 Gilowice, ul. Siedlakówka 37</t>
  </si>
  <si>
    <t>34-322 Gilowice, ul. Krakowska 62</t>
  </si>
  <si>
    <t>34-322 Gilowice, Rychwałd ul. Beskidzka 41</t>
  </si>
  <si>
    <t>Gilowice, Krakowska 40</t>
  </si>
  <si>
    <t xml:space="preserve"> 34-322 Gilowice ul. Krakowska 40</t>
  </si>
  <si>
    <t>2. Zakład Usług Komunalnych</t>
  </si>
  <si>
    <t xml:space="preserve">Zakład Usług Komunalnych </t>
  </si>
  <si>
    <t>w tym mienie będące w posiadaniu (użytkowane) na podstawie umów najmu, dzierżawy, użytkowania, leasingu lub umów pokrewnych</t>
  </si>
  <si>
    <t xml:space="preserve">        Tabela nr 2 - Wykaz budynków i budowli w Gminie Gilowice </t>
  </si>
  <si>
    <t>Tabela nr 8</t>
  </si>
  <si>
    <t>suma ubezpieczenia (wartość O + KB)</t>
  </si>
  <si>
    <t xml:space="preserve">Razem wartość KB + O </t>
  </si>
  <si>
    <t xml:space="preserve">Zespół Szkół w Gilowicach- Szkoła Podstawowa, Oddział przedszkolny    </t>
  </si>
  <si>
    <t>Gminny Ośrodek Pomocy Społecznej,</t>
  </si>
  <si>
    <t xml:space="preserve"> ul. Beskidzka 43, Rychwałd, 34-322 Gilowice</t>
  </si>
  <si>
    <t xml:space="preserve">Szkoła Podstawowa im. Jana Pawła II w Rychwałdzie </t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</si>
  <si>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</t>
    </r>
  </si>
  <si>
    <r>
      <t xml:space="preserve">2. 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</si>
  <si>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r>
      <t xml:space="preserve">2.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</t>
    </r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</si>
  <si>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</si>
  <si>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2. Wykaz sprzętu elektronicznego </t>
    </r>
    <r>
      <rPr>
        <b/>
        <i/>
        <u val="single"/>
        <sz val="10"/>
        <rFont val="Arial"/>
        <family val="2"/>
      </rPr>
      <t>przenośnego</t>
    </r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</si>
  <si>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(do 5 lat)</t>
    </r>
  </si>
  <si>
    <r>
      <t xml:space="preserve">2. 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(do 5 lat)</t>
    </r>
  </si>
  <si>
    <t>553-25-09-847</t>
  </si>
  <si>
    <t xml:space="preserve">4. GOPS </t>
  </si>
  <si>
    <t>6. Przedszkole w Gilowicach</t>
  </si>
  <si>
    <t>8. Gminny Ośrodek Kultury w Gilowicach</t>
  </si>
  <si>
    <t xml:space="preserve">zabezpieczenia
(znane zabiezpieczenia p-poż i przeciw kradzieżowe)                               </t>
  </si>
  <si>
    <t>Wartość księgowa brutto</t>
  </si>
  <si>
    <t>Ipad</t>
  </si>
  <si>
    <t>Komputer Acer Aspire</t>
  </si>
  <si>
    <t>Czytnik kodów</t>
  </si>
  <si>
    <t>Rychwałd, Beskidzka 41</t>
  </si>
  <si>
    <t>dobry</t>
  </si>
  <si>
    <t>Nieruchomość lokalowa w Domu Strażaka pow.użytkowa 58,0 m2-trwały zarząd od 30-04-2010r</t>
  </si>
  <si>
    <t xml:space="preserve">Budowla stacji uzdatniania wody </t>
  </si>
  <si>
    <t>dystrybucja uzdatniania wody pitnej</t>
  </si>
  <si>
    <t>Ogrodzenie zbiornika</t>
  </si>
  <si>
    <t>Ujęcia wody wraz z ogrodzeniami</t>
  </si>
  <si>
    <t>ujmowanie wody pitnej</t>
  </si>
  <si>
    <t>gaśnice proszkowe (1szt.), hydranty, zamki, kłódki</t>
  </si>
  <si>
    <t xml:space="preserve">Gilowice, ul.Leśna </t>
  </si>
  <si>
    <t>hydranty, zamki, kłódki</t>
  </si>
  <si>
    <t>zamki, kłódki</t>
  </si>
  <si>
    <t>Gilowice Rozcięta</t>
  </si>
  <si>
    <t>Komputer stacjonarny DELL</t>
  </si>
  <si>
    <t>Gilowice ul. Krakowska 40</t>
  </si>
  <si>
    <t>gaśnica proszkowa (1szt.)</t>
  </si>
  <si>
    <t>Gilowice ul. Leśna</t>
  </si>
  <si>
    <t>Gminny Ośrodek Kultury oraz Świetlica w Rychwałdzie</t>
  </si>
  <si>
    <t>-</t>
  </si>
  <si>
    <t>TAK</t>
  </si>
  <si>
    <t>TV UHD4KLG50UK6300</t>
  </si>
  <si>
    <t>Gminny Ośrodek Kultury (oraz Świetlica w Rychwałdzie)</t>
  </si>
  <si>
    <t>Komputer HP Elite Desk</t>
  </si>
  <si>
    <t>Centrala RACK</t>
  </si>
  <si>
    <t>Komputer HPZ 420 E5162032</t>
  </si>
  <si>
    <t>Niszczarka Rexel Auto + 90x</t>
  </si>
  <si>
    <t>tak</t>
  </si>
  <si>
    <t>nie</t>
  </si>
  <si>
    <t>Gilowice ul. Zakopiańska</t>
  </si>
  <si>
    <t>_</t>
  </si>
  <si>
    <t>X</t>
  </si>
  <si>
    <t>immobilaizer, alarm</t>
  </si>
  <si>
    <t>07.08.2014</t>
  </si>
  <si>
    <t>samochód ciężarowy</t>
  </si>
  <si>
    <t>SZY50831</t>
  </si>
  <si>
    <t>VF1FW17B551320229</t>
  </si>
  <si>
    <t>KANGOO</t>
  </si>
  <si>
    <t>RENAULT</t>
  </si>
  <si>
    <t>immobilaizer</t>
  </si>
  <si>
    <t>10.05.2006</t>
  </si>
  <si>
    <t>SZY42C7</t>
  </si>
  <si>
    <t>VF1FC1EAF35891450</t>
  </si>
  <si>
    <t>immobiliser</t>
  </si>
  <si>
    <t>13.08.2020</t>
  </si>
  <si>
    <t>specjalny - pożarniczy</t>
  </si>
  <si>
    <t>SZY64998</t>
  </si>
  <si>
    <t>VF640K863LB001750</t>
  </si>
  <si>
    <t>240.18 MIDLUM E4 18.0 t</t>
  </si>
  <si>
    <t>04.05.2001</t>
  </si>
  <si>
    <t>autobus</t>
  </si>
  <si>
    <t>SZY41625</t>
  </si>
  <si>
    <t>WMAA53ZZZ1G151194</t>
  </si>
  <si>
    <t xml:space="preserve">MARCOPOLO Euro 2 </t>
  </si>
  <si>
    <t>MAN</t>
  </si>
  <si>
    <t>radiotelefon, drabina</t>
  </si>
  <si>
    <t>17.09.2014</t>
  </si>
  <si>
    <t>SZY11584</t>
  </si>
  <si>
    <t>ZCFB1LM84D2610360</t>
  </si>
  <si>
    <t>EUROCARGO 150 EW</t>
  </si>
  <si>
    <t>IVECO</t>
  </si>
  <si>
    <t>radiotelefon, drabina, wyciągarka</t>
  </si>
  <si>
    <t>18.10.2011</t>
  </si>
  <si>
    <t>SZY9KK1</t>
  </si>
  <si>
    <t>WDB9763641L602223</t>
  </si>
  <si>
    <t>976,36 ATEGO 1329 AF</t>
  </si>
  <si>
    <t>MERCEDES-BENZ</t>
  </si>
  <si>
    <t>23.03.2023</t>
  </si>
  <si>
    <t>05.07.1984</t>
  </si>
  <si>
    <t>SZY80T1</t>
  </si>
  <si>
    <t>A2000240999</t>
  </si>
  <si>
    <t>200P185</t>
  </si>
  <si>
    <t>STAR</t>
  </si>
  <si>
    <t>01.01.2024</t>
  </si>
  <si>
    <t>28.12.2006</t>
  </si>
  <si>
    <t>SZY24CV</t>
  </si>
  <si>
    <t>WF0XXXBDFX6B48475</t>
  </si>
  <si>
    <t>TRANSIT</t>
  </si>
  <si>
    <t>FORD</t>
  </si>
  <si>
    <t>radiotelefon           (2 szt.)</t>
  </si>
  <si>
    <t>18.06.2008</t>
  </si>
  <si>
    <t>narzędzia ratownicze, zestaw syren</t>
  </si>
  <si>
    <t>SZY1V51</t>
  </si>
  <si>
    <t>WF0NXXTTFN7J55671</t>
  </si>
  <si>
    <t>AC/KR</t>
  </si>
  <si>
    <t>NW</t>
  </si>
  <si>
    <t>OC</t>
  </si>
  <si>
    <t>Do</t>
  </si>
  <si>
    <t>Od</t>
  </si>
  <si>
    <t>wartość</t>
  </si>
  <si>
    <t>rodzaj</t>
  </si>
  <si>
    <t>Zielona Karta (kraj)</t>
  </si>
  <si>
    <t>Ryzyka podlegające ubezpieczeniu w danym pojeździe (wybrane ryzyka zaznaczone X)</t>
  </si>
  <si>
    <t>Okres ubezpieczenia AC i KR</t>
  </si>
  <si>
    <t>Okres ubezpieczenia OC i NW</t>
  </si>
  <si>
    <t>Wyposażenie dodatkowe</t>
  </si>
  <si>
    <t>Suma ubezpieczenia (wartość pojazdu z VAT oraz wyposażenia dodatkowego )</t>
  </si>
  <si>
    <t>Zabezpieczenia przeciwkradzieżowe</t>
  </si>
  <si>
    <t>Przebieg</t>
  </si>
  <si>
    <t>Czy pojazd służy do nauki jazdy? (TAK/NIE)</t>
  </si>
  <si>
    <t>Dopuszczalna masa całkowita</t>
  </si>
  <si>
    <t>Ładowność</t>
  </si>
  <si>
    <t>Ilość miejsc</t>
  </si>
  <si>
    <t>Data ważności badań technicznych</t>
  </si>
  <si>
    <t>Data I rejestracji</t>
  </si>
  <si>
    <t>Rok prod.</t>
  </si>
  <si>
    <t>Poj.</t>
  </si>
  <si>
    <t>Wyposażenie pojazdu specjalnego*</t>
  </si>
  <si>
    <t>Rodzaj         (osobowy/ ciężarowy/ specjalny)</t>
  </si>
  <si>
    <t>Nr rej.</t>
  </si>
  <si>
    <t>Nr podw./ nadw.</t>
  </si>
  <si>
    <t>Typ, model</t>
  </si>
  <si>
    <t>Marka</t>
  </si>
  <si>
    <t>Dane pojazdów</t>
  </si>
  <si>
    <t>Tabela nr 4 - Wykaz pojazdów w Gminie Gilowice</t>
  </si>
  <si>
    <t xml:space="preserve">RYCHWAŁD UL. BESKIDZKA 41  </t>
  </si>
  <si>
    <t>1 GAŚNICA PROSZKOWA</t>
  </si>
  <si>
    <t>zamk, gasnice</t>
  </si>
  <si>
    <t>zamki, gasnice</t>
  </si>
  <si>
    <t>Komputer Acer</t>
  </si>
  <si>
    <t xml:space="preserve">Drukarka kodów kreskowych Toshiba </t>
  </si>
  <si>
    <t>Projektor</t>
  </si>
  <si>
    <t xml:space="preserve">Czytnik kodów </t>
  </si>
  <si>
    <t xml:space="preserve">Drukarka </t>
  </si>
  <si>
    <t xml:space="preserve">Czytak 5 szt </t>
  </si>
  <si>
    <t>Czytnik 5 szt x 500</t>
  </si>
  <si>
    <t>Czytak 10 szt</t>
  </si>
  <si>
    <t xml:space="preserve">Nieruchomość lokalowa w Domu Strażaka pow.użytkowa 58,0 m2, trwały zarzad od 30.04.2010r </t>
  </si>
  <si>
    <t>lokale biurowe</t>
  </si>
  <si>
    <t>Lokal użytkowy w Domu Strażaka w Gilowicach o pow. użytkowej 22,40 m2, trwały zarząd od 22.12.2021r</t>
  </si>
  <si>
    <t>Lokale znajdują się na pierwszym piętrze budynku, w którym siedzibę ma Ochotnicza Straż Pożarna w Gilowicach, gaśnica proszkowa, hydrant na zewnątrz budynku,  szafy metalowe na akta, drzwi zamykane na klucz.</t>
  </si>
  <si>
    <t>34-322 Gilowice ul. Strażacka 2</t>
  </si>
  <si>
    <t>Drukarka HP Laser Jet Pro 400 M404dn</t>
  </si>
  <si>
    <t>Lenovo Think Pad 540 Intel Core</t>
  </si>
  <si>
    <t>HP Elitebook 745 G4 AMD A10-873 OB..</t>
  </si>
  <si>
    <t>Laminator LeitzHome Office a-3r</t>
  </si>
  <si>
    <t>HP Elitedesk 800 G 2 Intel Core</t>
  </si>
  <si>
    <t>Kserokopiarka Konica Minolta</t>
  </si>
  <si>
    <t xml:space="preserve">sala Gminnego ośrodka Kultury </t>
  </si>
  <si>
    <t>organizacja imprez kulturalnych</t>
  </si>
  <si>
    <t>GAŚNICE, ZAMKI</t>
  </si>
  <si>
    <t xml:space="preserve">GILOWICE, UL. KTAKOWSKA 40 </t>
  </si>
  <si>
    <t>BETON</t>
  </si>
  <si>
    <t>BLACHA</t>
  </si>
  <si>
    <t>KOMPUTER DELL OPTIPLEX</t>
  </si>
  <si>
    <t>KLIMATYZATORY</t>
  </si>
  <si>
    <t>URZĄDZENIE SHARP</t>
  </si>
  <si>
    <t xml:space="preserve">MASZYNA DO POPCORNU </t>
  </si>
  <si>
    <t>ZESTAW DO NAGŁOŚNIENIA</t>
  </si>
  <si>
    <t>LAPTOP DELL E5430 INTEL CORE I 5 3320M+WINDOWS 10</t>
  </si>
  <si>
    <t>KOMPLET NAGŁAŚNIAJCY</t>
  </si>
  <si>
    <t>TELEFON SAMSUNG GAL.A20E</t>
  </si>
  <si>
    <t>LAPTOIP HP</t>
  </si>
  <si>
    <t xml:space="preserve">GILOWICE, UL. KRAKOWSKA 40 </t>
  </si>
  <si>
    <t xml:space="preserve"> 3 GASNICE PROSZKOWE</t>
  </si>
  <si>
    <t>Zbiornik wody</t>
  </si>
  <si>
    <t>magazyn wody</t>
  </si>
  <si>
    <t>Ujęcie wody</t>
  </si>
  <si>
    <t xml:space="preserve">Gilowice, ul. Leśna </t>
  </si>
  <si>
    <t>beton/blacha</t>
  </si>
  <si>
    <t>beton/papa</t>
  </si>
  <si>
    <t>25.11.2023</t>
  </si>
  <si>
    <t>24.11.2024</t>
  </si>
  <si>
    <t>03.01.2024</t>
  </si>
  <si>
    <t>02.01.2025</t>
  </si>
  <si>
    <t xml:space="preserve"> Przedszkole im. Mali Górale w Gilowicach </t>
  </si>
  <si>
    <t>Przedszkole</t>
  </si>
  <si>
    <t>usługi oświaty</t>
  </si>
  <si>
    <t>1988-1990</t>
  </si>
  <si>
    <t>Budynek gospodarczy</t>
  </si>
  <si>
    <t xml:space="preserve">Ogrodzenie </t>
  </si>
  <si>
    <t>1988- 1990</t>
  </si>
  <si>
    <t>3 gasnice proszkowe</t>
  </si>
  <si>
    <t>Gilowice, ul. Krakowska 62</t>
  </si>
  <si>
    <t>cegła, pustak</t>
  </si>
  <si>
    <t>drewno, beton</t>
  </si>
  <si>
    <t>drewno, blacha</t>
  </si>
  <si>
    <t>1 gaśnica proszkowa</t>
  </si>
  <si>
    <t>nie dotyczy</t>
  </si>
  <si>
    <t>beton, metal</t>
  </si>
  <si>
    <t>bardzo dobry</t>
  </si>
  <si>
    <t>częściowo</t>
  </si>
  <si>
    <t xml:space="preserve">Drukarka Brother </t>
  </si>
  <si>
    <t>Urządzenie Sharp AR 5516</t>
  </si>
  <si>
    <t>Radiootwarzacz PHILIPS az700 Z BLUTOOTH</t>
  </si>
  <si>
    <t>Piec konwekcyjno - parowy UNOX MIND MAPS 9000 560</t>
  </si>
  <si>
    <t xml:space="preserve"> 2018J0077012 </t>
  </si>
  <si>
    <t xml:space="preserve"> 7 kw/ 380-415 V </t>
  </si>
  <si>
    <t xml:space="preserve"> nie </t>
  </si>
  <si>
    <t xml:space="preserve">Gilowice, ul. Krakowska 62 </t>
  </si>
  <si>
    <t xml:space="preserve"> Gilowice, ul.  Krakowska 62 </t>
  </si>
  <si>
    <t xml:space="preserve">Zmywarko wyparzarka  </t>
  </si>
  <si>
    <t xml:space="preserve"> P 3,4/4/9kW, U 230/400 V </t>
  </si>
  <si>
    <t xml:space="preserve">Pralka WHIRLPOOL FFD9458BCVPL </t>
  </si>
  <si>
    <t>Nieruchomość lokalowa</t>
  </si>
  <si>
    <t>1978-1984</t>
  </si>
  <si>
    <t>4 gaśnice piaskowe</t>
  </si>
  <si>
    <t>Rychwałd ul.Beskidzka 41</t>
  </si>
  <si>
    <t>betonowe</t>
  </si>
  <si>
    <t>blacha</t>
  </si>
  <si>
    <t>Urządzenie wielofunkcyjne HP</t>
  </si>
  <si>
    <t>Niszczarka Dahle</t>
  </si>
  <si>
    <t>LAPTOP ASUS</t>
  </si>
  <si>
    <t>LATOP ASUS</t>
  </si>
  <si>
    <t>PIEC ELEKTRYCZNY</t>
  </si>
  <si>
    <t>2009r.</t>
  </si>
  <si>
    <t>ZMYWARKO - WYPARZARKA</t>
  </si>
  <si>
    <t>2020r.</t>
  </si>
  <si>
    <t>PRALKA WHIRPOOL</t>
  </si>
  <si>
    <t xml:space="preserve">Budynek szkoły </t>
  </si>
  <si>
    <t xml:space="preserve">edukacja </t>
  </si>
  <si>
    <t xml:space="preserve">tak </t>
  </si>
  <si>
    <t xml:space="preserve">nie </t>
  </si>
  <si>
    <t>Boisko wielofunkcyjne (bieżnia do skoku, rzutnia do pchniecia kulą wraz z bieżną, trybuna z siedziskiem, ogrodzenie, oświetlenie, piłkochwyty)</t>
  </si>
  <si>
    <t xml:space="preserve">Ogrodzenie szkolne </t>
  </si>
  <si>
    <t>Parking</t>
  </si>
  <si>
    <t xml:space="preserve"> gaśnic gastronomiczna - 1 szt,         gaśnica śniegowa - 1 szt,                 gaśnica proszkowa - 9 szt,                Hydranty wewnetrzne                          system alarmowy - sygnał przekazywany do agencji ochrony,                          monitoring wewnętrzny i zewnętrzny,            kraty w oknach,                                      drzwi z atestem, zamki z atestem,  </t>
  </si>
  <si>
    <t>Rychwałd, ul. Beskidzka 43</t>
  </si>
  <si>
    <t xml:space="preserve">ogrodzenie </t>
  </si>
  <si>
    <t>Rychwałd, ul. Beskidzka 44</t>
  </si>
  <si>
    <t>Rychwałd, ul. Beskidzka 45</t>
  </si>
  <si>
    <t>Rychwałd, ul. Beskidzka 46</t>
  </si>
  <si>
    <t xml:space="preserve">cegła, pustak, pgs, pustak żużlowy </t>
  </si>
  <si>
    <t>żelbetowe wylewane na mokro, kleina łukowa</t>
  </si>
  <si>
    <t xml:space="preserve">wieźba drewniana krokwiowo-płatwiowa, dachówka ceramiczna, obróbki blacharskie z blachy powlekanej, ocynkowanej i pcv. </t>
  </si>
  <si>
    <t>Boisko - nawierzchnia z trawy syntetycznej, bieżnia - nawierzchnia zpoliuretanu, rzutnia o nawierzchni betonowej, ogrodzenie z siatki</t>
  </si>
  <si>
    <t xml:space="preserve">nie dotyczy </t>
  </si>
  <si>
    <t>dostateczny</t>
  </si>
  <si>
    <t>nie wystepuje</t>
  </si>
  <si>
    <t>2 i poddasze</t>
  </si>
  <si>
    <t xml:space="preserve">Boisko - 798 m2,  bieżnia - 18 m2, rzutnia - 9,82 m2 trybuna - 40 mb </t>
  </si>
  <si>
    <t xml:space="preserve">Centrala telefoniczna </t>
  </si>
  <si>
    <t xml:space="preserve">Komputer I3 </t>
  </si>
  <si>
    <t xml:space="preserve">Tablica interaktywna </t>
  </si>
  <si>
    <t xml:space="preserve">Komputer Lenovo </t>
  </si>
  <si>
    <t xml:space="preserve">Drukarki HP laser  - 8 szt </t>
  </si>
  <si>
    <t xml:space="preserve">Drukarka 3D </t>
  </si>
  <si>
    <t xml:space="preserve">Urzadzenie Epson </t>
  </si>
  <si>
    <t xml:space="preserve">Komputer Asus </t>
  </si>
  <si>
    <t xml:space="preserve">Monitor do mikroskopu </t>
  </si>
  <si>
    <t xml:space="preserve">Monitor interaktywny </t>
  </si>
  <si>
    <t xml:space="preserve">Aparat Canon </t>
  </si>
  <si>
    <t xml:space="preserve">Laptop ACER </t>
  </si>
  <si>
    <t xml:space="preserve">Laptop Asus </t>
  </si>
  <si>
    <t xml:space="preserve">Laptop HP </t>
  </si>
  <si>
    <t xml:space="preserve">Laptop Asus z oprogramowaniem </t>
  </si>
  <si>
    <t xml:space="preserve">Tablet Samsung Galaxy </t>
  </si>
  <si>
    <t xml:space="preserve">Robot Edukacyjny EMYS </t>
  </si>
  <si>
    <t xml:space="preserve">Mikroskop cyfrowy </t>
  </si>
  <si>
    <t xml:space="preserve">NIE </t>
  </si>
  <si>
    <t xml:space="preserve">Zmywarka do naczyń i szkła </t>
  </si>
  <si>
    <t xml:space="preserve">Q-82T </t>
  </si>
  <si>
    <t xml:space="preserve">6750W </t>
  </si>
  <si>
    <t xml:space="preserve"> KROMET </t>
  </si>
  <si>
    <t xml:space="preserve"> 230V </t>
  </si>
  <si>
    <t xml:space="preserve"> HENDI </t>
  </si>
  <si>
    <t xml:space="preserve">Piec konwekcyjno parowy </t>
  </si>
  <si>
    <t xml:space="preserve"> 6XGN1/1, ELEKTRYCZNY 8,4KW </t>
  </si>
  <si>
    <t>część dydaktyczna</t>
  </si>
  <si>
    <t>Sala Gimnastyczna z zapleczem - segment A</t>
  </si>
  <si>
    <t>prowadzenie zajęć sportowych</t>
  </si>
  <si>
    <t>Budynek stołówki, kuchni, internat segment F</t>
  </si>
  <si>
    <t>część socjalna, świetlica, stołówka</t>
  </si>
  <si>
    <t>Oczyszczalnia ścieków</t>
  </si>
  <si>
    <t>oczyszczalnia ścieków</t>
  </si>
  <si>
    <t>Kompleks boisk sportowych "ORLIK"</t>
  </si>
  <si>
    <t>Trybuna przy boisku sportowym</t>
  </si>
  <si>
    <t>Parking przy boisku sportowym</t>
  </si>
  <si>
    <t>Plac zabaw</t>
  </si>
  <si>
    <t>rekreacja</t>
  </si>
  <si>
    <t>Ogrodzenie boiska</t>
  </si>
  <si>
    <t>Urządzenia sportowe</t>
  </si>
  <si>
    <t>Siłownia zewnętrzna</t>
  </si>
  <si>
    <t>rekreacja, sport</t>
  </si>
  <si>
    <t>Plac parkingowy i droga dojazdowa przy Zespole Szkół</t>
  </si>
  <si>
    <t>Plac zabaw ze strefą ochronną</t>
  </si>
  <si>
    <t>gaśnice, hydranty, monitoring, kraty</t>
  </si>
  <si>
    <t>34-322 Gilowice, ul.Siedlakówka 37</t>
  </si>
  <si>
    <t xml:space="preserve">gaśnice, hydranty, monitoring, </t>
  </si>
  <si>
    <t>gaśnice</t>
  </si>
  <si>
    <t>34-322 Gilowice ul. Siedlakówka 37</t>
  </si>
  <si>
    <t>ogrodzenie</t>
  </si>
  <si>
    <t>34-322 Gilowice,ul. Siedlakówka 37</t>
  </si>
  <si>
    <t>ogrodzenie,monitoring</t>
  </si>
  <si>
    <t>34-322 Gilowice, ul. Siedlakówka 37</t>
  </si>
  <si>
    <t>34-322 Gilowice, u. Siedlakówka 37</t>
  </si>
  <si>
    <t>pustak</t>
  </si>
  <si>
    <t>drewniane</t>
  </si>
  <si>
    <t>wymiana stolarki okiennej i drzwiowej ,ocieplenie stropodachów i stropów, wzmocnienie więźby dachowej ,docieplenie dachów, wymiana pokrycia dachowego ,termomodernizacja (ocieplenie) ścian zewnętrznych część (nadziemna i strefa podziemna) wykonanie warstwy izolacji wodochronnej ścian poniżej gruntu wraz z elementami kanalizacji drenażowej wykonanie instalacji odgromowej .</t>
  </si>
  <si>
    <t>Tak</t>
  </si>
  <si>
    <t>Drukarka Brother</t>
  </si>
  <si>
    <t>Monitor Aktywny</t>
  </si>
  <si>
    <t>Monitor aktywny</t>
  </si>
  <si>
    <t xml:space="preserve">TELEFAKS Panasonic </t>
  </si>
  <si>
    <t>Komputer DELL</t>
  </si>
  <si>
    <t>Komputer</t>
  </si>
  <si>
    <t>Komputer ARMIS</t>
  </si>
  <si>
    <t>Drukarka Epson</t>
  </si>
  <si>
    <t>Drukarka HP 1200W</t>
  </si>
  <si>
    <t>Monitor Interaktywny AVTEK</t>
  </si>
  <si>
    <t>Notebook LENOVO</t>
  </si>
  <si>
    <t xml:space="preserve">SPRZĘT NAGŁAŚNIAJACY </t>
  </si>
  <si>
    <t>Projektor EPSON</t>
  </si>
  <si>
    <t>Laptop LENOVO</t>
  </si>
  <si>
    <t>Urządzenie EPSON</t>
  </si>
  <si>
    <t>Projektor Ricoh</t>
  </si>
  <si>
    <t>Radioodtwarzacz Philips</t>
  </si>
  <si>
    <t>NOTEBOOK ACER i5</t>
  </si>
  <si>
    <t>DRUKARKA 3D</t>
  </si>
  <si>
    <t>LAPTOP ASUS ROG Strix G15</t>
  </si>
  <si>
    <t>OKULARY VR</t>
  </si>
  <si>
    <t>ROBOT EDUKACYJNY</t>
  </si>
  <si>
    <t>APARAT CANON</t>
  </si>
  <si>
    <t>GIMBAL RECZNY</t>
  </si>
  <si>
    <t>ZESTAW NAGŁOSNIENIOWY</t>
  </si>
  <si>
    <t>Zestaw okularów ClassVR 8 PREMIUM</t>
  </si>
  <si>
    <t>Wizualizer EPSON</t>
  </si>
  <si>
    <t>Tablet SAMSUNG</t>
  </si>
  <si>
    <t>Projektor ACER</t>
  </si>
  <si>
    <t xml:space="preserve">Laptop ASUS </t>
  </si>
  <si>
    <t>Notebook HP</t>
  </si>
  <si>
    <t>REJESTRATOR DO TELEWIZJI PRZEMYSLOWEJ</t>
  </si>
  <si>
    <t>Piec konwekcyjny parowy UNOX EVOLUTION</t>
  </si>
  <si>
    <t>2013L00844620</t>
  </si>
  <si>
    <t>2013…..</t>
  </si>
  <si>
    <t>STALGAST</t>
  </si>
  <si>
    <t>Kocioł warzelny</t>
  </si>
  <si>
    <t>379…</t>
  </si>
  <si>
    <t>0,16 Mpa</t>
  </si>
  <si>
    <t>1998….</t>
  </si>
  <si>
    <t>WARMA</t>
  </si>
  <si>
    <t>Zmywarka kapturowa</t>
  </si>
  <si>
    <t xml:space="preserve">F I 80 </t>
  </si>
  <si>
    <t>2010….</t>
  </si>
  <si>
    <t>FAGOR</t>
  </si>
  <si>
    <t>Obieraczka do ziemniaków</t>
  </si>
  <si>
    <t>Typ OZO 3.1</t>
  </si>
  <si>
    <t>2007….</t>
  </si>
  <si>
    <t>LOZAMET</t>
  </si>
  <si>
    <t>Zmywarka</t>
  </si>
  <si>
    <t>ZKU - 10.20  26601</t>
  </si>
  <si>
    <t>2000….</t>
  </si>
  <si>
    <t>Zmywarka kapturowa EVO CONCEP</t>
  </si>
  <si>
    <t>SN 8100569051</t>
  </si>
  <si>
    <t>9-2015</t>
  </si>
  <si>
    <t>Obieraczka do ziemniaków 12 kg</t>
  </si>
  <si>
    <t>S/N 057321</t>
  </si>
  <si>
    <t>550W</t>
  </si>
  <si>
    <t>10-2013</t>
  </si>
  <si>
    <t>Mięsiarka planetarna</t>
  </si>
  <si>
    <t>9000W</t>
  </si>
  <si>
    <t>EUROTEC E501777</t>
  </si>
  <si>
    <t>Piec konwekcyjno-parowy</t>
  </si>
  <si>
    <t>16KW</t>
  </si>
  <si>
    <t>HENDI 229323</t>
  </si>
  <si>
    <t>Patelnia elektryczna</t>
  </si>
  <si>
    <t>9000 W</t>
  </si>
  <si>
    <t>MBM Brescello EBR77</t>
  </si>
  <si>
    <t>zmywarko wyparzarka</t>
  </si>
  <si>
    <t>HT11 DF DDE PAP PS</t>
  </si>
  <si>
    <t>10 120 W</t>
  </si>
  <si>
    <t>GRAFEN 235591</t>
  </si>
  <si>
    <t>Maszynka   (wilk do mięsa)</t>
  </si>
  <si>
    <t>1900W</t>
  </si>
  <si>
    <t>HENDI Profi Line 350</t>
  </si>
  <si>
    <t>Szatkownica</t>
  </si>
  <si>
    <t>0,55KW</t>
  </si>
  <si>
    <t>SASMMIC S.L. 20720AZKOITIA</t>
  </si>
  <si>
    <t>Budynek Gminny w Rychwałdzie</t>
  </si>
  <si>
    <t>budynek użyteczności publicznej</t>
  </si>
  <si>
    <t>Budynek Dom Ludowy Rychwałd</t>
  </si>
  <si>
    <t xml:space="preserve">Budynek Urzędu Gminy Gilowice </t>
  </si>
  <si>
    <t>Dom Strażaka Gilowice</t>
  </si>
  <si>
    <t>Budynek Ośrodka Zdrowia Gilowice</t>
  </si>
  <si>
    <t>Nieruchomości lokalowe</t>
  </si>
  <si>
    <t>budynek mieszkalny</t>
  </si>
  <si>
    <t>1964-1979</t>
  </si>
  <si>
    <t>Stróżówka z drewna</t>
  </si>
  <si>
    <t>ochrona Kościoła</t>
  </si>
  <si>
    <t>Pomnik bohaterów I Wojny Światowej</t>
  </si>
  <si>
    <t>zachowanie dziedzictwa kulturowego</t>
  </si>
  <si>
    <t>Ogrodzenie Domu Strażaka</t>
  </si>
  <si>
    <t>zewnętrzne zabezpieczenie</t>
  </si>
  <si>
    <t>Tereny zielone wokół zespołu skoczni narciarskich oraz parking obok Amfiteatru (parking z jezdnią manewrową,chodnik,oświetlenie)</t>
  </si>
  <si>
    <t xml:space="preserve">Amfiteatr z zapleczem sportowym </t>
  </si>
  <si>
    <t>Zespół skoczni narciarskich z zapleczem sportowym w Gilowicach</t>
  </si>
  <si>
    <t>sport,rekreacja,turystyka</t>
  </si>
  <si>
    <t>Zagospodarowane centrum wsi Gilowice</t>
  </si>
  <si>
    <t>Cmentarz komunalny</t>
  </si>
  <si>
    <t>Plac zabaw wraz ze ścieżką zdrowia w Rychwałdzie</t>
  </si>
  <si>
    <t>sport,rekreacja,turystyka,zabawa</t>
  </si>
  <si>
    <t>Stadion Sportowy w Gilowicach (ogrodzenie, trybuny, bramki,murawa)</t>
  </si>
  <si>
    <t>sport</t>
  </si>
  <si>
    <t>Plac zabaw i siłownia zewnętrzna w Gilowicach</t>
  </si>
  <si>
    <t>Wiata przystankowa na przystanek autobusowy Gilowice-Adamówka</t>
  </si>
  <si>
    <t>transport publiczny</t>
  </si>
  <si>
    <t>Mini plac zabaw i siłownia w Gilowicach</t>
  </si>
  <si>
    <t>Siłownia zewnętrzna "FABRYKA ZDROWIA" oraz tablica pamiątkowa z okazji 100 rocznicy wybuchu I Powstania Śląskiego"</t>
  </si>
  <si>
    <t>sport,rekreacja,turystyka,zabawa, historia</t>
  </si>
  <si>
    <t>Sieć wodociągowa wraz z pompownią wody w Gilowicach</t>
  </si>
  <si>
    <t>pompowanie i podwyższanie ciśnienia zimnej wody przeznaczonej do spożycia przez ludzi i ciepłej wody użytkowej</t>
  </si>
  <si>
    <t>Obelisk pamięci żołnierzy poległych w czasie II Wojny Światowej</t>
  </si>
  <si>
    <t>Zagospodarowanie brzegów potoku Łękawka poprzez rewitalizację obszaru na terenie Gminy Gilowice (altana,ścieżka eduakcyjno-przyrodnicza, place edukacyjne)</t>
  </si>
  <si>
    <t>rekreacja, turystyka, nauka, zabawa</t>
  </si>
  <si>
    <t>Zagospodarowanie centrum wsi poprzez utworzenie zielonej strefy wraz z ochroną dóbr kultury i dziedzictwa narodowego w miejscowości Rychwałd</t>
  </si>
  <si>
    <t>rekreacja, zachowanie dziedzictwa kulturowego</t>
  </si>
  <si>
    <t xml:space="preserve">Interaktywne elementy zabawowe: (Krzywe zwierciadła, Grające trójkąty,Ksylofon,Panel muzyczny,Głuchy telefon,Eko-memory)                                             </t>
  </si>
  <si>
    <t>Piłkochwyty (2szt.) i ogrodzenie przy obiekcie sportowym "Grapa Park" w Gilowicach</t>
  </si>
  <si>
    <t>sport,zabezpieczenie boiska</t>
  </si>
  <si>
    <t>Wiata integracyjna w Rychwałdzie</t>
  </si>
  <si>
    <t>rekreacja, turystyka, zabawa</t>
  </si>
  <si>
    <t>Miejsce odpoczynku i edukacji dla turystów i mieszkańców (ścieżka edukacyjna wyposażona w betonowe ławki i leżaki)</t>
  </si>
  <si>
    <t>Wiata w Rychwałdzie z miejscem do biwakowania (palenisko)</t>
  </si>
  <si>
    <t>gaśnice proszkowe (1szt.)</t>
  </si>
  <si>
    <t>Rychwałd ul.Beskidzka 39</t>
  </si>
  <si>
    <t>gaśnice proszkowe (2szt.)</t>
  </si>
  <si>
    <t>gaśnice proszkowe (4szt.),czujniki i urządzenia alarmowe (sygnał jest przekazywany firmie ochroniarskiej), kraty na oknach,alarm,dozór</t>
  </si>
  <si>
    <t>Gilowice ul.Krakowska 40</t>
  </si>
  <si>
    <t>Gilowice ul.Strażacka 2</t>
  </si>
  <si>
    <t>Gilowice Krakowska 69</t>
  </si>
  <si>
    <t>Gilowice ul.Zakopiańska 71</t>
  </si>
  <si>
    <t>dozór</t>
  </si>
  <si>
    <t>Gilowice ul.Krakowska</t>
  </si>
  <si>
    <t>hydranty</t>
  </si>
  <si>
    <t>hydranty,czujniki i urządzenia alarmowe (sygnał jest przekazywany firmie ochroniarskiej ),dozór</t>
  </si>
  <si>
    <t>Gilowice ul Sportowa</t>
  </si>
  <si>
    <t>gaśnice proszkowe (3szt.), czujniki i urządzenia alarmowe(sygnał jest przekazywany firmie ochroniarskiej),dozór</t>
  </si>
  <si>
    <t>Gilowice Plac 3 Maja</t>
  </si>
  <si>
    <t>Rychwałd ul. Beskidzka</t>
  </si>
  <si>
    <t>hydranty, monitoring</t>
  </si>
  <si>
    <t>Gilowice ul.Sportowa</t>
  </si>
  <si>
    <t>hydranty, kamery</t>
  </si>
  <si>
    <t>Gilowice ul. Strażacka</t>
  </si>
  <si>
    <t>Gilowice ul. Krakowska</t>
  </si>
  <si>
    <t xml:space="preserve">Gilowice ul. Zakopiańska </t>
  </si>
  <si>
    <t>Gilowice ul. Zakopiańska  /działka nr 654</t>
  </si>
  <si>
    <t>Gilowice ul. Sportowa</t>
  </si>
  <si>
    <t>Rychwałd ul. Beskidzka 41</t>
  </si>
  <si>
    <t>Rychwałd</t>
  </si>
  <si>
    <t>Gilowice, ul Krakowska 40</t>
  </si>
  <si>
    <t>pustak,cegła</t>
  </si>
  <si>
    <t>żelbetowy i drewniany</t>
  </si>
  <si>
    <t xml:space="preserve">więźba dachowa drewniana , blacha dachówkowa powlekana </t>
  </si>
  <si>
    <t>pustak, cegła</t>
  </si>
  <si>
    <t>żelbetowe płytowo-żebrowe</t>
  </si>
  <si>
    <t>więźba dachowa drewniana, blacha falista malowana</t>
  </si>
  <si>
    <t>żelbetowe</t>
  </si>
  <si>
    <t>więźba dachowa drewniana , blacha trapezowa T-35 oraz blacha na zakładkę  na pełnym deskowaniu</t>
  </si>
  <si>
    <t>więźba dachowa drewniana, blacha trapezowa</t>
  </si>
  <si>
    <t>cegła pełna na zaprawie cementowo-wapiennej</t>
  </si>
  <si>
    <t>żelbetowe płytowe</t>
  </si>
  <si>
    <t>więźba dachowa drewniana, ustrój płatwiowo-krokwiowy papa na pełnym deskowaniu z blachy powlekanej</t>
  </si>
  <si>
    <t xml:space="preserve">cegła </t>
  </si>
  <si>
    <t>stropodach wentylowany papa bitumiczna</t>
  </si>
  <si>
    <t>drewno</t>
  </si>
  <si>
    <t>dachówka</t>
  </si>
  <si>
    <t>siatka</t>
  </si>
  <si>
    <t>więźba dachowa drewniana , blacha trapezowa T-55 oraz konstrukcja stalowa kratowa nad sceną</t>
  </si>
  <si>
    <t>podłoże igielitowe</t>
  </si>
  <si>
    <t>murawa</t>
  </si>
  <si>
    <t>granit</t>
  </si>
  <si>
    <t>gabiony</t>
  </si>
  <si>
    <t>118 m2</t>
  </si>
  <si>
    <t>1.221,80 m2</t>
  </si>
  <si>
    <t>1093 m2</t>
  </si>
  <si>
    <t>1412,57 m2</t>
  </si>
  <si>
    <t>125,51 m2</t>
  </si>
  <si>
    <t>36 m2</t>
  </si>
  <si>
    <t>543,10 m2</t>
  </si>
  <si>
    <t>2007-2008 (dach-pokrycie i konstrukcja,kominy,remont stropu,elewacja,instalacja wod.kan.,CO,elektr.elementy zewn.schody,ganek)291.832,63</t>
  </si>
  <si>
    <t xml:space="preserve">2009 Termomodernizacja budynku Urzędu Gminy(modernizacja kotłowni,modernizacja instalacji wewn. c.o. ,docieplenie ścian, docieplenie dachów,wymiana stolarki okiennej i drzwiowej na PCV )677.410,63
</t>
  </si>
  <si>
    <t>2020 Modernizacja dachu w budunku (wykonanie podbudowy z drewna pod blachę trapezową,montaż folii paroprzepuszczalnej,ocieplenie poddaszy,montaż blachy trapezowej,okucie kominów i montaż rynien)57.994,50</t>
  </si>
  <si>
    <t>Urządzenie wielofunkcyjne kolorowe SHARP MX 2614N</t>
  </si>
  <si>
    <t>Radiotelefon Motorola DP 4600e</t>
  </si>
  <si>
    <t>Urządzenie wielofunkcyjne HP Laser Jet Pro M227SDNMFP</t>
  </si>
  <si>
    <t>Skaner HP ScanJet Pro 2500 F1</t>
  </si>
  <si>
    <t>Niszczarka DAHLE Shredmatic</t>
  </si>
  <si>
    <t>Rejestrator NVR1602-4K-III</t>
  </si>
  <si>
    <t xml:space="preserve">Niszczarka Wallner ACD 410 </t>
  </si>
  <si>
    <t>Komputer Dell Optiplex 9020 SFF Intel Core i5 (jednostka centralna)</t>
  </si>
  <si>
    <t xml:space="preserve">Drukarka HP LaserJet Pro 400 M404DN </t>
  </si>
  <si>
    <t xml:space="preserve">Ekspres automatyczny Siemens </t>
  </si>
  <si>
    <t>Telefon Smartfon Galaxy A71</t>
  </si>
  <si>
    <t>Urządzenie wielofunkcyjne SHARP MX 4070</t>
  </si>
  <si>
    <t>Prostownik akumulatorowy 24V CTEK MXT 14</t>
  </si>
  <si>
    <t>Urządzenie HP</t>
  </si>
  <si>
    <t>Komputer Intel i3-10105/8GB DDR4/SSD 250GB HDD 1TB WIN10 PRO</t>
  </si>
  <si>
    <t>Urządzenia do pomiaru jakości powietrza 2 szt.</t>
  </si>
  <si>
    <t>Drukarka HP LaserJet Pro M107A</t>
  </si>
  <si>
    <t>Komputer ALL IN One</t>
  </si>
  <si>
    <t>Drukarka Epson Eco Tank L3250</t>
  </si>
  <si>
    <t xml:space="preserve">Niszczarka Wallner JP 8205 </t>
  </si>
  <si>
    <t>Drukarka laserowa kolorowa Brother</t>
  </si>
  <si>
    <t>Laptop Dell Vostro 3568 Intel Core i3-6006U/15,6”/FullHD/8GB/1000GB HDD/Windows 10Pro</t>
  </si>
  <si>
    <t>Projektor Epson EB-W05 LCD 3300 ANSI WXGA 15000:1</t>
  </si>
  <si>
    <t>Ekran Projekcyjny ręcznie rozwijany Profi 177x177 cm</t>
  </si>
  <si>
    <t>Laptop DELL E5530 Intel Core i5</t>
  </si>
  <si>
    <t xml:space="preserve">Laptopy Lenovo V-15-ADA (19szt.)zakupione w ramach projektu grantowego pn."ZDALNA SZKOŁA" </t>
  </si>
  <si>
    <t xml:space="preserve">Laptopy Lenovo V15-IIL (16szt.)zakupione w ramach projektu grantowego pn."ZDALNA SZKOŁA +" </t>
  </si>
  <si>
    <t>Tablety (15szt.)</t>
  </si>
  <si>
    <t>Laptop Lenovo Legion 5</t>
  </si>
  <si>
    <t xml:space="preserve">Laptop L5 </t>
  </si>
  <si>
    <t>Fotopułapka E1S (2szt.)</t>
  </si>
  <si>
    <t>Laptop DELL Latitude 3410 I5</t>
  </si>
  <si>
    <t>Laptop ACER i5 Windows 10 (GKRPA)</t>
  </si>
  <si>
    <t>Zestaw do transmisji z kamerą stałopozycyjną FullHD 2.1 Mpx ( wewnątrz budynku)</t>
  </si>
  <si>
    <t>Kamera TUBOWA BCS (na zewnątrz)</t>
  </si>
  <si>
    <t>Kamera (na zewnątrz)</t>
  </si>
  <si>
    <t xml:space="preserve">Monitoring wizyjny CCTV (kamera z podstawami – kamera IP HD 2 Mpi model IPC-HFW1230S – 10 sztuk ,monitor LED 24”HDMI AMVA model X2481HS-B1 ,rejestrator 32 kanałowy model NVR5232-4KS2) (na zewnątrz)                                                                      
</t>
  </si>
  <si>
    <t>22.10.2023</t>
  </si>
  <si>
    <t>20.01.2024</t>
  </si>
  <si>
    <t>03.10.2023</t>
  </si>
  <si>
    <t>12.07.2023</t>
  </si>
  <si>
    <t>08.08.2023</t>
  </si>
  <si>
    <t>Agregat prądotwórczy ZP 4000/1F</t>
  </si>
  <si>
    <t xml:space="preserve">Gilowice,ul.Strażacka 2 </t>
  </si>
  <si>
    <t>Agregat prądotwórczy ZP 2600</t>
  </si>
  <si>
    <t xml:space="preserve"> Rychwałd,ul. Beskidzka 41 </t>
  </si>
  <si>
    <t>Zespół prądotwórczy PAD 8-3/400</t>
  </si>
  <si>
    <t xml:space="preserve"> nr fabryczny 31353 </t>
  </si>
  <si>
    <t xml:space="preserve"> 8kW </t>
  </si>
  <si>
    <t xml:space="preserve"> Gilowice, ul. Siedlakówka 37 </t>
  </si>
  <si>
    <t>Agregat wysokociśnieniowy AW 65/40</t>
  </si>
  <si>
    <t>18.06.2023</t>
  </si>
  <si>
    <t>17.06.2024</t>
  </si>
  <si>
    <t>02.01.2024</t>
  </si>
  <si>
    <t>01.01.2025</t>
  </si>
  <si>
    <t>31.12.2024</t>
  </si>
  <si>
    <t>18.10.2023</t>
  </si>
  <si>
    <t>17.10.2024</t>
  </si>
  <si>
    <t>17.09.2023</t>
  </si>
  <si>
    <t>16.09.2024</t>
  </si>
  <si>
    <t>23.01.2024</t>
  </si>
  <si>
    <t>22.01.2025</t>
  </si>
  <si>
    <t>13.08.2023</t>
  </si>
  <si>
    <t>12.08.2024</t>
  </si>
  <si>
    <t>12-10-2023</t>
  </si>
  <si>
    <t>07-29-2023</t>
  </si>
  <si>
    <t>O</t>
  </si>
  <si>
    <t>9  Gminny Ośrodek Kultury w Gilowicach - Świetlica w Rychwałdzie</t>
  </si>
  <si>
    <t>KB</t>
  </si>
  <si>
    <t>Budynek szkolny - seg.BCDE część dydaktyczna+ instalacja fotowoltaiczna o wartosci 311.845,50 zł z 2022 roku</t>
  </si>
  <si>
    <t>BRAK</t>
  </si>
  <si>
    <t>Rejestrator</t>
  </si>
  <si>
    <t>Rok 2021 - wymiana drzwi wejściowych -12.000;                            Rok 2020 - montaż klimatyzacji (3 szt.) oraz wentylacji mechanicznej - 24.844 zł</t>
  </si>
  <si>
    <t>179,1 m2</t>
  </si>
  <si>
    <t>Częściowo podpiwniczony</t>
  </si>
  <si>
    <t>2017 - wymiana dachu i termomodernizacja 158 922,95 Remont łazienek, wymiana instalcji wodno - kanalizacyjnej i Co -2018 rok</t>
  </si>
  <si>
    <t>PKD</t>
  </si>
  <si>
    <t>PKD opisowo</t>
  </si>
  <si>
    <t>8411Z</t>
  </si>
  <si>
    <t>KIEROWANIE PODSTAWOWYMI RODZAJAMI DZIAŁALNOŚCI PUBLICZNEJ</t>
  </si>
  <si>
    <t>3600Z
8129Z</t>
  </si>
  <si>
    <t>POBÓR, UZDATNIANIE I DOSTARCZANIE WODY
POZOSTAŁE SPRZĄTANIE</t>
  </si>
  <si>
    <t>8560Z</t>
  </si>
  <si>
    <t>DZIAŁALNOŚĆ WSPOMAGAJĄCA EDUKACJĘ</t>
  </si>
  <si>
    <t>8899Z</t>
  </si>
  <si>
    <t xml:space="preserve"> POZOSTAŁA POMOC SPOŁECZNA BEZ ZAKWATEROWANIA, GDZIE INDZIEJ NIESKLASYFIKOWANA</t>
  </si>
  <si>
    <t>8520Z</t>
  </si>
  <si>
    <t xml:space="preserve"> SZKOŁY PODSTAWOWE</t>
  </si>
  <si>
    <t>8510Z</t>
  </si>
  <si>
    <t xml:space="preserve"> PLACÓWKI WYCHOWANIA PRZEDSZKOLNEGO</t>
  </si>
  <si>
    <t>Przedszkole Publiczne im. Krasnala Hałabały w Rychwałdzie</t>
  </si>
  <si>
    <t>Gminna Biblioteka Publiczna (oraz Filia w Rychwałdzie)</t>
  </si>
  <si>
    <t>9101A</t>
  </si>
  <si>
    <t>DZIAŁALNOŚĆ BIBLIOTEK</t>
  </si>
  <si>
    <t>9004Z</t>
  </si>
  <si>
    <t>DZIAŁALNOŚĆ OBIEKTÓW KULTURALNYCH</t>
  </si>
  <si>
    <t xml:space="preserve">Łącznie </t>
  </si>
  <si>
    <t xml:space="preserve">razem </t>
  </si>
  <si>
    <t>OC komunikacyjne</t>
  </si>
  <si>
    <t>Wypłata</t>
  </si>
  <si>
    <t xml:space="preserve">Rezerwy </t>
  </si>
  <si>
    <t>Opis szkody</t>
  </si>
  <si>
    <t>Data Szkody</t>
  </si>
  <si>
    <t>Ryzyko</t>
  </si>
  <si>
    <t>24.02.2023</t>
  </si>
  <si>
    <t>zły stan drogi</t>
  </si>
  <si>
    <t>Ubezpieczenie odpowiedzialności cywilnej</t>
  </si>
  <si>
    <t>Ubezpieczenie mienia od wszystkich ryzyk</t>
  </si>
  <si>
    <t>30.06.2022</t>
  </si>
  <si>
    <t>silny wiatr</t>
  </si>
  <si>
    <t>19.10.2021</t>
  </si>
  <si>
    <t>zalanie</t>
  </si>
  <si>
    <t>30.03.2021</t>
  </si>
  <si>
    <t>uszkodzenie progów
zwalniających</t>
  </si>
  <si>
    <t>10.12.2020</t>
  </si>
  <si>
    <t>autocasco</t>
  </si>
  <si>
    <t>kolizja na śliskiej nawierzchni</t>
  </si>
  <si>
    <t>ul. Zakopiańska 71, 34-322 Gilowice</t>
  </si>
  <si>
    <t>34-322 Gilowice, ul. Zakopiańska 71</t>
  </si>
  <si>
    <t>Warsztat Terapii Zajęciowej w Gilowicach</t>
  </si>
  <si>
    <t>072357140</t>
  </si>
  <si>
    <t>553-16-96-215</t>
  </si>
  <si>
    <t>8810Z</t>
  </si>
  <si>
    <t>POMOC SPOŁECZNA BEZ ZAKWATEROWANIA DLA OSÓB W PODESZŁYM WIEKU I OSÓB NIEPEŁNOSPRAWNYCH</t>
  </si>
  <si>
    <t>10. Warsztat Terapii Zajęciowej w Gilowicach</t>
  </si>
  <si>
    <t>Budynek</t>
  </si>
  <si>
    <t>rehabilitacja społeczna i zawodowa osób niepełnosprawnych</t>
  </si>
  <si>
    <t>LATA 60</t>
  </si>
  <si>
    <t>Budynek A1</t>
  </si>
  <si>
    <t>Budynek B1</t>
  </si>
  <si>
    <t>GAŚNICE, MONITORING</t>
  </si>
  <si>
    <t>ul. Turystyczna 97, 34-360 MILÓWKA</t>
  </si>
  <si>
    <t>PUSTAK, CEGŁA</t>
  </si>
  <si>
    <t>BALE DREWNIANE</t>
  </si>
  <si>
    <t>BLACHA TRAPEZOWA</t>
  </si>
  <si>
    <t>GAŚNICE, ALARM</t>
  </si>
  <si>
    <t>cegła ceramiczna</t>
  </si>
  <si>
    <t>papa</t>
  </si>
  <si>
    <t>DOBRA</t>
  </si>
  <si>
    <t>BARDZO DOBRA</t>
  </si>
  <si>
    <t>termomodernizacja -2015r.(40 000,00 zł)</t>
  </si>
  <si>
    <t>termomodernizacja 2019r. - 61 300,00 zł, budowa szybu windy – 2021 – 197 624,68 zł, termomodernizacja 2021 – 22 816,50 zł</t>
  </si>
  <si>
    <t>DRUKARKA PHOTOSMART</t>
  </si>
  <si>
    <t>DRUKARKA HP 3520</t>
  </si>
  <si>
    <t>Urządzenie wielofunkcyjne SHARP</t>
  </si>
  <si>
    <t>Drukarka EPSON</t>
  </si>
  <si>
    <t>APARAT CYFROWY</t>
  </si>
  <si>
    <t>PROJEKTOR EPSON</t>
  </si>
  <si>
    <t>PLOTER</t>
  </si>
  <si>
    <t>LAPTOP DELL</t>
  </si>
  <si>
    <t>LAPTOP</t>
  </si>
  <si>
    <t>LAPTOP LENOVO</t>
  </si>
  <si>
    <t>LAPTOP HP</t>
  </si>
  <si>
    <t>Mercedes- Benz</t>
  </si>
  <si>
    <t>Automet Sprinter 519</t>
  </si>
  <si>
    <t>W1V9076571P234129</t>
  </si>
  <si>
    <t>SZY 72552</t>
  </si>
  <si>
    <t xml:space="preserve">Automet Sprinter </t>
  </si>
  <si>
    <t>WDB9066571P644679</t>
  </si>
  <si>
    <t>SZY 48900</t>
  </si>
  <si>
    <t>WDB9066571P570171</t>
  </si>
  <si>
    <t>SZY 40655</t>
  </si>
  <si>
    <t>5500 kg</t>
  </si>
  <si>
    <t>5000 kg</t>
  </si>
  <si>
    <t>IMOBILAIZER</t>
  </si>
  <si>
    <t>MONITOROWANIE CAŁODOBOWE</t>
  </si>
  <si>
    <t>SYSTEM ALARMOWY</t>
  </si>
  <si>
    <t>10. Warsztat Terapii Zajęciowej</t>
  </si>
  <si>
    <t>autobus przewóz osób niepełnosprawnych</t>
  </si>
  <si>
    <t>16.03.2021</t>
  </si>
  <si>
    <t>5.12.2018</t>
  </si>
  <si>
    <t>13.12.2017</t>
  </si>
  <si>
    <t>16.03.2024</t>
  </si>
  <si>
    <t>15.03.2025</t>
  </si>
  <si>
    <t>05.12.2023</t>
  </si>
  <si>
    <t>04.12.2024</t>
  </si>
  <si>
    <t>13.12.2023</t>
  </si>
  <si>
    <t>12.12.2024</t>
  </si>
  <si>
    <t>x</t>
  </si>
  <si>
    <t>WO</t>
  </si>
  <si>
    <t>1.371,10  m2</t>
  </si>
  <si>
    <t>Tabela nr 7 Informacja o szkodach majątkowych i komunikacyjnych w latach 01.01.2020 - 14.04.2023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</si>
</sst>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yy/mm/dd"/>
    <numFmt numFmtId="184" formatCode="yy/mm/dd;@"/>
    <numFmt numFmtId="185" formatCode="#,##0.00&quot; &quot;[$zł-415];[Red]&quot;-&quot;#,##0.00&quot; &quot;[$zł-415]"/>
    <numFmt numFmtId="186" formatCode="[$-415]dddd\,\ d\ mmmm\ yyyy"/>
    <numFmt numFmtId="187" formatCode="0.0000000000"/>
    <numFmt numFmtId="188" formatCode="0.0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#,##0.00000\ &quot;zł&quot;"/>
    <numFmt numFmtId="195" formatCode="_-* #,##0.00\ [$zł-415]_-;\-* #,##0.00\ [$zł-415]_-;_-* &quot;-&quot;??\ [$zł-415]_-;_-@_-"/>
    <numFmt numFmtId="196" formatCode="mm/d/yyyy"/>
    <numFmt numFmtId="197" formatCode="0.000"/>
    <numFmt numFmtId="198" formatCode="0.0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b/>
      <i/>
      <sz val="11"/>
      <color indexed="10"/>
      <name val="Arial"/>
      <family val="2"/>
    </font>
    <font>
      <sz val="10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rgb="FF0000FF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1"/>
      <color rgb="FFFF0000"/>
      <name val="Arial"/>
      <family val="2"/>
    </font>
    <font>
      <sz val="10"/>
      <color theme="1"/>
      <name val="Czcionka tekstu podstawowego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0" applyBorder="0" applyProtection="0">
      <alignment/>
    </xf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Border="0" applyProtection="0">
      <alignment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Border="0" applyProtection="0">
      <alignment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49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170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54" applyFont="1" applyFill="1" applyBorder="1" applyAlignment="1">
      <alignment horizontal="center" vertical="center"/>
      <protection/>
    </xf>
    <xf numFmtId="44" fontId="1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54" applyNumberFormat="1" applyFont="1" applyFill="1" applyBorder="1" applyAlignment="1">
      <alignment vertical="center" wrapText="1"/>
      <protection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70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170" fontId="10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181" fontId="0" fillId="0" borderId="10" xfId="54" applyNumberFormat="1" applyFont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10" xfId="72" applyNumberFormat="1" applyFont="1" applyBorder="1" applyAlignment="1">
      <alignment horizontal="center" vertical="center"/>
    </xf>
    <xf numFmtId="44" fontId="0" fillId="32" borderId="10" xfId="72" applyFont="1" applyFill="1" applyBorder="1" applyAlignment="1">
      <alignment horizontal="center" vertical="center"/>
    </xf>
    <xf numFmtId="44" fontId="0" fillId="32" borderId="10" xfId="72" applyFont="1" applyFill="1" applyBorder="1" applyAlignment="1">
      <alignment vertical="center"/>
    </xf>
    <xf numFmtId="0" fontId="0" fillId="0" borderId="10" xfId="54" applyFont="1" applyFill="1" applyBorder="1" applyAlignment="1">
      <alignment horizontal="left" vertical="center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44" fontId="0" fillId="0" borderId="10" xfId="72" applyFont="1" applyFill="1" applyBorder="1" applyAlignment="1">
      <alignment horizontal="center" vertical="center"/>
    </xf>
    <xf numFmtId="0" fontId="0" fillId="0" borderId="10" xfId="54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70" fontId="63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44" fontId="0" fillId="0" borderId="10" xfId="72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center" vertical="center"/>
    </xf>
    <xf numFmtId="0" fontId="0" fillId="0" borderId="10" xfId="55" applyFont="1" applyFill="1" applyBorder="1" applyAlignment="1">
      <alignment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13" xfId="72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3" xfId="54" applyFont="1" applyBorder="1" applyAlignment="1">
      <alignment horizontal="left" vertical="center"/>
      <protection/>
    </xf>
    <xf numFmtId="180" fontId="0" fillId="0" borderId="0" xfId="54" applyNumberFormat="1" applyFont="1" applyBorder="1" applyAlignment="1">
      <alignment vertical="center"/>
      <protection/>
    </xf>
    <xf numFmtId="0" fontId="64" fillId="0" borderId="10" xfId="0" applyFont="1" applyFill="1" applyBorder="1" applyAlignment="1">
      <alignment/>
    </xf>
    <xf numFmtId="0" fontId="64" fillId="0" borderId="10" xfId="0" applyFont="1" applyFill="1" applyBorder="1" applyAlignment="1">
      <alignment vertical="center" wrapText="1"/>
    </xf>
    <xf numFmtId="181" fontId="0" fillId="0" borderId="10" xfId="54" applyNumberFormat="1" applyFont="1" applyFill="1" applyBorder="1" applyAlignment="1">
      <alignment horizontal="center" vertical="center" wrapText="1"/>
      <protection/>
    </xf>
    <xf numFmtId="181" fontId="0" fillId="0" borderId="15" xfId="54" applyNumberFormat="1" applyFont="1" applyFill="1" applyBorder="1" applyAlignment="1">
      <alignment horizontal="center" vertical="center" wrapText="1"/>
      <protection/>
    </xf>
    <xf numFmtId="195" fontId="0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/>
    </xf>
    <xf numFmtId="0" fontId="40" fillId="32" borderId="25" xfId="0" applyFont="1" applyFill="1" applyBorder="1" applyAlignment="1">
      <alignment horizontal="center" vertical="center" wrapText="1"/>
    </xf>
    <xf numFmtId="49" fontId="40" fillId="32" borderId="25" xfId="0" applyNumberFormat="1" applyFont="1" applyFill="1" applyBorder="1" applyAlignment="1">
      <alignment horizontal="center" vertical="center"/>
    </xf>
    <xf numFmtId="0" fontId="40" fillId="32" borderId="25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70" fontId="1" fillId="34" borderId="10" xfId="72" applyNumberFormat="1" applyFont="1" applyFill="1" applyBorder="1" applyAlignment="1">
      <alignment vertical="center"/>
    </xf>
    <xf numFmtId="44" fontId="0" fillId="34" borderId="10" xfId="72" applyFont="1" applyFill="1" applyBorder="1" applyAlignment="1">
      <alignment horizontal="center" vertical="center"/>
    </xf>
    <xf numFmtId="44" fontId="0" fillId="34" borderId="10" xfId="72" applyFont="1" applyFill="1" applyBorder="1" applyAlignment="1">
      <alignment vertical="center"/>
    </xf>
    <xf numFmtId="44" fontId="1" fillId="34" borderId="10" xfId="72" applyFont="1" applyFill="1" applyBorder="1" applyAlignment="1">
      <alignment vertical="center"/>
    </xf>
    <xf numFmtId="180" fontId="0" fillId="32" borderId="10" xfId="54" applyNumberFormat="1" applyFont="1" applyFill="1" applyBorder="1" applyAlignment="1">
      <alignment vertical="center"/>
      <protection/>
    </xf>
    <xf numFmtId="180" fontId="0" fillId="32" borderId="10" xfId="54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44" fontId="1" fillId="34" borderId="10" xfId="54" applyNumberFormat="1" applyFont="1" applyFill="1" applyBorder="1" applyAlignment="1">
      <alignment horizontal="center" vertical="center"/>
      <protection/>
    </xf>
    <xf numFmtId="180" fontId="1" fillId="32" borderId="10" xfId="54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 wrapText="1"/>
    </xf>
    <xf numFmtId="170" fontId="1" fillId="34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44" fontId="1" fillId="0" borderId="0" xfId="68" applyFont="1" applyAlignment="1">
      <alignment horizontal="right"/>
    </xf>
    <xf numFmtId="44" fontId="1" fillId="0" borderId="10" xfId="68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horizontal="right" vertical="center" wrapText="1"/>
    </xf>
    <xf numFmtId="44" fontId="1" fillId="34" borderId="10" xfId="68" applyFont="1" applyFill="1" applyBorder="1" applyAlignment="1">
      <alignment horizontal="right" vertical="center" wrapText="1"/>
    </xf>
    <xf numFmtId="44" fontId="0" fillId="0" borderId="0" xfId="68" applyFont="1" applyAlignment="1">
      <alignment horizontal="right" wrapText="1"/>
    </xf>
    <xf numFmtId="44" fontId="0" fillId="0" borderId="0" xfId="68" applyFont="1" applyAlignment="1">
      <alignment horizontal="right"/>
    </xf>
    <xf numFmtId="44" fontId="0" fillId="0" borderId="10" xfId="68" applyFont="1" applyBorder="1" applyAlignment="1">
      <alignment horizontal="right" vertical="center" wrapText="1"/>
    </xf>
    <xf numFmtId="44" fontId="0" fillId="0" borderId="10" xfId="68" applyFont="1" applyFill="1" applyBorder="1" applyAlignment="1">
      <alignment horizontal="right"/>
    </xf>
    <xf numFmtId="44" fontId="63" fillId="0" borderId="0" xfId="68" applyFont="1" applyAlignment="1">
      <alignment horizontal="center" vertical="center"/>
    </xf>
    <xf numFmtId="44" fontId="65" fillId="0" borderId="0" xfId="68" applyFont="1" applyFill="1" applyBorder="1" applyAlignment="1">
      <alignment horizontal="center" vertical="center" wrapText="1"/>
    </xf>
    <xf numFmtId="44" fontId="1" fillId="34" borderId="15" xfId="68" applyFont="1" applyFill="1" applyBorder="1" applyAlignment="1">
      <alignment horizontal="center" vertical="center" wrapText="1"/>
    </xf>
    <xf numFmtId="44" fontId="1" fillId="34" borderId="10" xfId="68" applyFont="1" applyFill="1" applyBorder="1" applyAlignment="1">
      <alignment horizontal="center" vertical="center" wrapText="1"/>
    </xf>
    <xf numFmtId="44" fontId="1" fillId="32" borderId="10" xfId="68" applyFont="1" applyFill="1" applyBorder="1" applyAlignment="1">
      <alignment horizontal="center" vertical="center"/>
    </xf>
    <xf numFmtId="44" fontId="63" fillId="0" borderId="0" xfId="68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32" borderId="22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4" fontId="0" fillId="0" borderId="10" xfId="68" applyFont="1" applyFill="1" applyBorder="1" applyAlignment="1" quotePrefix="1">
      <alignment horizontal="center" vertical="center"/>
    </xf>
    <xf numFmtId="0" fontId="63" fillId="0" borderId="0" xfId="0" applyFont="1" applyAlignment="1">
      <alignment/>
    </xf>
    <xf numFmtId="44" fontId="0" fillId="0" borderId="11" xfId="68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0" fillId="0" borderId="11" xfId="54" applyFont="1" applyFill="1" applyBorder="1" applyAlignment="1">
      <alignment horizontal="center" vertical="center" wrapText="1"/>
      <protection/>
    </xf>
    <xf numFmtId="180" fontId="0" fillId="0" borderId="10" xfId="54" applyNumberFormat="1" applyFont="1" applyFill="1" applyBorder="1" applyAlignment="1">
      <alignment horizontal="center" vertical="center"/>
      <protection/>
    </xf>
    <xf numFmtId="180" fontId="0" fillId="35" borderId="13" xfId="58" applyNumberFormat="1" applyFill="1" applyBorder="1" applyAlignment="1">
      <alignment horizontal="right" vertical="center" wrapText="1"/>
      <protection/>
    </xf>
    <xf numFmtId="180" fontId="0" fillId="35" borderId="13" xfId="54" applyNumberFormat="1" applyFont="1" applyFill="1" applyBorder="1" applyAlignment="1">
      <alignment horizontal="right" vertical="center" wrapText="1"/>
      <protection/>
    </xf>
    <xf numFmtId="0" fontId="0" fillId="0" borderId="27" xfId="0" applyFont="1" applyBorder="1" applyAlignment="1">
      <alignment horizontal="center" vertical="center" wrapText="1"/>
    </xf>
    <xf numFmtId="44" fontId="0" fillId="0" borderId="10" xfId="68" applyFont="1" applyFill="1" applyBorder="1" applyAlignment="1" quotePrefix="1">
      <alignment horizontal="right" vertical="center"/>
    </xf>
    <xf numFmtId="181" fontId="17" fillId="0" borderId="10" xfId="58" applyNumberFormat="1" applyFont="1" applyFill="1" applyBorder="1" applyAlignment="1">
      <alignment horizontal="center" vertical="center" wrapText="1"/>
      <protection/>
    </xf>
    <xf numFmtId="0" fontId="0" fillId="0" borderId="27" xfId="55" applyBorder="1" applyAlignment="1">
      <alignment vertical="center" wrapText="1"/>
      <protection/>
    </xf>
    <xf numFmtId="1" fontId="0" fillId="0" borderId="10" xfId="72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6" xfId="55" applyFont="1" applyBorder="1" applyAlignment="1">
      <alignment horizontal="center"/>
      <protection/>
    </xf>
    <xf numFmtId="0" fontId="0" fillId="0" borderId="23" xfId="55" applyBorder="1">
      <alignment/>
      <protection/>
    </xf>
    <xf numFmtId="0" fontId="63" fillId="0" borderId="0" xfId="0" applyFont="1" applyFill="1" applyAlignment="1">
      <alignment horizontal="left" vertical="center"/>
    </xf>
    <xf numFmtId="180" fontId="0" fillId="0" borderId="30" xfId="54" applyNumberFormat="1" applyFont="1" applyFill="1" applyBorder="1" applyAlignment="1">
      <alignment horizontal="center" vertical="center" wrapText="1"/>
      <protection/>
    </xf>
    <xf numFmtId="44" fontId="0" fillId="0" borderId="31" xfId="72" applyFont="1" applyBorder="1" applyAlignment="1">
      <alignment horizontal="center" vertical="center" wrapText="1"/>
    </xf>
    <xf numFmtId="44" fontId="0" fillId="0" borderId="31" xfId="72" applyFont="1" applyBorder="1" applyAlignment="1">
      <alignment horizontal="center" vertical="center"/>
    </xf>
    <xf numFmtId="180" fontId="0" fillId="35" borderId="10" xfId="58" applyNumberFormat="1" applyFont="1" applyFill="1" applyBorder="1" applyAlignment="1">
      <alignment horizontal="center" vertical="center" wrapText="1"/>
      <protection/>
    </xf>
    <xf numFmtId="180" fontId="0" fillId="35" borderId="10" xfId="54" applyNumberFormat="1" applyFont="1" applyFill="1" applyBorder="1" applyAlignment="1">
      <alignment horizontal="center" vertical="center" wrapText="1"/>
      <protection/>
    </xf>
    <xf numFmtId="0" fontId="0" fillId="0" borderId="10" xfId="72" applyNumberFormat="1" applyFont="1" applyFill="1" applyBorder="1" applyAlignment="1">
      <alignment horizontal="center" vertical="center"/>
    </xf>
    <xf numFmtId="44" fontId="0" fillId="0" borderId="10" xfId="54" applyNumberFormat="1" applyFont="1" applyFill="1" applyBorder="1" applyAlignment="1">
      <alignment horizontal="right" vertical="center"/>
      <protection/>
    </xf>
    <xf numFmtId="44" fontId="0" fillId="0" borderId="10" xfId="72" applyNumberFormat="1" applyFont="1" applyBorder="1" applyAlignment="1">
      <alignment horizontal="right" vertical="center"/>
    </xf>
    <xf numFmtId="0" fontId="63" fillId="0" borderId="0" xfId="0" applyFont="1" applyFill="1" applyBorder="1" applyAlignment="1">
      <alignment horizontal="left" vertical="center" wrapText="1"/>
    </xf>
    <xf numFmtId="195" fontId="63" fillId="0" borderId="0" xfId="0" applyNumberFormat="1" applyFont="1" applyFill="1" applyAlignment="1">
      <alignment horizontal="left" vertical="center"/>
    </xf>
    <xf numFmtId="0" fontId="63" fillId="0" borderId="0" xfId="0" applyFont="1" applyFill="1" applyAlignment="1">
      <alignment/>
    </xf>
    <xf numFmtId="180" fontId="0" fillId="32" borderId="10" xfId="54" applyNumberFormat="1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 vertical="center" wrapText="1"/>
      <protection/>
    </xf>
    <xf numFmtId="44" fontId="0" fillId="0" borderId="10" xfId="72" applyFont="1" applyFill="1" applyBorder="1" applyAlignment="1">
      <alignment horizontal="center" vertical="center" wrapText="1"/>
    </xf>
    <xf numFmtId="44" fontId="0" fillId="32" borderId="10" xfId="72" applyFont="1" applyFill="1" applyBorder="1" applyAlignment="1">
      <alignment vertical="center" wrapText="1"/>
    </xf>
    <xf numFmtId="44" fontId="0" fillId="0" borderId="31" xfId="72" applyFont="1" applyFill="1" applyBorder="1" applyAlignment="1">
      <alignment horizontal="center" vertical="center" wrapText="1"/>
    </xf>
    <xf numFmtId="180" fontId="0" fillId="0" borderId="13" xfId="54" applyNumberFormat="1" applyFont="1" applyBorder="1" applyAlignment="1">
      <alignment wrapText="1"/>
      <protection/>
    </xf>
    <xf numFmtId="0" fontId="0" fillId="0" borderId="2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70" fontId="1" fillId="34" borderId="10" xfId="68" applyNumberFormat="1" applyFont="1" applyFill="1" applyBorder="1" applyAlignment="1">
      <alignment horizontal="right" wrapText="1"/>
    </xf>
    <xf numFmtId="170" fontId="1" fillId="32" borderId="10" xfId="68" applyNumberFormat="1" applyFont="1" applyFill="1" applyBorder="1" applyAlignment="1">
      <alignment horizontal="right" wrapText="1"/>
    </xf>
    <xf numFmtId="44" fontId="0" fillId="0" borderId="11" xfId="68" applyFont="1" applyFill="1" applyBorder="1" applyAlignment="1">
      <alignment vertical="center"/>
    </xf>
    <xf numFmtId="170" fontId="0" fillId="0" borderId="0" xfId="68" applyNumberFormat="1" applyFont="1" applyAlignment="1">
      <alignment horizontal="right" wrapText="1"/>
    </xf>
    <xf numFmtId="44" fontId="63" fillId="0" borderId="0" xfId="68" applyNumberFormat="1" applyFont="1" applyAlignment="1">
      <alignment horizontal="center" vertical="center"/>
    </xf>
    <xf numFmtId="44" fontId="65" fillId="0" borderId="0" xfId="68" applyNumberFormat="1" applyFont="1" applyFill="1" applyBorder="1" applyAlignment="1">
      <alignment horizontal="center" vertical="center" wrapText="1"/>
    </xf>
    <xf numFmtId="44" fontId="1" fillId="34" borderId="15" xfId="68" applyNumberFormat="1" applyFont="1" applyFill="1" applyBorder="1" applyAlignment="1">
      <alignment horizontal="center" vertical="center" wrapText="1"/>
    </xf>
    <xf numFmtId="44" fontId="0" fillId="0" borderId="15" xfId="68" applyNumberFormat="1" applyFont="1" applyFill="1" applyBorder="1" applyAlignment="1">
      <alignment horizontal="center" vertical="center"/>
    </xf>
    <xf numFmtId="44" fontId="0" fillId="0" borderId="15" xfId="68" applyNumberFormat="1" applyFont="1" applyFill="1" applyBorder="1" applyAlignment="1">
      <alignment horizontal="right" vertical="center"/>
    </xf>
    <xf numFmtId="44" fontId="0" fillId="0" borderId="10" xfId="55" applyNumberFormat="1" applyFont="1" applyFill="1" applyBorder="1" applyAlignment="1">
      <alignment vertical="center"/>
      <protection/>
    </xf>
    <xf numFmtId="44" fontId="0" fillId="0" borderId="10" xfId="68" applyNumberFormat="1" applyFont="1" applyFill="1" applyBorder="1" applyAlignment="1">
      <alignment vertical="center"/>
    </xf>
    <xf numFmtId="44" fontId="0" fillId="0" borderId="15" xfId="68" applyNumberFormat="1" applyFont="1" applyFill="1" applyBorder="1" applyAlignment="1">
      <alignment vertical="center"/>
    </xf>
    <xf numFmtId="44" fontId="0" fillId="0" borderId="10" xfId="68" applyNumberFormat="1" applyFont="1" applyBorder="1" applyAlignment="1">
      <alignment vertical="center"/>
    </xf>
    <xf numFmtId="44" fontId="0" fillId="0" borderId="0" xfId="68" applyNumberFormat="1" applyFont="1" applyFill="1" applyAlignment="1">
      <alignment horizontal="center" vertical="center"/>
    </xf>
    <xf numFmtId="44" fontId="1" fillId="32" borderId="15" xfId="68" applyNumberFormat="1" applyFont="1" applyFill="1" applyBorder="1" applyAlignment="1">
      <alignment horizontal="center" vertical="center"/>
    </xf>
    <xf numFmtId="44" fontId="63" fillId="0" borderId="0" xfId="68" applyNumberFormat="1" applyFont="1" applyFill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80" fontId="0" fillId="0" borderId="10" xfId="54" applyNumberFormat="1" applyFont="1" applyBorder="1" applyAlignment="1">
      <alignment horizontal="center" vertical="center"/>
      <protection/>
    </xf>
    <xf numFmtId="44" fontId="0" fillId="0" borderId="32" xfId="68" applyFont="1" applyBorder="1" applyAlignment="1">
      <alignment horizontal="center" vertical="center"/>
    </xf>
    <xf numFmtId="0" fontId="0" fillId="35" borderId="10" xfId="54" applyFont="1" applyFill="1" applyBorder="1" applyAlignment="1">
      <alignment horizontal="left" vertical="center"/>
      <protection/>
    </xf>
    <xf numFmtId="182" fontId="0" fillId="35" borderId="10" xfId="54" applyNumberFormat="1" applyFont="1" applyFill="1" applyBorder="1" applyAlignment="1">
      <alignment horizontal="center" vertical="center" wrapText="1"/>
      <protection/>
    </xf>
    <xf numFmtId="182" fontId="0" fillId="0" borderId="10" xfId="54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180" fontId="0" fillId="35" borderId="10" xfId="58" applyNumberFormat="1" applyFill="1" applyBorder="1" applyAlignment="1">
      <alignment horizontal="center" vertical="center" wrapText="1"/>
      <protection/>
    </xf>
    <xf numFmtId="180" fontId="0" fillId="0" borderId="10" xfId="54" applyNumberFormat="1" applyFont="1" applyBorder="1" applyAlignment="1">
      <alignment horizontal="center" vertical="center" wrapText="1"/>
      <protection/>
    </xf>
    <xf numFmtId="44" fontId="0" fillId="0" borderId="10" xfId="54" applyNumberFormat="1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10" fillId="0" borderId="27" xfId="0" applyNumberFormat="1" applyFont="1" applyBorder="1" applyAlignment="1">
      <alignment horizontal="center" vertical="center" wrapText="1"/>
    </xf>
    <xf numFmtId="14" fontId="0" fillId="0" borderId="10" xfId="72" applyNumberFormat="1" applyFont="1" applyBorder="1" applyAlignment="1">
      <alignment horizontal="center" vertical="center"/>
    </xf>
    <xf numFmtId="44" fontId="1" fillId="36" borderId="0" xfId="0" applyNumberFormat="1" applyFont="1" applyFill="1" applyAlignment="1">
      <alignment horizontal="center" vertical="center"/>
    </xf>
    <xf numFmtId="170" fontId="0" fillId="33" borderId="0" xfId="0" applyNumberFormat="1" applyFont="1" applyFill="1" applyAlignment="1">
      <alignment horizontal="center" vertical="center"/>
    </xf>
    <xf numFmtId="170" fontId="0" fillId="33" borderId="10" xfId="0" applyNumberFormat="1" applyFont="1" applyFill="1" applyBorder="1" applyAlignment="1">
      <alignment horizontal="center" vertical="center" wrapText="1"/>
    </xf>
    <xf numFmtId="170" fontId="15" fillId="36" borderId="10" xfId="68" applyNumberFormat="1" applyFont="1" applyFill="1" applyBorder="1" applyAlignment="1">
      <alignment horizontal="center" vertical="center"/>
    </xf>
    <xf numFmtId="170" fontId="1" fillId="33" borderId="10" xfId="68" applyNumberFormat="1" applyFont="1" applyFill="1" applyBorder="1" applyAlignment="1">
      <alignment horizontal="center" vertical="center"/>
    </xf>
    <xf numFmtId="170" fontId="15" fillId="32" borderId="10" xfId="0" applyNumberFormat="1" applyFont="1" applyFill="1" applyBorder="1" applyAlignment="1">
      <alignment horizontal="center" vertical="center"/>
    </xf>
    <xf numFmtId="170" fontId="0" fillId="33" borderId="10" xfId="68" applyNumberFormat="1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vertical="center"/>
    </xf>
    <xf numFmtId="172" fontId="0" fillId="0" borderId="0" xfId="0" applyNumberFormat="1" applyFont="1" applyAlignment="1">
      <alignment horizontal="center" vertical="center" wrapText="1"/>
    </xf>
    <xf numFmtId="0" fontId="1" fillId="0" borderId="26" xfId="0" applyFont="1" applyBorder="1" applyAlignment="1" quotePrefix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96" fontId="1" fillId="0" borderId="34" xfId="0" applyNumberFormat="1" applyFont="1" applyBorder="1" applyAlignment="1">
      <alignment horizontal="center" vertical="center" wrapText="1"/>
    </xf>
    <xf numFmtId="0" fontId="0" fillId="0" borderId="34" xfId="0" applyFont="1" applyBorder="1" applyAlignment="1" quotePrefix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96" fontId="0" fillId="0" borderId="34" xfId="0" applyNumberFormat="1" applyFont="1" applyBorder="1" applyAlignment="1">
      <alignment horizontal="center" vertical="center" wrapText="1"/>
    </xf>
    <xf numFmtId="0" fontId="1" fillId="37" borderId="3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 quotePrefix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 quotePrefix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96" fontId="0" fillId="0" borderId="13" xfId="0" applyNumberFormat="1" applyFont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4" fontId="0" fillId="0" borderId="27" xfId="89" applyFont="1" applyFill="1" applyBorder="1" applyAlignment="1" quotePrefix="1">
      <alignment horizontal="center" vertical="center" wrapText="1"/>
    </xf>
    <xf numFmtId="0" fontId="0" fillId="0" borderId="27" xfId="0" applyFont="1" applyBorder="1" applyAlignment="1" quotePrefix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4" fontId="64" fillId="0" borderId="27" xfId="89" applyFont="1" applyFill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44" fontId="64" fillId="0" borderId="10" xfId="89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37" xfId="0" applyFont="1" applyBorder="1" applyAlignment="1" quotePrefix="1">
      <alignment horizontal="center" vertical="center" wrapText="1"/>
    </xf>
    <xf numFmtId="44" fontId="0" fillId="0" borderId="10" xfId="89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70" fontId="1" fillId="0" borderId="23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64" fillId="0" borderId="39" xfId="0" applyFont="1" applyFill="1" applyBorder="1" applyAlignment="1">
      <alignment horizontal="center" vertical="center" wrapText="1"/>
    </xf>
    <xf numFmtId="8" fontId="0" fillId="0" borderId="10" xfId="72" applyNumberFormat="1" applyFont="1" applyFill="1" applyBorder="1" applyAlignment="1">
      <alignment horizontal="center" vertical="center"/>
    </xf>
    <xf numFmtId="0" fontId="0" fillId="0" borderId="15" xfId="55" applyFont="1" applyBorder="1" applyAlignment="1">
      <alignment horizontal="center" vertical="center" wrapText="1"/>
      <protection/>
    </xf>
    <xf numFmtId="0" fontId="0" fillId="0" borderId="27" xfId="55" applyFont="1" applyBorder="1" applyAlignment="1">
      <alignment horizontal="center" vertical="center" wrapText="1"/>
      <protection/>
    </xf>
    <xf numFmtId="0" fontId="0" fillId="0" borderId="36" xfId="55" applyFont="1" applyBorder="1" applyAlignment="1">
      <alignment horizontal="center" vertical="center" wrapText="1"/>
      <protection/>
    </xf>
    <xf numFmtId="0" fontId="0" fillId="0" borderId="27" xfId="55" applyFont="1" applyBorder="1" applyAlignment="1">
      <alignment horizontal="center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/>
      <protection/>
    </xf>
    <xf numFmtId="0" fontId="0" fillId="0" borderId="10" xfId="55" applyFont="1" applyBorder="1" applyAlignment="1">
      <alignment horizontal="center" wrapText="1"/>
      <protection/>
    </xf>
    <xf numFmtId="0" fontId="0" fillId="0" borderId="27" xfId="55" applyFont="1" applyBorder="1" applyAlignment="1">
      <alignment vertical="center" wrapText="1"/>
      <protection/>
    </xf>
    <xf numFmtId="0" fontId="0" fillId="0" borderId="27" xfId="55" applyFont="1" applyBorder="1" applyAlignment="1">
      <alignment horizontal="center" vertical="center"/>
      <protection/>
    </xf>
    <xf numFmtId="0" fontId="0" fillId="0" borderId="10" xfId="55" applyFont="1" applyBorder="1">
      <alignment/>
      <protection/>
    </xf>
    <xf numFmtId="0" fontId="0" fillId="0" borderId="10" xfId="55" applyFont="1" applyBorder="1" applyAlignment="1">
      <alignment vertical="center" wrapText="1"/>
      <protection/>
    </xf>
    <xf numFmtId="0" fontId="0" fillId="0" borderId="10" xfId="55" applyFont="1" applyBorder="1" applyAlignment="1">
      <alignment horizontal="center" vertical="center"/>
      <protection/>
    </xf>
    <xf numFmtId="180" fontId="0" fillId="0" borderId="10" xfId="54" applyNumberFormat="1" applyFont="1" applyBorder="1" applyAlignment="1">
      <alignment vertical="center"/>
      <protection/>
    </xf>
    <xf numFmtId="0" fontId="0" fillId="0" borderId="10" xfId="54" applyFont="1" applyBorder="1" applyAlignment="1">
      <alignment horizontal="left" vertical="center"/>
      <protection/>
    </xf>
    <xf numFmtId="8" fontId="0" fillId="0" borderId="10" xfId="68" applyNumberFormat="1" applyFont="1" applyFill="1" applyBorder="1" applyAlignment="1">
      <alignment horizontal="right" vertical="center"/>
    </xf>
    <xf numFmtId="8" fontId="0" fillId="0" borderId="10" xfId="68" applyNumberFormat="1" applyFont="1" applyFill="1" applyBorder="1" applyAlignment="1">
      <alignment horizontal="right" vertical="center" wrapText="1"/>
    </xf>
    <xf numFmtId="0" fontId="0" fillId="38" borderId="10" xfId="0" applyFont="1" applyFill="1" applyBorder="1" applyAlignment="1">
      <alignment horizontal="center" vertical="center"/>
    </xf>
    <xf numFmtId="0" fontId="64" fillId="0" borderId="10" xfId="55" applyFont="1" applyBorder="1" applyAlignment="1">
      <alignment horizontal="center" vertical="center" wrapText="1"/>
      <protection/>
    </xf>
    <xf numFmtId="0" fontId="64" fillId="0" borderId="10" xfId="55" applyFont="1" applyBorder="1" applyAlignment="1">
      <alignment horizontal="center" vertical="center" wrapText="1"/>
      <protection/>
    </xf>
    <xf numFmtId="44" fontId="0" fillId="0" borderId="0" xfId="0" applyNumberFormat="1" applyFont="1" applyAlignment="1">
      <alignment/>
    </xf>
    <xf numFmtId="8" fontId="1" fillId="34" borderId="10" xfId="54" applyNumberFormat="1" applyFont="1" applyFill="1" applyBorder="1" applyAlignment="1">
      <alignment horizontal="center" vertical="center"/>
      <protection/>
    </xf>
    <xf numFmtId="8" fontId="1" fillId="34" borderId="10" xfId="68" applyNumberFormat="1" applyFont="1" applyFill="1" applyBorder="1" applyAlignment="1">
      <alignment horizontal="right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170" fontId="0" fillId="0" borderId="27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44" fontId="0" fillId="33" borderId="27" xfId="0" applyNumberFormat="1" applyFont="1" applyFill="1" applyBorder="1" applyAlignment="1">
      <alignment horizontal="right" vertical="center" wrapText="1"/>
    </xf>
    <xf numFmtId="44" fontId="0" fillId="33" borderId="10" xfId="0" applyNumberFormat="1" applyFont="1" applyFill="1" applyBorder="1" applyAlignment="1">
      <alignment horizontal="right" vertical="center" wrapText="1"/>
    </xf>
    <xf numFmtId="44" fontId="0" fillId="33" borderId="10" xfId="0" applyNumberFormat="1" applyFont="1" applyFill="1" applyBorder="1" applyAlignment="1" quotePrefix="1">
      <alignment horizontal="center" vertical="center" wrapText="1"/>
    </xf>
    <xf numFmtId="44" fontId="0" fillId="33" borderId="10" xfId="0" applyNumberFormat="1" applyFont="1" applyFill="1" applyBorder="1" applyAlignment="1">
      <alignment horizontal="center" vertical="center" wrapText="1"/>
    </xf>
    <xf numFmtId="44" fontId="0" fillId="33" borderId="13" xfId="0" applyNumberFormat="1" applyFont="1" applyFill="1" applyBorder="1" applyAlignment="1">
      <alignment horizontal="center" vertical="center" wrapText="1"/>
    </xf>
    <xf numFmtId="44" fontId="0" fillId="33" borderId="34" xfId="0" applyNumberFormat="1" applyFont="1" applyFill="1" applyBorder="1" applyAlignment="1">
      <alignment horizontal="center" vertical="center" wrapText="1"/>
    </xf>
    <xf numFmtId="0" fontId="0" fillId="0" borderId="0" xfId="55" applyAlignment="1">
      <alignment vertical="center"/>
      <protection/>
    </xf>
    <xf numFmtId="44" fontId="0" fillId="0" borderId="0" xfId="89" applyFont="1" applyAlignment="1">
      <alignment horizontal="center" vertical="center" wrapText="1"/>
    </xf>
    <xf numFmtId="0" fontId="0" fillId="0" borderId="0" xfId="55" applyAlignment="1">
      <alignment vertical="center" wrapText="1"/>
      <protection/>
    </xf>
    <xf numFmtId="0" fontId="0" fillId="0" borderId="0" xfId="55" applyAlignment="1">
      <alignment horizontal="center" vertical="center"/>
      <protection/>
    </xf>
    <xf numFmtId="0" fontId="0" fillId="0" borderId="0" xfId="55" applyAlignment="1">
      <alignment horizontal="center" vertical="center" wrapText="1"/>
      <protection/>
    </xf>
    <xf numFmtId="170" fontId="0" fillId="0" borderId="0" xfId="55" applyNumberFormat="1" applyAlignment="1">
      <alignment vertical="center"/>
      <protection/>
    </xf>
    <xf numFmtId="44" fontId="1" fillId="38" borderId="10" xfId="89" applyFont="1" applyFill="1" applyBorder="1" applyAlignment="1">
      <alignment horizontal="center" vertical="center" wrapText="1"/>
    </xf>
    <xf numFmtId="44" fontId="1" fillId="32" borderId="10" xfId="55" applyNumberFormat="1" applyFont="1" applyFill="1" applyBorder="1" applyAlignment="1">
      <alignment horizontal="center" vertical="center"/>
      <protection/>
    </xf>
    <xf numFmtId="44" fontId="1" fillId="32" borderId="10" xfId="89" applyFont="1" applyFill="1" applyBorder="1" applyAlignment="1">
      <alignment horizontal="center" vertical="center"/>
    </xf>
    <xf numFmtId="44" fontId="0" fillId="33" borderId="10" xfId="55" applyNumberFormat="1" applyFill="1" applyBorder="1" applyAlignment="1">
      <alignment vertical="center"/>
      <protection/>
    </xf>
    <xf numFmtId="44" fontId="0" fillId="33" borderId="10" xfId="89" applyFont="1" applyFill="1" applyBorder="1" applyAlignment="1">
      <alignment horizontal="center" vertical="center" wrapText="1"/>
    </xf>
    <xf numFmtId="0" fontId="0" fillId="0" borderId="10" xfId="55" applyBorder="1" applyAlignment="1">
      <alignment vertical="center" wrapText="1"/>
      <protection/>
    </xf>
    <xf numFmtId="14" fontId="0" fillId="0" borderId="10" xfId="55" applyNumberFormat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 wrapText="1"/>
      <protection/>
    </xf>
    <xf numFmtId="44" fontId="0" fillId="33" borderId="10" xfId="55" applyNumberFormat="1" applyFill="1" applyBorder="1" applyAlignment="1">
      <alignment horizontal="center" vertical="center"/>
      <protection/>
    </xf>
    <xf numFmtId="0" fontId="0" fillId="0" borderId="10" xfId="55" applyBorder="1" applyAlignment="1" quotePrefix="1">
      <alignment vertical="center" wrapText="1"/>
      <protection/>
    </xf>
    <xf numFmtId="0" fontId="0" fillId="33" borderId="0" xfId="55" applyFill="1" applyAlignment="1">
      <alignment vertical="center"/>
      <protection/>
    </xf>
    <xf numFmtId="44" fontId="0" fillId="0" borderId="10" xfId="89" applyFont="1" applyFill="1" applyBorder="1" applyAlignment="1" quotePrefix="1">
      <alignment horizontal="center" vertical="center"/>
    </xf>
    <xf numFmtId="0" fontId="0" fillId="0" borderId="10" xfId="55" applyBorder="1" applyAlignment="1" quotePrefix="1">
      <alignment vertical="center"/>
      <protection/>
    </xf>
    <xf numFmtId="0" fontId="66" fillId="0" borderId="10" xfId="56" applyFont="1" applyBorder="1" applyAlignment="1">
      <alignment horizontal="center" wrapText="1"/>
      <protection/>
    </xf>
    <xf numFmtId="44" fontId="64" fillId="0" borderId="10" xfId="89" applyFont="1" applyFill="1" applyBorder="1" applyAlignment="1" quotePrefix="1">
      <alignment horizontal="center" vertical="center" wrapText="1"/>
    </xf>
    <xf numFmtId="0" fontId="66" fillId="0" borderId="10" xfId="56" applyFont="1" applyBorder="1" applyAlignment="1">
      <alignment horizontal="left" vertical="center"/>
      <protection/>
    </xf>
    <xf numFmtId="14" fontId="66" fillId="0" borderId="10" xfId="56" applyNumberFormat="1" applyFont="1" applyBorder="1" applyAlignment="1">
      <alignment horizontal="center" vertical="center"/>
      <protection/>
    </xf>
    <xf numFmtId="170" fontId="67" fillId="32" borderId="10" xfId="55" applyNumberFormat="1" applyFont="1" applyFill="1" applyBorder="1" applyAlignment="1">
      <alignment horizontal="center" vertical="center"/>
      <protection/>
    </xf>
    <xf numFmtId="44" fontId="67" fillId="32" borderId="10" xfId="89" applyFont="1" applyFill="1" applyBorder="1" applyAlignment="1">
      <alignment horizontal="center" vertical="center" wrapText="1"/>
    </xf>
    <xf numFmtId="0" fontId="67" fillId="32" borderId="10" xfId="55" applyFont="1" applyFill="1" applyBorder="1" applyAlignment="1">
      <alignment horizontal="center" vertical="center" wrapText="1"/>
      <protection/>
    </xf>
    <xf numFmtId="14" fontId="67" fillId="32" borderId="10" xfId="55" applyNumberFormat="1" applyFont="1" applyFill="1" applyBorder="1" applyAlignment="1">
      <alignment horizontal="center" vertical="center"/>
      <protection/>
    </xf>
    <xf numFmtId="0" fontId="68" fillId="0" borderId="0" xfId="55" applyFont="1" applyAlignment="1">
      <alignment horizontal="center" vertical="center"/>
      <protection/>
    </xf>
    <xf numFmtId="0" fontId="68" fillId="0" borderId="0" xfId="55" applyFont="1" applyAlignment="1">
      <alignment horizontal="center" vertical="center" wrapText="1"/>
      <protection/>
    </xf>
    <xf numFmtId="0" fontId="1" fillId="0" borderId="0" xfId="55" applyFont="1" applyAlignment="1">
      <alignment vertical="center"/>
      <protection/>
    </xf>
    <xf numFmtId="44" fontId="1" fillId="0" borderId="0" xfId="89" applyFont="1" applyAlignment="1">
      <alignment horizontal="center" vertical="center" wrapText="1"/>
    </xf>
    <xf numFmtId="0" fontId="1" fillId="0" borderId="0" xfId="55" applyFont="1" applyAlignment="1">
      <alignment horizontal="center" vertical="center" wrapText="1"/>
      <protection/>
    </xf>
    <xf numFmtId="8" fontId="0" fillId="33" borderId="10" xfId="55" applyNumberFormat="1" applyFill="1" applyBorder="1" applyAlignment="1">
      <alignment horizontal="center" vertical="center"/>
      <protection/>
    </xf>
    <xf numFmtId="8" fontId="1" fillId="32" borderId="10" xfId="55" applyNumberFormat="1" applyFont="1" applyFill="1" applyBorder="1" applyAlignment="1">
      <alignment horizontal="center" vertical="center"/>
      <protection/>
    </xf>
    <xf numFmtId="8" fontId="64" fillId="33" borderId="10" xfId="55" applyNumberFormat="1" applyFont="1" applyFill="1" applyBorder="1" applyAlignment="1">
      <alignment horizontal="center" vertical="center"/>
      <protection/>
    </xf>
    <xf numFmtId="49" fontId="1" fillId="30" borderId="40" xfId="0" applyNumberFormat="1" applyFont="1" applyFill="1" applyBorder="1" applyAlignment="1">
      <alignment horizontal="center" vertical="center"/>
    </xf>
    <xf numFmtId="0" fontId="13" fillId="30" borderId="40" xfId="0" applyFont="1" applyFill="1" applyBorder="1" applyAlignment="1">
      <alignment horizontal="center" vertical="center"/>
    </xf>
    <xf numFmtId="0" fontId="13" fillId="30" borderId="4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44" fontId="0" fillId="0" borderId="10" xfId="68" applyNumberFormat="1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1" fillId="37" borderId="44" xfId="0" applyFont="1" applyFill="1" applyBorder="1" applyAlignment="1">
      <alignment horizontal="center" vertical="center" wrapText="1"/>
    </xf>
    <xf numFmtId="0" fontId="0" fillId="0" borderId="44" xfId="0" applyFont="1" applyBorder="1" applyAlignment="1" quotePrefix="1">
      <alignment horizontal="center" vertical="center" wrapText="1"/>
    </xf>
    <xf numFmtId="196" fontId="0" fillId="0" borderId="44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1" fillId="0" borderId="43" xfId="0" applyFont="1" applyBorder="1" applyAlignment="1" quotePrefix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14" fontId="0" fillId="0" borderId="44" xfId="0" applyNumberFormat="1" applyFont="1" applyBorder="1" applyAlignment="1">
      <alignment horizontal="center" vertical="center" wrapText="1"/>
    </xf>
    <xf numFmtId="14" fontId="0" fillId="0" borderId="34" xfId="0" applyNumberFormat="1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44" fontId="0" fillId="0" borderId="44" xfId="0" applyNumberFormat="1" applyFont="1" applyFill="1" applyBorder="1" applyAlignment="1">
      <alignment horizontal="center" vertical="center" wrapText="1"/>
    </xf>
    <xf numFmtId="44" fontId="0" fillId="0" borderId="34" xfId="0" applyNumberFormat="1" applyFont="1" applyFill="1" applyBorder="1" applyAlignment="1">
      <alignment horizontal="center" vertical="center" wrapText="1"/>
    </xf>
    <xf numFmtId="44" fontId="0" fillId="0" borderId="13" xfId="0" applyNumberFormat="1" applyFont="1" applyFill="1" applyBorder="1" applyAlignment="1">
      <alignment horizontal="center" vertical="center" wrapText="1"/>
    </xf>
    <xf numFmtId="14" fontId="1" fillId="33" borderId="13" xfId="0" applyNumberFormat="1" applyFont="1" applyFill="1" applyBorder="1" applyAlignment="1">
      <alignment horizontal="center" vertical="center" wrapText="1"/>
    </xf>
    <xf numFmtId="14" fontId="1" fillId="33" borderId="3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4" fontId="1" fillId="33" borderId="44" xfId="0" applyNumberFormat="1" applyFont="1" applyFill="1" applyBorder="1" applyAlignment="1">
      <alignment horizontal="center" vertical="center" wrapText="1"/>
    </xf>
    <xf numFmtId="14" fontId="1" fillId="33" borderId="45" xfId="0" applyNumberFormat="1" applyFont="1" applyFill="1" applyBorder="1" applyAlignment="1">
      <alignment horizontal="center" vertical="center" wrapText="1"/>
    </xf>
    <xf numFmtId="196" fontId="1" fillId="33" borderId="34" xfId="0" applyNumberFormat="1" applyFont="1" applyFill="1" applyBorder="1" applyAlignment="1">
      <alignment horizontal="center" vertical="center" wrapText="1"/>
    </xf>
    <xf numFmtId="196" fontId="1" fillId="33" borderId="35" xfId="0" applyNumberFormat="1" applyFont="1" applyFill="1" applyBorder="1" applyAlignment="1">
      <alignment horizontal="center" vertical="center" wrapText="1"/>
    </xf>
    <xf numFmtId="8" fontId="1" fillId="38" borderId="10" xfId="89" applyNumberFormat="1" applyFont="1" applyFill="1" applyBorder="1" applyAlignment="1">
      <alignment horizontal="center" vertical="center" wrapText="1"/>
    </xf>
    <xf numFmtId="0" fontId="13" fillId="30" borderId="46" xfId="0" applyFont="1" applyFill="1" applyBorder="1" applyAlignment="1">
      <alignment horizontal="center" vertical="center"/>
    </xf>
    <xf numFmtId="0" fontId="13" fillId="30" borderId="47" xfId="0" applyFont="1" applyFill="1" applyBorder="1" applyAlignment="1">
      <alignment horizontal="center" vertical="center"/>
    </xf>
    <xf numFmtId="0" fontId="13" fillId="30" borderId="48" xfId="0" applyFont="1" applyFill="1" applyBorder="1" applyAlignment="1">
      <alignment horizontal="center" vertical="center"/>
    </xf>
    <xf numFmtId="170" fontId="1" fillId="33" borderId="17" xfId="68" applyNumberFormat="1" applyFont="1" applyFill="1" applyBorder="1" applyAlignment="1">
      <alignment horizontal="center" vertical="center" wrapText="1"/>
    </xf>
    <xf numFmtId="170" fontId="1" fillId="33" borderId="10" xfId="68" applyNumberFormat="1" applyFont="1" applyFill="1" applyBorder="1" applyAlignment="1">
      <alignment horizontal="center" vertical="center" wrapText="1"/>
    </xf>
    <xf numFmtId="0" fontId="0" fillId="0" borderId="49" xfId="55" applyFont="1" applyBorder="1" applyAlignment="1">
      <alignment horizontal="center"/>
      <protection/>
    </xf>
    <xf numFmtId="0" fontId="0" fillId="0" borderId="42" xfId="55" applyFont="1" applyBorder="1" applyAlignment="1">
      <alignment horizontal="center"/>
      <protection/>
    </xf>
    <xf numFmtId="0" fontId="0" fillId="0" borderId="50" xfId="55" applyFont="1" applyBorder="1" applyAlignment="1">
      <alignment horizontal="center"/>
      <protection/>
    </xf>
    <xf numFmtId="0" fontId="0" fillId="0" borderId="51" xfId="55" applyFont="1" applyBorder="1" applyAlignment="1">
      <alignment horizontal="center"/>
      <protection/>
    </xf>
    <xf numFmtId="0" fontId="0" fillId="0" borderId="36" xfId="55" applyFont="1" applyBorder="1" applyAlignment="1">
      <alignment horizontal="center"/>
      <protection/>
    </xf>
    <xf numFmtId="0" fontId="0" fillId="0" borderId="39" xfId="55" applyFont="1" applyBorder="1" applyAlignment="1">
      <alignment horizontal="center"/>
      <protection/>
    </xf>
    <xf numFmtId="0" fontId="0" fillId="0" borderId="11" xfId="55" applyFont="1" applyBorder="1" applyAlignment="1">
      <alignment horizontal="center"/>
      <protection/>
    </xf>
    <xf numFmtId="0" fontId="0" fillId="0" borderId="52" xfId="55" applyFont="1" applyBorder="1" applyAlignment="1">
      <alignment horizontal="center"/>
      <protection/>
    </xf>
    <xf numFmtId="0" fontId="0" fillId="0" borderId="27" xfId="55" applyFont="1" applyBorder="1" applyAlignment="1">
      <alignment horizontal="center"/>
      <protection/>
    </xf>
    <xf numFmtId="44" fontId="15" fillId="32" borderId="19" xfId="68" applyFont="1" applyFill="1" applyBorder="1" applyAlignment="1">
      <alignment horizontal="left" vertical="center" wrapText="1"/>
    </xf>
    <xf numFmtId="44" fontId="15" fillId="32" borderId="10" xfId="68" applyFont="1" applyFill="1" applyBorder="1" applyAlignment="1">
      <alignment horizontal="left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0" fillId="0" borderId="49" xfId="55" applyFont="1" applyBorder="1" applyAlignment="1">
      <alignment horizontal="center" vertical="center" wrapText="1"/>
      <protection/>
    </xf>
    <xf numFmtId="0" fontId="0" fillId="0" borderId="53" xfId="55" applyFont="1" applyBorder="1" applyAlignment="1">
      <alignment horizontal="center" vertical="center" wrapText="1"/>
      <protection/>
    </xf>
    <xf numFmtId="0" fontId="0" fillId="0" borderId="42" xfId="55" applyFont="1" applyBorder="1" applyAlignment="1">
      <alignment horizontal="center" vertical="center" wrapText="1"/>
      <protection/>
    </xf>
    <xf numFmtId="0" fontId="0" fillId="0" borderId="36" xfId="55" applyFont="1" applyBorder="1" applyAlignment="1">
      <alignment horizontal="center" vertical="center" wrapText="1"/>
      <protection/>
    </xf>
    <xf numFmtId="0" fontId="0" fillId="0" borderId="12" xfId="55" applyFont="1" applyBorder="1" applyAlignment="1">
      <alignment horizontal="center" vertical="center" wrapText="1"/>
      <protection/>
    </xf>
    <xf numFmtId="0" fontId="0" fillId="0" borderId="39" xfId="55" applyFont="1" applyBorder="1" applyAlignment="1">
      <alignment horizontal="center" vertical="center" wrapText="1"/>
      <protection/>
    </xf>
    <xf numFmtId="0" fontId="0" fillId="0" borderId="50" xfId="55" applyFont="1" applyBorder="1" applyAlignment="1">
      <alignment horizontal="center"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0" borderId="51" xfId="55" applyFont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15" fillId="32" borderId="22" xfId="0" applyFont="1" applyFill="1" applyBorder="1" applyAlignment="1">
      <alignment horizontal="left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54" xfId="0" applyFont="1" applyFill="1" applyBorder="1" applyAlignment="1">
      <alignment horizontal="center" vertical="center" wrapText="1"/>
    </xf>
    <xf numFmtId="0" fontId="15" fillId="34" borderId="31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vertical="center" wrapText="1"/>
    </xf>
    <xf numFmtId="0" fontId="15" fillId="32" borderId="10" xfId="0" applyFont="1" applyFill="1" applyBorder="1" applyAlignment="1">
      <alignment vertical="center" wrapText="1"/>
    </xf>
    <xf numFmtId="170" fontId="1" fillId="34" borderId="1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55" applyFont="1" applyBorder="1" applyAlignment="1">
      <alignment horizontal="center" vertical="center" wrapText="1"/>
      <protection/>
    </xf>
    <xf numFmtId="0" fontId="0" fillId="0" borderId="54" xfId="55" applyBorder="1" applyAlignment="1">
      <alignment horizontal="center" vertical="center" wrapText="1"/>
      <protection/>
    </xf>
    <xf numFmtId="0" fontId="0" fillId="0" borderId="31" xfId="55" applyBorder="1" applyAlignment="1">
      <alignment horizontal="center" vertical="center" wrapText="1"/>
      <protection/>
    </xf>
    <xf numFmtId="0" fontId="0" fillId="0" borderId="40" xfId="55" applyFont="1" applyBorder="1" applyAlignment="1">
      <alignment horizontal="center" vertical="center" wrapText="1"/>
      <protection/>
    </xf>
    <xf numFmtId="0" fontId="0" fillId="0" borderId="52" xfId="55" applyFont="1" applyBorder="1" applyAlignment="1">
      <alignment horizontal="center" vertical="center" wrapText="1"/>
      <protection/>
    </xf>
    <xf numFmtId="0" fontId="0" fillId="0" borderId="27" xfId="55" applyFont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wrapText="1"/>
    </xf>
    <xf numFmtId="0" fontId="1" fillId="32" borderId="31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/>
    </xf>
    <xf numFmtId="0" fontId="0" fillId="32" borderId="54" xfId="0" applyFont="1" applyFill="1" applyBorder="1" applyAlignment="1">
      <alignment horizontal="center" vertical="center"/>
    </xf>
    <xf numFmtId="0" fontId="0" fillId="32" borderId="28" xfId="0" applyFont="1" applyFill="1" applyBorder="1" applyAlignment="1">
      <alignment horizontal="center" vertical="center"/>
    </xf>
    <xf numFmtId="0" fontId="0" fillId="32" borderId="56" xfId="0" applyFont="1" applyFill="1" applyBorder="1" applyAlignment="1">
      <alignment horizontal="center" vertical="center"/>
    </xf>
    <xf numFmtId="0" fontId="0" fillId="32" borderId="57" xfId="0" applyFont="1" applyFill="1" applyBorder="1" applyAlignment="1">
      <alignment horizontal="center" vertical="center"/>
    </xf>
    <xf numFmtId="0" fontId="0" fillId="32" borderId="5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32" borderId="59" xfId="0" applyFont="1" applyFill="1" applyBorder="1" applyAlignment="1">
      <alignment horizontal="left" vertical="center" wrapText="1"/>
    </xf>
    <xf numFmtId="0" fontId="1" fillId="32" borderId="27" xfId="0" applyFont="1" applyFill="1" applyBorder="1" applyAlignment="1">
      <alignment horizontal="left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left" vertical="center" wrapText="1"/>
    </xf>
    <xf numFmtId="0" fontId="1" fillId="32" borderId="54" xfId="0" applyFont="1" applyFill="1" applyBorder="1" applyAlignment="1">
      <alignment horizontal="left" vertical="center" wrapText="1"/>
    </xf>
    <xf numFmtId="0" fontId="1" fillId="32" borderId="31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/>
    </xf>
    <xf numFmtId="180" fontId="0" fillId="0" borderId="10" xfId="54" applyNumberFormat="1" applyFont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>
      <alignment horizontal="center" vertical="center"/>
      <protection/>
    </xf>
    <xf numFmtId="0" fontId="16" fillId="0" borderId="12" xfId="0" applyFont="1" applyBorder="1" applyAlignment="1">
      <alignment horizontal="center" vertical="center" wrapText="1"/>
    </xf>
    <xf numFmtId="0" fontId="1" fillId="34" borderId="15" xfId="54" applyNumberFormat="1" applyFont="1" applyFill="1" applyBorder="1" applyAlignment="1">
      <alignment horizontal="center" vertical="center"/>
      <protection/>
    </xf>
    <xf numFmtId="0" fontId="1" fillId="34" borderId="54" xfId="54" applyNumberFormat="1" applyFont="1" applyFill="1" applyBorder="1" applyAlignment="1">
      <alignment horizontal="center" vertical="center"/>
      <protection/>
    </xf>
    <xf numFmtId="0" fontId="1" fillId="34" borderId="31" xfId="54" applyNumberFormat="1" applyFont="1" applyFill="1" applyBorder="1" applyAlignment="1">
      <alignment horizontal="center" vertical="center"/>
      <protection/>
    </xf>
    <xf numFmtId="0" fontId="1" fillId="32" borderId="15" xfId="0" applyFont="1" applyFill="1" applyBorder="1" applyAlignment="1">
      <alignment horizontal="left" vertical="center" wrapText="1"/>
    </xf>
    <xf numFmtId="0" fontId="1" fillId="38" borderId="10" xfId="55" applyFont="1" applyFill="1" applyBorder="1" applyAlignment="1">
      <alignment horizontal="center" vertical="center"/>
      <protection/>
    </xf>
    <xf numFmtId="0" fontId="1" fillId="32" borderId="10" xfId="55" applyFont="1" applyFill="1" applyBorder="1" applyAlignment="1">
      <alignment horizontal="center" vertical="center"/>
      <protection/>
    </xf>
    <xf numFmtId="0" fontId="67" fillId="34" borderId="10" xfId="55" applyFont="1" applyFill="1" applyBorder="1" applyAlignment="1">
      <alignment horizontal="center" vertical="center"/>
      <protection/>
    </xf>
    <xf numFmtId="0" fontId="1" fillId="0" borderId="0" xfId="55" applyFont="1" applyAlignment="1">
      <alignment horizontal="left" vertical="center" wrapText="1"/>
      <protection/>
    </xf>
    <xf numFmtId="0" fontId="1" fillId="32" borderId="20" xfId="0" applyFont="1" applyFill="1" applyBorder="1" applyAlignment="1">
      <alignment horizontal="center" vertical="center"/>
    </xf>
    <xf numFmtId="0" fontId="1" fillId="32" borderId="54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33" borderId="27" xfId="0" applyFont="1" applyFill="1" applyBorder="1" applyAlignment="1">
      <alignment vertical="center" wrapText="1"/>
    </xf>
    <xf numFmtId="4" fontId="10" fillId="0" borderId="40" xfId="55" applyNumberFormat="1" applyFont="1" applyBorder="1" applyAlignment="1">
      <alignment horizontal="center" vertical="center" wrapText="1"/>
      <protection/>
    </xf>
    <xf numFmtId="0" fontId="0" fillId="0" borderId="27" xfId="55" applyBorder="1" applyAlignment="1">
      <alignment horizontal="center" vertical="center" wrapText="1"/>
      <protection/>
    </xf>
  </cellXfs>
  <cellStyles count="7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Hiperłącze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 4 2" xfId="57"/>
    <cellStyle name="Normalny_pozostałe dane" xfId="58"/>
    <cellStyle name="Obliczenia" xfId="59"/>
    <cellStyle name="Followed Hyperlink" xfId="60"/>
    <cellStyle name="Percent" xfId="61"/>
    <cellStyle name="Suma" xfId="62"/>
    <cellStyle name="Tekst objaśnienia" xfId="63"/>
    <cellStyle name="Tekst objaśnienia 2" xfId="64"/>
    <cellStyle name="Tekst ostrzeżenia" xfId="65"/>
    <cellStyle name="Tytuł" xfId="66"/>
    <cellStyle name="Uwaga" xfId="67"/>
    <cellStyle name="Currency" xfId="68"/>
    <cellStyle name="Currency [0]" xfId="69"/>
    <cellStyle name="Walutowy 10" xfId="70"/>
    <cellStyle name="Walutowy 11" xfId="71"/>
    <cellStyle name="Walutowy 2" xfId="72"/>
    <cellStyle name="Walutowy 2 2" xfId="73"/>
    <cellStyle name="Walutowy 2 2 2" xfId="74"/>
    <cellStyle name="Walutowy 2 3" xfId="75"/>
    <cellStyle name="Walutowy 2 3 2" xfId="76"/>
    <cellStyle name="Walutowy 2 4" xfId="77"/>
    <cellStyle name="Walutowy 2 5" xfId="78"/>
    <cellStyle name="Walutowy 2 6" xfId="79"/>
    <cellStyle name="Walutowy 2 7" xfId="80"/>
    <cellStyle name="Walutowy 3" xfId="81"/>
    <cellStyle name="Walutowy 3 2" xfId="82"/>
    <cellStyle name="Walutowy 3 3" xfId="83"/>
    <cellStyle name="Walutowy 4" xfId="84"/>
    <cellStyle name="Walutowy 4 2" xfId="85"/>
    <cellStyle name="Walutowy 5" xfId="86"/>
    <cellStyle name="Walutowy 6" xfId="87"/>
    <cellStyle name="Walutowy 7" xfId="88"/>
    <cellStyle name="Walutowy 8" xfId="89"/>
    <cellStyle name="Walutowy 9" xfId="90"/>
    <cellStyle name="Zły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0" zoomScaleNormal="80" zoomScaleSheetLayoutView="80" zoomScalePageLayoutView="0" workbookViewId="0" topLeftCell="A1">
      <selection activeCell="J4" sqref="J4"/>
    </sheetView>
  </sheetViews>
  <sheetFormatPr defaultColWidth="9.140625" defaultRowHeight="12.75"/>
  <cols>
    <col min="1" max="1" width="5.421875" style="5" customWidth="1"/>
    <col min="2" max="2" width="42.7109375" style="5" customWidth="1"/>
    <col min="3" max="3" width="22.00390625" style="87" customWidth="1"/>
    <col min="4" max="4" width="16.140625" style="5" customWidth="1"/>
    <col min="5" max="6" width="17.140625" style="5" customWidth="1"/>
    <col min="7" max="7" width="62.28125" style="5" customWidth="1"/>
    <col min="8" max="16384" width="9.140625" style="5" customWidth="1"/>
  </cols>
  <sheetData>
    <row r="1" ht="13.5" thickBot="1">
      <c r="A1" s="47" t="s">
        <v>97</v>
      </c>
    </row>
    <row r="2" spans="1:7" ht="98.25" customHeight="1" thickBot="1">
      <c r="A2" s="89" t="s">
        <v>100</v>
      </c>
      <c r="B2" s="90" t="s">
        <v>98</v>
      </c>
      <c r="C2" s="90" t="s">
        <v>99</v>
      </c>
      <c r="D2" s="91" t="s">
        <v>3</v>
      </c>
      <c r="E2" s="92" t="s">
        <v>2</v>
      </c>
      <c r="F2" s="92" t="s">
        <v>687</v>
      </c>
      <c r="G2" s="92" t="s">
        <v>688</v>
      </c>
    </row>
    <row r="3" spans="1:9" ht="28.5" customHeight="1" thickBot="1">
      <c r="A3" s="378" t="s">
        <v>85</v>
      </c>
      <c r="B3" s="379"/>
      <c r="C3" s="380"/>
      <c r="D3" s="337" t="s">
        <v>87</v>
      </c>
      <c r="E3" s="338" t="s">
        <v>86</v>
      </c>
      <c r="F3" s="338" t="s">
        <v>689</v>
      </c>
      <c r="G3" s="339" t="s">
        <v>690</v>
      </c>
      <c r="I3" s="143"/>
    </row>
    <row r="4" spans="1:7" ht="45.75" customHeight="1">
      <c r="A4" s="340">
        <v>1</v>
      </c>
      <c r="B4" s="341" t="s">
        <v>72</v>
      </c>
      <c r="C4" s="342" t="s">
        <v>101</v>
      </c>
      <c r="D4" s="343" t="s">
        <v>43</v>
      </c>
      <c r="E4" s="344" t="s">
        <v>80</v>
      </c>
      <c r="F4" s="344" t="s">
        <v>689</v>
      </c>
      <c r="G4" s="345" t="s">
        <v>690</v>
      </c>
    </row>
    <row r="5" spans="1:7" ht="45.75" customHeight="1">
      <c r="A5" s="82">
        <v>2</v>
      </c>
      <c r="B5" s="14" t="s">
        <v>114</v>
      </c>
      <c r="C5" s="2" t="s">
        <v>101</v>
      </c>
      <c r="D5" s="16" t="s">
        <v>45</v>
      </c>
      <c r="E5" s="15" t="s">
        <v>44</v>
      </c>
      <c r="F5" s="2" t="s">
        <v>691</v>
      </c>
      <c r="G5" s="295" t="s">
        <v>692</v>
      </c>
    </row>
    <row r="6" spans="1:7" ht="45.75" customHeight="1">
      <c r="A6" s="82">
        <v>3</v>
      </c>
      <c r="B6" s="14" t="s">
        <v>120</v>
      </c>
      <c r="C6" s="2" t="s">
        <v>108</v>
      </c>
      <c r="D6" s="16" t="s">
        <v>47</v>
      </c>
      <c r="E6" s="2" t="s">
        <v>46</v>
      </c>
      <c r="F6" s="2" t="s">
        <v>693</v>
      </c>
      <c r="G6" s="295" t="s">
        <v>694</v>
      </c>
    </row>
    <row r="7" spans="1:7" ht="45.75" customHeight="1">
      <c r="A7" s="82">
        <v>4</v>
      </c>
      <c r="B7" s="14" t="s">
        <v>121</v>
      </c>
      <c r="C7" s="2" t="s">
        <v>106</v>
      </c>
      <c r="D7" s="16" t="s">
        <v>50</v>
      </c>
      <c r="E7" s="15" t="s">
        <v>49</v>
      </c>
      <c r="F7" s="15" t="s">
        <v>695</v>
      </c>
      <c r="G7" s="295" t="s">
        <v>696</v>
      </c>
    </row>
    <row r="8" spans="1:7" ht="45.75" customHeight="1">
      <c r="A8" s="82">
        <v>5</v>
      </c>
      <c r="B8" s="14" t="s">
        <v>123</v>
      </c>
      <c r="C8" s="2" t="s">
        <v>122</v>
      </c>
      <c r="D8" s="16" t="s">
        <v>88</v>
      </c>
      <c r="E8" s="15" t="s">
        <v>131</v>
      </c>
      <c r="F8" s="15" t="s">
        <v>697</v>
      </c>
      <c r="G8" s="83" t="s">
        <v>698</v>
      </c>
    </row>
    <row r="9" spans="1:7" ht="45.75" customHeight="1">
      <c r="A9" s="82">
        <v>6</v>
      </c>
      <c r="B9" s="14" t="s">
        <v>304</v>
      </c>
      <c r="C9" s="2" t="s">
        <v>109</v>
      </c>
      <c r="D9" s="16" t="s">
        <v>52</v>
      </c>
      <c r="E9" s="15" t="s">
        <v>51</v>
      </c>
      <c r="F9" s="15" t="s">
        <v>699</v>
      </c>
      <c r="G9" s="83" t="s">
        <v>700</v>
      </c>
    </row>
    <row r="10" spans="1:7" ht="45.75" customHeight="1">
      <c r="A10" s="82">
        <v>7</v>
      </c>
      <c r="B10" s="14" t="s">
        <v>701</v>
      </c>
      <c r="C10" s="2" t="s">
        <v>110</v>
      </c>
      <c r="D10" s="16" t="s">
        <v>53</v>
      </c>
      <c r="E10" s="15" t="s">
        <v>91</v>
      </c>
      <c r="F10" s="15" t="s">
        <v>699</v>
      </c>
      <c r="G10" s="83" t="s">
        <v>700</v>
      </c>
    </row>
    <row r="11" spans="1:7" ht="45.75" customHeight="1">
      <c r="A11" s="80">
        <v>8</v>
      </c>
      <c r="B11" s="14" t="s">
        <v>702</v>
      </c>
      <c r="C11" s="2" t="s">
        <v>112</v>
      </c>
      <c r="D11" s="16" t="s">
        <v>81</v>
      </c>
      <c r="E11" s="15" t="s">
        <v>75</v>
      </c>
      <c r="F11" s="15" t="s">
        <v>703</v>
      </c>
      <c r="G11" s="83" t="s">
        <v>704</v>
      </c>
    </row>
    <row r="12" spans="1:7" ht="45.75" customHeight="1">
      <c r="A12" s="80">
        <v>9</v>
      </c>
      <c r="B12" s="14" t="s">
        <v>157</v>
      </c>
      <c r="C12" s="2" t="s">
        <v>107</v>
      </c>
      <c r="D12" s="16" t="s">
        <v>77</v>
      </c>
      <c r="E12" s="15" t="s">
        <v>76</v>
      </c>
      <c r="F12" s="15" t="s">
        <v>705</v>
      </c>
      <c r="G12" s="83" t="s">
        <v>706</v>
      </c>
    </row>
    <row r="13" spans="1:7" ht="45.75" customHeight="1" thickBot="1">
      <c r="A13" s="84">
        <v>10</v>
      </c>
      <c r="B13" s="184" t="s">
        <v>730</v>
      </c>
      <c r="C13" s="88" t="s">
        <v>729</v>
      </c>
      <c r="D13" s="86" t="s">
        <v>731</v>
      </c>
      <c r="E13" s="85" t="s">
        <v>732</v>
      </c>
      <c r="F13" s="85" t="s">
        <v>733</v>
      </c>
      <c r="G13" s="346" t="s">
        <v>734</v>
      </c>
    </row>
    <row r="14" ht="12.75">
      <c r="B14" s="46"/>
    </row>
  </sheetData>
  <sheetProtection/>
  <mergeCells count="1">
    <mergeCell ref="A3:C3"/>
  </mergeCells>
  <printOptions horizontalCentered="1"/>
  <pageMargins left="0.5905511811023623" right="0.7874015748031497" top="0.984251968503937" bottom="0.984251968503937" header="0.5118110236220472" footer="0.5118110236220472"/>
  <pageSetup horizontalDpi="600" verticalDpi="600" orientation="landscape" paperSize="9" scale="55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89"/>
  <sheetViews>
    <sheetView zoomScaleSheetLayoutView="80" workbookViewId="0" topLeftCell="A1">
      <selection activeCell="H88" sqref="H88"/>
    </sheetView>
  </sheetViews>
  <sheetFormatPr defaultColWidth="9.140625" defaultRowHeight="12.75"/>
  <cols>
    <col min="1" max="1" width="4.28125" style="25" customWidth="1"/>
    <col min="2" max="2" width="31.28125" style="24" customWidth="1"/>
    <col min="3" max="3" width="27.57421875" style="25" customWidth="1"/>
    <col min="4" max="5" width="16.421875" style="26" customWidth="1"/>
    <col min="6" max="6" width="16.421875" style="28" customWidth="1"/>
    <col min="7" max="7" width="16.57421875" style="25" customWidth="1"/>
    <col min="8" max="8" width="26.421875" style="218" customWidth="1"/>
    <col min="9" max="9" width="26.421875" style="25" customWidth="1"/>
    <col min="10" max="10" width="36.8515625" style="25" customWidth="1"/>
    <col min="11" max="11" width="21.28125" style="25" customWidth="1"/>
    <col min="12" max="12" width="4.28125" style="25" customWidth="1"/>
    <col min="13" max="13" width="15.140625" style="25" customWidth="1"/>
    <col min="14" max="14" width="14.00390625" style="25" customWidth="1"/>
    <col min="15" max="15" width="15.7109375" style="25" customWidth="1"/>
    <col min="16" max="16" width="38.140625" style="25" customWidth="1"/>
    <col min="17" max="18" width="11.7109375" style="25" customWidth="1"/>
    <col min="19" max="19" width="12.421875" style="25" customWidth="1"/>
    <col min="20" max="22" width="11.00390625" style="25" customWidth="1"/>
    <col min="23" max="25" width="19.140625" style="25" customWidth="1"/>
    <col min="26" max="26" width="18.140625" style="25" customWidth="1"/>
    <col min="27" max="27" width="9.140625" style="25" customWidth="1"/>
    <col min="28" max="16384" width="9.140625" style="24" customWidth="1"/>
  </cols>
  <sheetData>
    <row r="1" spans="1:7" ht="13.5" thickBot="1">
      <c r="A1" s="428" t="s">
        <v>116</v>
      </c>
      <c r="B1" s="428"/>
      <c r="C1" s="428"/>
      <c r="D1" s="428"/>
      <c r="E1" s="428"/>
      <c r="G1" s="29"/>
    </row>
    <row r="2" spans="1:27" s="4" customFormat="1" ht="12.75" customHeight="1">
      <c r="A2" s="429" t="s">
        <v>20</v>
      </c>
      <c r="B2" s="407" t="s">
        <v>21</v>
      </c>
      <c r="C2" s="407" t="s">
        <v>22</v>
      </c>
      <c r="D2" s="407" t="s">
        <v>23</v>
      </c>
      <c r="E2" s="407" t="s">
        <v>104</v>
      </c>
      <c r="F2" s="407" t="s">
        <v>24</v>
      </c>
      <c r="G2" s="407" t="s">
        <v>25</v>
      </c>
      <c r="H2" s="381" t="s">
        <v>118</v>
      </c>
      <c r="I2" s="407" t="s">
        <v>40</v>
      </c>
      <c r="J2" s="407" t="s">
        <v>135</v>
      </c>
      <c r="K2" s="407" t="s">
        <v>4</v>
      </c>
      <c r="L2" s="418" t="s">
        <v>20</v>
      </c>
      <c r="M2" s="407" t="s">
        <v>26</v>
      </c>
      <c r="N2" s="407"/>
      <c r="O2" s="407"/>
      <c r="P2" s="407" t="s">
        <v>102</v>
      </c>
      <c r="Q2" s="407" t="s">
        <v>41</v>
      </c>
      <c r="R2" s="407"/>
      <c r="S2" s="407"/>
      <c r="T2" s="407"/>
      <c r="U2" s="407"/>
      <c r="V2" s="407"/>
      <c r="W2" s="407" t="s">
        <v>27</v>
      </c>
      <c r="X2" s="407" t="s">
        <v>28</v>
      </c>
      <c r="Y2" s="407" t="s">
        <v>29</v>
      </c>
      <c r="Z2" s="426" t="s">
        <v>30</v>
      </c>
      <c r="AA2" s="5"/>
    </row>
    <row r="3" spans="1:27" s="4" customFormat="1" ht="66">
      <c r="A3" s="430"/>
      <c r="B3" s="408"/>
      <c r="C3" s="408"/>
      <c r="D3" s="408"/>
      <c r="E3" s="408"/>
      <c r="F3" s="408"/>
      <c r="G3" s="408"/>
      <c r="H3" s="382"/>
      <c r="I3" s="408"/>
      <c r="J3" s="408"/>
      <c r="K3" s="408"/>
      <c r="L3" s="419"/>
      <c r="M3" s="3" t="s">
        <v>31</v>
      </c>
      <c r="N3" s="3" t="s">
        <v>32</v>
      </c>
      <c r="O3" s="3" t="s">
        <v>33</v>
      </c>
      <c r="P3" s="408"/>
      <c r="Q3" s="3" t="s">
        <v>34</v>
      </c>
      <c r="R3" s="3" t="s">
        <v>35</v>
      </c>
      <c r="S3" s="3" t="s">
        <v>36</v>
      </c>
      <c r="T3" s="3" t="s">
        <v>37</v>
      </c>
      <c r="U3" s="3" t="s">
        <v>38</v>
      </c>
      <c r="V3" s="3" t="s">
        <v>39</v>
      </c>
      <c r="W3" s="408"/>
      <c r="X3" s="408"/>
      <c r="Y3" s="408"/>
      <c r="Z3" s="427"/>
      <c r="AA3" s="5"/>
    </row>
    <row r="4" spans="1:27" s="32" customFormat="1" ht="12.75">
      <c r="A4" s="396" t="s">
        <v>71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411"/>
      <c r="AA4" s="128"/>
    </row>
    <row r="5" spans="1:27" s="4" customFormat="1" ht="66">
      <c r="A5" s="97">
        <v>1</v>
      </c>
      <c r="B5" s="1" t="s">
        <v>507</v>
      </c>
      <c r="C5" s="2" t="s">
        <v>508</v>
      </c>
      <c r="D5" s="2" t="s">
        <v>159</v>
      </c>
      <c r="E5" s="2" t="s">
        <v>58</v>
      </c>
      <c r="F5" s="2" t="s">
        <v>159</v>
      </c>
      <c r="G5" s="2">
        <v>1920</v>
      </c>
      <c r="H5" s="219">
        <v>638000</v>
      </c>
      <c r="I5" s="53" t="s">
        <v>677</v>
      </c>
      <c r="J5" s="93" t="s">
        <v>552</v>
      </c>
      <c r="K5" s="2" t="s">
        <v>553</v>
      </c>
      <c r="L5" s="97">
        <v>1</v>
      </c>
      <c r="M5" s="2" t="s">
        <v>579</v>
      </c>
      <c r="N5" s="2" t="s">
        <v>580</v>
      </c>
      <c r="O5" s="2" t="s">
        <v>581</v>
      </c>
      <c r="P5" s="2" t="s">
        <v>608</v>
      </c>
      <c r="Q5" s="2" t="s">
        <v>141</v>
      </c>
      <c r="R5" s="2" t="s">
        <v>141</v>
      </c>
      <c r="S5" s="2" t="s">
        <v>141</v>
      </c>
      <c r="T5" s="2" t="s">
        <v>141</v>
      </c>
      <c r="U5" s="2" t="s">
        <v>141</v>
      </c>
      <c r="V5" s="2" t="s">
        <v>141</v>
      </c>
      <c r="W5" s="15" t="s">
        <v>601</v>
      </c>
      <c r="X5" s="15">
        <v>1</v>
      </c>
      <c r="Y5" s="15" t="s">
        <v>320</v>
      </c>
      <c r="Z5" s="83" t="s">
        <v>58</v>
      </c>
      <c r="AA5" s="5"/>
    </row>
    <row r="6" spans="1:27" s="144" customFormat="1" ht="52.5">
      <c r="A6" s="97">
        <v>2</v>
      </c>
      <c r="B6" s="141" t="s">
        <v>509</v>
      </c>
      <c r="C6" s="53" t="s">
        <v>508</v>
      </c>
      <c r="D6" s="2" t="s">
        <v>159</v>
      </c>
      <c r="E6" s="2" t="s">
        <v>58</v>
      </c>
      <c r="F6" s="53" t="s">
        <v>58</v>
      </c>
      <c r="G6" s="53" t="s">
        <v>334</v>
      </c>
      <c r="H6" s="219">
        <v>5800000</v>
      </c>
      <c r="I6" s="53" t="s">
        <v>677</v>
      </c>
      <c r="J6" s="142" t="s">
        <v>554</v>
      </c>
      <c r="K6" s="53" t="s">
        <v>336</v>
      </c>
      <c r="L6" s="97">
        <v>2</v>
      </c>
      <c r="M6" s="53" t="s">
        <v>582</v>
      </c>
      <c r="N6" s="53" t="s">
        <v>583</v>
      </c>
      <c r="O6" s="53" t="s">
        <v>584</v>
      </c>
      <c r="P6" s="53" t="s">
        <v>169</v>
      </c>
      <c r="Q6" s="53" t="s">
        <v>141</v>
      </c>
      <c r="R6" s="53" t="s">
        <v>141</v>
      </c>
      <c r="S6" s="53" t="s">
        <v>141</v>
      </c>
      <c r="T6" s="53" t="s">
        <v>141</v>
      </c>
      <c r="U6" s="53" t="s">
        <v>141</v>
      </c>
      <c r="V6" s="53" t="s">
        <v>141</v>
      </c>
      <c r="W6" s="53" t="s">
        <v>602</v>
      </c>
      <c r="X6" s="139">
        <v>3</v>
      </c>
      <c r="Y6" s="139" t="s">
        <v>159</v>
      </c>
      <c r="Z6" s="83" t="s">
        <v>58</v>
      </c>
      <c r="AA6" s="143"/>
    </row>
    <row r="7" spans="1:27" s="4" customFormat="1" ht="92.25">
      <c r="A7" s="97">
        <v>3</v>
      </c>
      <c r="B7" s="1" t="s">
        <v>510</v>
      </c>
      <c r="C7" s="2" t="s">
        <v>508</v>
      </c>
      <c r="D7" s="2" t="s">
        <v>159</v>
      </c>
      <c r="E7" s="2" t="s">
        <v>58</v>
      </c>
      <c r="F7" s="53" t="s">
        <v>58</v>
      </c>
      <c r="G7" s="2">
        <v>1969</v>
      </c>
      <c r="H7" s="219">
        <v>5189000</v>
      </c>
      <c r="I7" s="53" t="s">
        <v>677</v>
      </c>
      <c r="J7" s="19" t="s">
        <v>555</v>
      </c>
      <c r="K7" s="2" t="s">
        <v>556</v>
      </c>
      <c r="L7" s="97">
        <v>3</v>
      </c>
      <c r="M7" s="2" t="s">
        <v>582</v>
      </c>
      <c r="N7" s="2" t="s">
        <v>585</v>
      </c>
      <c r="O7" s="2" t="s">
        <v>586</v>
      </c>
      <c r="P7" s="53" t="s">
        <v>609</v>
      </c>
      <c r="Q7" s="2" t="s">
        <v>141</v>
      </c>
      <c r="R7" s="2" t="s">
        <v>141</v>
      </c>
      <c r="S7" s="2" t="s">
        <v>141</v>
      </c>
      <c r="T7" s="2" t="s">
        <v>141</v>
      </c>
      <c r="U7" s="2" t="s">
        <v>141</v>
      </c>
      <c r="V7" s="2" t="s">
        <v>141</v>
      </c>
      <c r="W7" s="15" t="s">
        <v>603</v>
      </c>
      <c r="X7" s="15">
        <v>3</v>
      </c>
      <c r="Y7" s="15" t="s">
        <v>320</v>
      </c>
      <c r="Z7" s="83" t="s">
        <v>58</v>
      </c>
      <c r="AA7" s="5"/>
    </row>
    <row r="8" spans="1:27" s="4" customFormat="1" ht="39">
      <c r="A8" s="97">
        <v>4</v>
      </c>
      <c r="B8" s="1" t="s">
        <v>511</v>
      </c>
      <c r="C8" s="2" t="s">
        <v>508</v>
      </c>
      <c r="D8" s="2" t="s">
        <v>159</v>
      </c>
      <c r="E8" s="2" t="s">
        <v>58</v>
      </c>
      <c r="F8" s="53" t="s">
        <v>58</v>
      </c>
      <c r="G8" s="53"/>
      <c r="H8" s="219">
        <v>7297000</v>
      </c>
      <c r="I8" s="53" t="s">
        <v>677</v>
      </c>
      <c r="J8" s="19" t="s">
        <v>554</v>
      </c>
      <c r="K8" s="2" t="s">
        <v>557</v>
      </c>
      <c r="L8" s="97">
        <v>4</v>
      </c>
      <c r="M8" s="2" t="s">
        <v>582</v>
      </c>
      <c r="N8" s="2" t="s">
        <v>583</v>
      </c>
      <c r="O8" s="2" t="s">
        <v>587</v>
      </c>
      <c r="P8" s="53"/>
      <c r="Q8" s="2" t="s">
        <v>141</v>
      </c>
      <c r="R8" s="2" t="s">
        <v>141</v>
      </c>
      <c r="S8" s="2" t="s">
        <v>141</v>
      </c>
      <c r="T8" s="2" t="s">
        <v>141</v>
      </c>
      <c r="U8" s="2" t="s">
        <v>141</v>
      </c>
      <c r="V8" s="2" t="s">
        <v>141</v>
      </c>
      <c r="W8" s="15" t="s">
        <v>791</v>
      </c>
      <c r="X8" s="15">
        <v>2</v>
      </c>
      <c r="Y8" s="15" t="s">
        <v>58</v>
      </c>
      <c r="Z8" s="83" t="s">
        <v>58</v>
      </c>
      <c r="AA8" s="5"/>
    </row>
    <row r="9" spans="1:27" s="4" customFormat="1" ht="105">
      <c r="A9" s="97">
        <v>5</v>
      </c>
      <c r="B9" s="1" t="s">
        <v>512</v>
      </c>
      <c r="C9" s="2" t="s">
        <v>508</v>
      </c>
      <c r="D9" s="2" t="s">
        <v>159</v>
      </c>
      <c r="E9" s="2" t="s">
        <v>58</v>
      </c>
      <c r="F9" s="53" t="s">
        <v>58</v>
      </c>
      <c r="G9" s="2">
        <v>1974</v>
      </c>
      <c r="H9" s="219">
        <v>6487000</v>
      </c>
      <c r="I9" s="53" t="s">
        <v>677</v>
      </c>
      <c r="J9" s="19" t="s">
        <v>554</v>
      </c>
      <c r="K9" s="2" t="s">
        <v>558</v>
      </c>
      <c r="L9" s="97">
        <v>5</v>
      </c>
      <c r="M9" s="2" t="s">
        <v>588</v>
      </c>
      <c r="N9" s="2" t="s">
        <v>589</v>
      </c>
      <c r="O9" s="2" t="s">
        <v>590</v>
      </c>
      <c r="P9" s="53" t="s">
        <v>169</v>
      </c>
      <c r="Q9" s="2" t="s">
        <v>141</v>
      </c>
      <c r="R9" s="2" t="s">
        <v>141</v>
      </c>
      <c r="S9" s="2" t="s">
        <v>141</v>
      </c>
      <c r="T9" s="2" t="s">
        <v>141</v>
      </c>
      <c r="U9" s="2" t="s">
        <v>141</v>
      </c>
      <c r="V9" s="2" t="s">
        <v>141</v>
      </c>
      <c r="W9" s="15" t="s">
        <v>604</v>
      </c>
      <c r="X9" s="15">
        <v>2</v>
      </c>
      <c r="Y9" s="15" t="s">
        <v>159</v>
      </c>
      <c r="Z9" s="83" t="s">
        <v>58</v>
      </c>
      <c r="AA9" s="5"/>
    </row>
    <row r="10" spans="1:27" s="4" customFormat="1" ht="78.75">
      <c r="A10" s="97">
        <v>6</v>
      </c>
      <c r="B10" s="1" t="s">
        <v>513</v>
      </c>
      <c r="C10" s="2" t="s">
        <v>514</v>
      </c>
      <c r="D10" s="2" t="s">
        <v>159</v>
      </c>
      <c r="E10" s="2" t="s">
        <v>58</v>
      </c>
      <c r="F10" s="53" t="s">
        <v>58</v>
      </c>
      <c r="G10" s="2" t="s">
        <v>515</v>
      </c>
      <c r="H10" s="219">
        <v>641000</v>
      </c>
      <c r="I10" s="53" t="s">
        <v>677</v>
      </c>
      <c r="J10" s="19" t="s">
        <v>552</v>
      </c>
      <c r="K10" s="2" t="s">
        <v>559</v>
      </c>
      <c r="L10" s="97">
        <v>6</v>
      </c>
      <c r="M10" s="2" t="s">
        <v>591</v>
      </c>
      <c r="N10" s="2" t="s">
        <v>585</v>
      </c>
      <c r="O10" s="2" t="s">
        <v>592</v>
      </c>
      <c r="P10" s="53" t="s">
        <v>610</v>
      </c>
      <c r="Q10" s="2" t="s">
        <v>141</v>
      </c>
      <c r="R10" s="2" t="s">
        <v>141</v>
      </c>
      <c r="S10" s="2" t="s">
        <v>141</v>
      </c>
      <c r="T10" s="2" t="s">
        <v>141</v>
      </c>
      <c r="U10" s="2" t="s">
        <v>141</v>
      </c>
      <c r="V10" s="2" t="s">
        <v>141</v>
      </c>
      <c r="W10" s="15" t="s">
        <v>605</v>
      </c>
      <c r="X10" s="15">
        <v>2</v>
      </c>
      <c r="Y10" s="15" t="s">
        <v>320</v>
      </c>
      <c r="Z10" s="83" t="s">
        <v>58</v>
      </c>
      <c r="AA10" s="5"/>
    </row>
    <row r="11" spans="1:27" s="4" customFormat="1" ht="12.75">
      <c r="A11" s="97">
        <v>7</v>
      </c>
      <c r="B11" s="1" t="s">
        <v>516</v>
      </c>
      <c r="C11" s="2" t="s">
        <v>517</v>
      </c>
      <c r="D11" s="2" t="s">
        <v>159</v>
      </c>
      <c r="E11" s="2" t="s">
        <v>58</v>
      </c>
      <c r="F11" s="53" t="s">
        <v>58</v>
      </c>
      <c r="G11" s="2">
        <v>1994</v>
      </c>
      <c r="H11" s="219">
        <v>101000</v>
      </c>
      <c r="I11" s="53" t="s">
        <v>677</v>
      </c>
      <c r="J11" s="19" t="s">
        <v>560</v>
      </c>
      <c r="K11" s="2" t="s">
        <v>561</v>
      </c>
      <c r="L11" s="97">
        <v>7</v>
      </c>
      <c r="M11" s="2" t="s">
        <v>593</v>
      </c>
      <c r="N11" s="53"/>
      <c r="O11" s="2" t="s">
        <v>594</v>
      </c>
      <c r="P11" s="2"/>
      <c r="Q11" s="2" t="s">
        <v>317</v>
      </c>
      <c r="R11" s="2" t="s">
        <v>317</v>
      </c>
      <c r="S11" s="2" t="s">
        <v>317</v>
      </c>
      <c r="T11" s="2" t="s">
        <v>317</v>
      </c>
      <c r="U11" s="2" t="s">
        <v>317</v>
      </c>
      <c r="V11" s="2" t="s">
        <v>317</v>
      </c>
      <c r="W11" s="15" t="s">
        <v>606</v>
      </c>
      <c r="X11" s="129"/>
      <c r="Y11" s="15" t="s">
        <v>58</v>
      </c>
      <c r="Z11" s="83" t="s">
        <v>58</v>
      </c>
      <c r="AA11" s="5"/>
    </row>
    <row r="12" spans="1:27" s="4" customFormat="1" ht="26.25">
      <c r="A12" s="97">
        <v>8</v>
      </c>
      <c r="B12" s="1" t="s">
        <v>518</v>
      </c>
      <c r="C12" s="2" t="s">
        <v>519</v>
      </c>
      <c r="D12" s="2" t="s">
        <v>159</v>
      </c>
      <c r="E12" s="2" t="s">
        <v>58</v>
      </c>
      <c r="F12" s="53" t="s">
        <v>58</v>
      </c>
      <c r="G12" s="2"/>
      <c r="H12" s="219">
        <v>41206.92</v>
      </c>
      <c r="I12" s="53" t="s">
        <v>679</v>
      </c>
      <c r="J12" s="19" t="s">
        <v>560</v>
      </c>
      <c r="K12" s="2" t="s">
        <v>561</v>
      </c>
      <c r="L12" s="97">
        <v>8</v>
      </c>
      <c r="M12" s="2" t="s">
        <v>103</v>
      </c>
      <c r="N12" s="2"/>
      <c r="O12" s="2"/>
      <c r="P12" s="2"/>
      <c r="Q12" s="2" t="s">
        <v>317</v>
      </c>
      <c r="R12" s="2" t="s">
        <v>317</v>
      </c>
      <c r="S12" s="2" t="s">
        <v>317</v>
      </c>
      <c r="T12" s="2" t="s">
        <v>317</v>
      </c>
      <c r="U12" s="2" t="s">
        <v>317</v>
      </c>
      <c r="V12" s="2" t="s">
        <v>317</v>
      </c>
      <c r="W12" s="15"/>
      <c r="X12" s="15" t="s">
        <v>169</v>
      </c>
      <c r="Y12" s="15" t="s">
        <v>58</v>
      </c>
      <c r="Z12" s="83" t="s">
        <v>58</v>
      </c>
      <c r="AA12" s="5"/>
    </row>
    <row r="13" spans="1:27" s="4" customFormat="1" ht="12.75">
      <c r="A13" s="97">
        <v>9</v>
      </c>
      <c r="B13" s="1" t="s">
        <v>520</v>
      </c>
      <c r="C13" s="2" t="s">
        <v>521</v>
      </c>
      <c r="D13" s="2" t="s">
        <v>159</v>
      </c>
      <c r="E13" s="2" t="s">
        <v>58</v>
      </c>
      <c r="F13" s="53" t="s">
        <v>58</v>
      </c>
      <c r="G13" s="2"/>
      <c r="H13" s="219">
        <v>20903</v>
      </c>
      <c r="I13" s="53" t="s">
        <v>679</v>
      </c>
      <c r="J13" s="19" t="s">
        <v>562</v>
      </c>
      <c r="K13" s="2" t="s">
        <v>557</v>
      </c>
      <c r="L13" s="97">
        <v>9</v>
      </c>
      <c r="M13" s="2" t="s">
        <v>595</v>
      </c>
      <c r="N13" s="2"/>
      <c r="O13" s="2"/>
      <c r="P13" s="2"/>
      <c r="Q13" s="2" t="s">
        <v>317</v>
      </c>
      <c r="R13" s="2" t="s">
        <v>317</v>
      </c>
      <c r="S13" s="2" t="s">
        <v>317</v>
      </c>
      <c r="T13" s="2" t="s">
        <v>317</v>
      </c>
      <c r="U13" s="2" t="s">
        <v>317</v>
      </c>
      <c r="V13" s="2" t="s">
        <v>317</v>
      </c>
      <c r="W13" s="129"/>
      <c r="X13" s="15"/>
      <c r="Y13" s="15" t="s">
        <v>58</v>
      </c>
      <c r="Z13" s="83" t="s">
        <v>58</v>
      </c>
      <c r="AA13" s="5"/>
    </row>
    <row r="14" spans="1:27" s="4" customFormat="1" ht="52.5">
      <c r="A14" s="97">
        <v>10</v>
      </c>
      <c r="B14" s="1" t="s">
        <v>522</v>
      </c>
      <c r="C14" s="2" t="s">
        <v>408</v>
      </c>
      <c r="D14" s="2" t="s">
        <v>159</v>
      </c>
      <c r="E14" s="2" t="s">
        <v>58</v>
      </c>
      <c r="F14" s="53" t="s">
        <v>58</v>
      </c>
      <c r="G14" s="2">
        <v>2011</v>
      </c>
      <c r="H14" s="219">
        <v>565670.92</v>
      </c>
      <c r="I14" s="53" t="s">
        <v>679</v>
      </c>
      <c r="J14" s="19" t="s">
        <v>563</v>
      </c>
      <c r="K14" s="2" t="s">
        <v>564</v>
      </c>
      <c r="L14" s="97">
        <v>10</v>
      </c>
      <c r="M14" s="2" t="s">
        <v>169</v>
      </c>
      <c r="N14" s="2" t="s">
        <v>169</v>
      </c>
      <c r="O14" s="2" t="s">
        <v>169</v>
      </c>
      <c r="P14" s="2" t="s">
        <v>169</v>
      </c>
      <c r="Q14" s="2" t="s">
        <v>317</v>
      </c>
      <c r="R14" s="2" t="s">
        <v>317</v>
      </c>
      <c r="S14" s="2" t="s">
        <v>317</v>
      </c>
      <c r="T14" s="2" t="s">
        <v>317</v>
      </c>
      <c r="U14" s="2" t="s">
        <v>317</v>
      </c>
      <c r="V14" s="2" t="s">
        <v>317</v>
      </c>
      <c r="W14" s="15" t="s">
        <v>169</v>
      </c>
      <c r="X14" s="15" t="s">
        <v>169</v>
      </c>
      <c r="Y14" s="15" t="s">
        <v>58</v>
      </c>
      <c r="Z14" s="83" t="s">
        <v>58</v>
      </c>
      <c r="AA14" s="5"/>
    </row>
    <row r="15" spans="1:27" s="6" customFormat="1" ht="92.25">
      <c r="A15" s="97">
        <v>11</v>
      </c>
      <c r="B15" s="1" t="s">
        <v>523</v>
      </c>
      <c r="C15" s="2" t="s">
        <v>508</v>
      </c>
      <c r="D15" s="2" t="s">
        <v>159</v>
      </c>
      <c r="E15" s="2" t="s">
        <v>58</v>
      </c>
      <c r="F15" s="53" t="s">
        <v>58</v>
      </c>
      <c r="G15" s="2">
        <v>2006</v>
      </c>
      <c r="H15" s="219">
        <v>671397.2</v>
      </c>
      <c r="I15" s="53" t="s">
        <v>679</v>
      </c>
      <c r="J15" s="19" t="s">
        <v>565</v>
      </c>
      <c r="K15" s="2" t="s">
        <v>564</v>
      </c>
      <c r="L15" s="97">
        <v>11</v>
      </c>
      <c r="M15" s="2" t="s">
        <v>582</v>
      </c>
      <c r="N15" s="2" t="s">
        <v>585</v>
      </c>
      <c r="O15" s="2" t="s">
        <v>596</v>
      </c>
      <c r="P15" s="2" t="s">
        <v>169</v>
      </c>
      <c r="Q15" s="2" t="s">
        <v>141</v>
      </c>
      <c r="R15" s="2" t="s">
        <v>141</v>
      </c>
      <c r="S15" s="2" t="s">
        <v>141</v>
      </c>
      <c r="T15" s="2" t="s">
        <v>141</v>
      </c>
      <c r="U15" s="2" t="s">
        <v>141</v>
      </c>
      <c r="V15" s="2" t="s">
        <v>141</v>
      </c>
      <c r="W15" s="15" t="s">
        <v>607</v>
      </c>
      <c r="X15" s="15">
        <v>2</v>
      </c>
      <c r="Y15" s="15" t="s">
        <v>58</v>
      </c>
      <c r="Z15" s="83" t="s">
        <v>58</v>
      </c>
      <c r="AA15" s="7"/>
    </row>
    <row r="16" spans="1:27" s="4" customFormat="1" ht="26.25">
      <c r="A16" s="97">
        <v>12</v>
      </c>
      <c r="B16" s="1" t="s">
        <v>524</v>
      </c>
      <c r="C16" s="2" t="s">
        <v>525</v>
      </c>
      <c r="D16" s="2" t="s">
        <v>159</v>
      </c>
      <c r="E16" s="2" t="s">
        <v>58</v>
      </c>
      <c r="F16" s="53" t="s">
        <v>58</v>
      </c>
      <c r="G16" s="2">
        <v>2006</v>
      </c>
      <c r="H16" s="219">
        <v>1425807.77</v>
      </c>
      <c r="I16" s="53" t="s">
        <v>679</v>
      </c>
      <c r="J16" s="19" t="s">
        <v>562</v>
      </c>
      <c r="K16" s="2" t="s">
        <v>564</v>
      </c>
      <c r="L16" s="97">
        <v>12</v>
      </c>
      <c r="M16" s="2" t="s">
        <v>597</v>
      </c>
      <c r="N16" s="2" t="s">
        <v>169</v>
      </c>
      <c r="O16" s="2" t="s">
        <v>169</v>
      </c>
      <c r="P16" s="2" t="s">
        <v>169</v>
      </c>
      <c r="Q16" s="2" t="s">
        <v>317</v>
      </c>
      <c r="R16" s="2" t="s">
        <v>317</v>
      </c>
      <c r="S16" s="2" t="s">
        <v>317</v>
      </c>
      <c r="T16" s="2" t="s">
        <v>317</v>
      </c>
      <c r="U16" s="2" t="s">
        <v>317</v>
      </c>
      <c r="V16" s="2" t="s">
        <v>317</v>
      </c>
      <c r="W16" s="129"/>
      <c r="X16" s="15" t="s">
        <v>169</v>
      </c>
      <c r="Y16" s="15" t="s">
        <v>58</v>
      </c>
      <c r="Z16" s="83" t="s">
        <v>58</v>
      </c>
      <c r="AA16" s="5"/>
    </row>
    <row r="17" spans="1:27" s="4" customFormat="1" ht="26.25">
      <c r="A17" s="97">
        <v>13</v>
      </c>
      <c r="B17" s="1" t="s">
        <v>526</v>
      </c>
      <c r="C17" s="2" t="s">
        <v>408</v>
      </c>
      <c r="D17" s="2" t="s">
        <v>159</v>
      </c>
      <c r="E17" s="2" t="s">
        <v>58</v>
      </c>
      <c r="F17" s="53" t="s">
        <v>58</v>
      </c>
      <c r="G17" s="2">
        <v>2012</v>
      </c>
      <c r="H17" s="219">
        <v>746346.46</v>
      </c>
      <c r="I17" s="53" t="s">
        <v>679</v>
      </c>
      <c r="J17" s="19" t="s">
        <v>562</v>
      </c>
      <c r="K17" s="2" t="s">
        <v>566</v>
      </c>
      <c r="L17" s="97">
        <v>13</v>
      </c>
      <c r="M17" s="2"/>
      <c r="N17" s="2"/>
      <c r="O17" s="2"/>
      <c r="P17" s="2" t="s">
        <v>169</v>
      </c>
      <c r="Q17" s="2" t="s">
        <v>317</v>
      </c>
      <c r="R17" s="2" t="s">
        <v>317</v>
      </c>
      <c r="S17" s="2" t="s">
        <v>317</v>
      </c>
      <c r="T17" s="2" t="s">
        <v>317</v>
      </c>
      <c r="U17" s="2" t="s">
        <v>317</v>
      </c>
      <c r="V17" s="2" t="s">
        <v>317</v>
      </c>
      <c r="W17" s="129"/>
      <c r="X17" s="15" t="s">
        <v>169</v>
      </c>
      <c r="Y17" s="15" t="s">
        <v>58</v>
      </c>
      <c r="Z17" s="83" t="s">
        <v>58</v>
      </c>
      <c r="AA17" s="5"/>
    </row>
    <row r="18" spans="1:27" s="4" customFormat="1" ht="12.75">
      <c r="A18" s="97">
        <v>14</v>
      </c>
      <c r="B18" s="1" t="s">
        <v>527</v>
      </c>
      <c r="C18" s="2"/>
      <c r="D18" s="2" t="s">
        <v>159</v>
      </c>
      <c r="E18" s="2" t="s">
        <v>58</v>
      </c>
      <c r="F18" s="53" t="s">
        <v>58</v>
      </c>
      <c r="G18" s="2">
        <v>2011</v>
      </c>
      <c r="H18" s="219">
        <v>406637.79</v>
      </c>
      <c r="I18" s="53" t="s">
        <v>679</v>
      </c>
      <c r="J18" s="19" t="s">
        <v>562</v>
      </c>
      <c r="K18" s="2" t="s">
        <v>168</v>
      </c>
      <c r="L18" s="97">
        <v>14</v>
      </c>
      <c r="M18" s="2" t="s">
        <v>169</v>
      </c>
      <c r="N18" s="2"/>
      <c r="O18" s="2"/>
      <c r="P18" s="2" t="s">
        <v>169</v>
      </c>
      <c r="Q18" s="2" t="s">
        <v>317</v>
      </c>
      <c r="R18" s="2" t="s">
        <v>317</v>
      </c>
      <c r="S18" s="2" t="s">
        <v>317</v>
      </c>
      <c r="T18" s="2" t="s">
        <v>317</v>
      </c>
      <c r="U18" s="2" t="s">
        <v>317</v>
      </c>
      <c r="V18" s="2" t="s">
        <v>317</v>
      </c>
      <c r="W18" s="129"/>
      <c r="X18" s="15" t="s">
        <v>169</v>
      </c>
      <c r="Y18" s="15" t="s">
        <v>58</v>
      </c>
      <c r="Z18" s="83" t="s">
        <v>58</v>
      </c>
      <c r="AA18" s="5"/>
    </row>
    <row r="19" spans="1:27" s="4" customFormat="1" ht="26.25">
      <c r="A19" s="97">
        <v>15</v>
      </c>
      <c r="B19" s="1" t="s">
        <v>528</v>
      </c>
      <c r="C19" s="2" t="s">
        <v>529</v>
      </c>
      <c r="D19" s="2" t="s">
        <v>159</v>
      </c>
      <c r="E19" s="2" t="s">
        <v>58</v>
      </c>
      <c r="F19" s="53" t="s">
        <v>58</v>
      </c>
      <c r="G19" s="2">
        <v>2013</v>
      </c>
      <c r="H19" s="219">
        <v>184277.04</v>
      </c>
      <c r="I19" s="53" t="s">
        <v>679</v>
      </c>
      <c r="J19" s="19" t="s">
        <v>562</v>
      </c>
      <c r="K19" s="2" t="s">
        <v>567</v>
      </c>
      <c r="L19" s="97">
        <v>15</v>
      </c>
      <c r="M19" s="2"/>
      <c r="N19" s="2"/>
      <c r="O19" s="2"/>
      <c r="P19" s="2" t="s">
        <v>169</v>
      </c>
      <c r="Q19" s="2" t="s">
        <v>317</v>
      </c>
      <c r="R19" s="2" t="s">
        <v>317</v>
      </c>
      <c r="S19" s="2" t="s">
        <v>317</v>
      </c>
      <c r="T19" s="2" t="s">
        <v>317</v>
      </c>
      <c r="U19" s="2" t="s">
        <v>317</v>
      </c>
      <c r="V19" s="2" t="s">
        <v>317</v>
      </c>
      <c r="W19" s="129"/>
      <c r="X19" s="15" t="s">
        <v>169</v>
      </c>
      <c r="Y19" s="15" t="s">
        <v>58</v>
      </c>
      <c r="Z19" s="83" t="s">
        <v>58</v>
      </c>
      <c r="AA19" s="5"/>
    </row>
    <row r="20" spans="1:27" s="4" customFormat="1" ht="39">
      <c r="A20" s="97">
        <v>16</v>
      </c>
      <c r="B20" s="1" t="s">
        <v>530</v>
      </c>
      <c r="C20" s="2" t="s">
        <v>531</v>
      </c>
      <c r="D20" s="2" t="s">
        <v>159</v>
      </c>
      <c r="E20" s="2" t="s">
        <v>58</v>
      </c>
      <c r="F20" s="53" t="s">
        <v>58</v>
      </c>
      <c r="G20" s="2">
        <v>1998</v>
      </c>
      <c r="H20" s="219">
        <v>131623.93</v>
      </c>
      <c r="I20" s="53" t="s">
        <v>679</v>
      </c>
      <c r="J20" s="19" t="s">
        <v>568</v>
      </c>
      <c r="K20" s="2" t="s">
        <v>569</v>
      </c>
      <c r="L20" s="97">
        <v>16</v>
      </c>
      <c r="M20" s="2" t="s">
        <v>598</v>
      </c>
      <c r="N20" s="2" t="s">
        <v>169</v>
      </c>
      <c r="O20" s="2" t="s">
        <v>169</v>
      </c>
      <c r="P20" s="2" t="s">
        <v>169</v>
      </c>
      <c r="Q20" s="2" t="s">
        <v>317</v>
      </c>
      <c r="R20" s="2" t="s">
        <v>317</v>
      </c>
      <c r="S20" s="2" t="s">
        <v>317</v>
      </c>
      <c r="T20" s="2" t="s">
        <v>317</v>
      </c>
      <c r="U20" s="2" t="s">
        <v>317</v>
      </c>
      <c r="V20" s="2" t="s">
        <v>317</v>
      </c>
      <c r="W20" s="129" t="s">
        <v>169</v>
      </c>
      <c r="X20" s="15" t="s">
        <v>169</v>
      </c>
      <c r="Y20" s="15" t="s">
        <v>58</v>
      </c>
      <c r="Z20" s="83" t="s">
        <v>58</v>
      </c>
      <c r="AA20" s="5"/>
    </row>
    <row r="21" spans="1:27" s="4" customFormat="1" ht="26.25">
      <c r="A21" s="97">
        <v>17</v>
      </c>
      <c r="B21" s="1" t="s">
        <v>532</v>
      </c>
      <c r="C21" s="2" t="s">
        <v>529</v>
      </c>
      <c r="D21" s="2" t="s">
        <v>159</v>
      </c>
      <c r="E21" s="2" t="s">
        <v>58</v>
      </c>
      <c r="F21" s="53" t="s">
        <v>58</v>
      </c>
      <c r="G21" s="2">
        <v>2016</v>
      </c>
      <c r="H21" s="219">
        <v>141166.97</v>
      </c>
      <c r="I21" s="53" t="s">
        <v>679</v>
      </c>
      <c r="J21" s="19" t="s">
        <v>570</v>
      </c>
      <c r="K21" s="2" t="s">
        <v>571</v>
      </c>
      <c r="L21" s="97">
        <v>17</v>
      </c>
      <c r="M21" s="2"/>
      <c r="N21" s="2" t="s">
        <v>169</v>
      </c>
      <c r="O21" s="2" t="s">
        <v>169</v>
      </c>
      <c r="P21" s="2" t="s">
        <v>169</v>
      </c>
      <c r="Q21" s="2" t="s">
        <v>317</v>
      </c>
      <c r="R21" s="2" t="s">
        <v>317</v>
      </c>
      <c r="S21" s="2" t="s">
        <v>317</v>
      </c>
      <c r="T21" s="2" t="s">
        <v>317</v>
      </c>
      <c r="U21" s="2" t="s">
        <v>317</v>
      </c>
      <c r="V21" s="2" t="s">
        <v>317</v>
      </c>
      <c r="W21" s="129"/>
      <c r="X21" s="15" t="s">
        <v>169</v>
      </c>
      <c r="Y21" s="15" t="s">
        <v>58</v>
      </c>
      <c r="Z21" s="83" t="s">
        <v>58</v>
      </c>
      <c r="AA21" s="5"/>
    </row>
    <row r="22" spans="1:27" s="4" customFormat="1" ht="26.25">
      <c r="A22" s="97">
        <v>18</v>
      </c>
      <c r="B22" s="1" t="s">
        <v>533</v>
      </c>
      <c r="C22" s="2" t="s">
        <v>534</v>
      </c>
      <c r="D22" s="2" t="s">
        <v>159</v>
      </c>
      <c r="E22" s="2" t="s">
        <v>58</v>
      </c>
      <c r="F22" s="53" t="s">
        <v>58</v>
      </c>
      <c r="G22" s="2">
        <v>2016</v>
      </c>
      <c r="H22" s="219">
        <v>5425.53</v>
      </c>
      <c r="I22" s="53" t="s">
        <v>679</v>
      </c>
      <c r="J22" s="19" t="s">
        <v>562</v>
      </c>
      <c r="K22" s="2" t="s">
        <v>572</v>
      </c>
      <c r="L22" s="97">
        <v>18</v>
      </c>
      <c r="M22" s="2"/>
      <c r="N22" s="2"/>
      <c r="O22" s="2"/>
      <c r="P22" s="2" t="s">
        <v>169</v>
      </c>
      <c r="Q22" s="2" t="s">
        <v>317</v>
      </c>
      <c r="R22" s="2" t="s">
        <v>317</v>
      </c>
      <c r="S22" s="2" t="s">
        <v>317</v>
      </c>
      <c r="T22" s="2" t="s">
        <v>317</v>
      </c>
      <c r="U22" s="2" t="s">
        <v>317</v>
      </c>
      <c r="V22" s="2" t="s">
        <v>317</v>
      </c>
      <c r="W22" s="2"/>
      <c r="X22" s="15" t="s">
        <v>169</v>
      </c>
      <c r="Y22" s="15" t="s">
        <v>58</v>
      </c>
      <c r="Z22" s="83" t="s">
        <v>58</v>
      </c>
      <c r="AA22" s="5"/>
    </row>
    <row r="23" spans="1:27" s="4" customFormat="1" ht="26.25">
      <c r="A23" s="97">
        <v>19</v>
      </c>
      <c r="B23" s="1" t="s">
        <v>535</v>
      </c>
      <c r="C23" s="2" t="s">
        <v>529</v>
      </c>
      <c r="D23" s="2" t="s">
        <v>159</v>
      </c>
      <c r="E23" s="2" t="s">
        <v>58</v>
      </c>
      <c r="F23" s="53" t="s">
        <v>58</v>
      </c>
      <c r="G23" s="2">
        <v>2017</v>
      </c>
      <c r="H23" s="219">
        <v>122784.45</v>
      </c>
      <c r="I23" s="53" t="s">
        <v>679</v>
      </c>
      <c r="J23" s="19" t="s">
        <v>570</v>
      </c>
      <c r="K23" s="2" t="s">
        <v>573</v>
      </c>
      <c r="L23" s="97">
        <v>19</v>
      </c>
      <c r="M23" s="2"/>
      <c r="N23" s="2" t="s">
        <v>169</v>
      </c>
      <c r="O23" s="2" t="s">
        <v>169</v>
      </c>
      <c r="P23" s="2" t="s">
        <v>169</v>
      </c>
      <c r="Q23" s="2" t="s">
        <v>317</v>
      </c>
      <c r="R23" s="2" t="s">
        <v>317</v>
      </c>
      <c r="S23" s="2" t="s">
        <v>317</v>
      </c>
      <c r="T23" s="2" t="s">
        <v>317</v>
      </c>
      <c r="U23" s="2" t="s">
        <v>317</v>
      </c>
      <c r="V23" s="2" t="s">
        <v>317</v>
      </c>
      <c r="W23" s="129"/>
      <c r="X23" s="15" t="s">
        <v>169</v>
      </c>
      <c r="Y23" s="15" t="s">
        <v>58</v>
      </c>
      <c r="Z23" s="83" t="s">
        <v>58</v>
      </c>
      <c r="AA23" s="5"/>
    </row>
    <row r="24" spans="1:27" s="4" customFormat="1" ht="52.5">
      <c r="A24" s="97">
        <v>20</v>
      </c>
      <c r="B24" s="1" t="s">
        <v>536</v>
      </c>
      <c r="C24" s="2" t="s">
        <v>537</v>
      </c>
      <c r="D24" s="2" t="s">
        <v>159</v>
      </c>
      <c r="E24" s="2" t="s">
        <v>58</v>
      </c>
      <c r="F24" s="53" t="s">
        <v>58</v>
      </c>
      <c r="G24" s="2">
        <v>2019</v>
      </c>
      <c r="H24" s="219">
        <v>77023.94</v>
      </c>
      <c r="I24" s="53" t="s">
        <v>679</v>
      </c>
      <c r="J24" s="19" t="s">
        <v>562</v>
      </c>
      <c r="K24" s="2" t="s">
        <v>564</v>
      </c>
      <c r="L24" s="97">
        <v>20</v>
      </c>
      <c r="M24" s="2"/>
      <c r="N24" s="2"/>
      <c r="O24" s="2"/>
      <c r="P24" s="2"/>
      <c r="Q24" s="2" t="s">
        <v>317</v>
      </c>
      <c r="R24" s="2" t="s">
        <v>317</v>
      </c>
      <c r="S24" s="2" t="s">
        <v>317</v>
      </c>
      <c r="T24" s="2" t="s">
        <v>317</v>
      </c>
      <c r="U24" s="2" t="s">
        <v>317</v>
      </c>
      <c r="V24" s="2" t="s">
        <v>317</v>
      </c>
      <c r="W24" s="129"/>
      <c r="X24" s="15"/>
      <c r="Y24" s="15" t="s">
        <v>58</v>
      </c>
      <c r="Z24" s="83" t="s">
        <v>58</v>
      </c>
      <c r="AA24" s="5"/>
    </row>
    <row r="25" spans="1:27" s="8" customFormat="1" ht="66">
      <c r="A25" s="97">
        <v>21</v>
      </c>
      <c r="B25" s="1" t="s">
        <v>538</v>
      </c>
      <c r="C25" s="2" t="s">
        <v>539</v>
      </c>
      <c r="D25" s="2" t="s">
        <v>159</v>
      </c>
      <c r="E25" s="2" t="s">
        <v>58</v>
      </c>
      <c r="F25" s="53" t="s">
        <v>58</v>
      </c>
      <c r="G25" s="2">
        <v>2019</v>
      </c>
      <c r="H25" s="219">
        <v>368155.42</v>
      </c>
      <c r="I25" s="53" t="s">
        <v>679</v>
      </c>
      <c r="J25" s="19"/>
      <c r="K25" s="2" t="s">
        <v>574</v>
      </c>
      <c r="L25" s="97">
        <v>21</v>
      </c>
      <c r="M25" s="2"/>
      <c r="N25" s="2"/>
      <c r="O25" s="2"/>
      <c r="P25" s="2"/>
      <c r="Q25" s="2" t="s">
        <v>317</v>
      </c>
      <c r="R25" s="2" t="s">
        <v>317</v>
      </c>
      <c r="S25" s="2" t="s">
        <v>317</v>
      </c>
      <c r="T25" s="2" t="s">
        <v>317</v>
      </c>
      <c r="U25" s="2" t="s">
        <v>317</v>
      </c>
      <c r="V25" s="2" t="s">
        <v>317</v>
      </c>
      <c r="W25" s="129"/>
      <c r="X25" s="15"/>
      <c r="Y25" s="15" t="s">
        <v>58</v>
      </c>
      <c r="Z25" s="83" t="s">
        <v>58</v>
      </c>
      <c r="AA25" s="130"/>
    </row>
    <row r="26" spans="1:27" s="8" customFormat="1" ht="26.25">
      <c r="A26" s="97">
        <v>22</v>
      </c>
      <c r="B26" s="1" t="s">
        <v>540</v>
      </c>
      <c r="C26" s="2" t="s">
        <v>519</v>
      </c>
      <c r="D26" s="2" t="s">
        <v>159</v>
      </c>
      <c r="E26" s="2" t="s">
        <v>58</v>
      </c>
      <c r="F26" s="53" t="s">
        <v>58</v>
      </c>
      <c r="G26" s="2">
        <v>2019</v>
      </c>
      <c r="H26" s="219">
        <v>18000</v>
      </c>
      <c r="I26" s="53" t="s">
        <v>679</v>
      </c>
      <c r="J26" s="19" t="s">
        <v>562</v>
      </c>
      <c r="K26" s="2" t="s">
        <v>561</v>
      </c>
      <c r="L26" s="97">
        <v>22</v>
      </c>
      <c r="M26" s="2" t="s">
        <v>599</v>
      </c>
      <c r="N26" s="2"/>
      <c r="O26" s="2"/>
      <c r="P26" s="2"/>
      <c r="Q26" s="2" t="s">
        <v>317</v>
      </c>
      <c r="R26" s="2" t="s">
        <v>317</v>
      </c>
      <c r="S26" s="2" t="s">
        <v>317</v>
      </c>
      <c r="T26" s="2" t="s">
        <v>317</v>
      </c>
      <c r="U26" s="2" t="s">
        <v>317</v>
      </c>
      <c r="V26" s="2" t="s">
        <v>317</v>
      </c>
      <c r="W26" s="129"/>
      <c r="X26" s="15"/>
      <c r="Y26" s="15" t="s">
        <v>58</v>
      </c>
      <c r="Z26" s="83" t="s">
        <v>58</v>
      </c>
      <c r="AA26" s="130"/>
    </row>
    <row r="27" spans="1:27" s="8" customFormat="1" ht="66">
      <c r="A27" s="97">
        <v>23</v>
      </c>
      <c r="B27" s="1" t="s">
        <v>541</v>
      </c>
      <c r="C27" s="2" t="s">
        <v>542</v>
      </c>
      <c r="D27" s="2" t="s">
        <v>159</v>
      </c>
      <c r="E27" s="2" t="s">
        <v>58</v>
      </c>
      <c r="F27" s="53" t="s">
        <v>58</v>
      </c>
      <c r="G27" s="2">
        <v>2020</v>
      </c>
      <c r="H27" s="219">
        <v>934339.01</v>
      </c>
      <c r="I27" s="53" t="s">
        <v>679</v>
      </c>
      <c r="J27" s="19" t="s">
        <v>562</v>
      </c>
      <c r="K27" s="2" t="s">
        <v>575</v>
      </c>
      <c r="L27" s="97">
        <v>23</v>
      </c>
      <c r="M27" s="2"/>
      <c r="N27" s="2"/>
      <c r="O27" s="2"/>
      <c r="P27" s="2"/>
      <c r="Q27" s="2" t="s">
        <v>317</v>
      </c>
      <c r="R27" s="2" t="s">
        <v>317</v>
      </c>
      <c r="S27" s="2" t="s">
        <v>317</v>
      </c>
      <c r="T27" s="2" t="s">
        <v>317</v>
      </c>
      <c r="U27" s="2" t="s">
        <v>317</v>
      </c>
      <c r="V27" s="2" t="s">
        <v>317</v>
      </c>
      <c r="W27" s="129"/>
      <c r="X27" s="15"/>
      <c r="Y27" s="15" t="s">
        <v>58</v>
      </c>
      <c r="Z27" s="83" t="s">
        <v>58</v>
      </c>
      <c r="AA27" s="130"/>
    </row>
    <row r="28" spans="1:27" s="8" customFormat="1" ht="66">
      <c r="A28" s="97">
        <v>24</v>
      </c>
      <c r="B28" s="1" t="s">
        <v>543</v>
      </c>
      <c r="C28" s="2" t="s">
        <v>544</v>
      </c>
      <c r="D28" s="2" t="s">
        <v>159</v>
      </c>
      <c r="E28" s="2" t="s">
        <v>58</v>
      </c>
      <c r="F28" s="53" t="s">
        <v>58</v>
      </c>
      <c r="G28" s="2">
        <v>2020</v>
      </c>
      <c r="H28" s="219">
        <v>82483.8</v>
      </c>
      <c r="I28" s="53" t="s">
        <v>679</v>
      </c>
      <c r="J28" s="19" t="s">
        <v>562</v>
      </c>
      <c r="K28" s="2" t="s">
        <v>576</v>
      </c>
      <c r="L28" s="97">
        <v>24</v>
      </c>
      <c r="M28" s="2"/>
      <c r="N28" s="2"/>
      <c r="O28" s="2"/>
      <c r="P28" s="2"/>
      <c r="Q28" s="2" t="s">
        <v>317</v>
      </c>
      <c r="R28" s="2" t="s">
        <v>317</v>
      </c>
      <c r="S28" s="2" t="s">
        <v>317</v>
      </c>
      <c r="T28" s="2" t="s">
        <v>317</v>
      </c>
      <c r="U28" s="2" t="s">
        <v>317</v>
      </c>
      <c r="V28" s="2" t="s">
        <v>317</v>
      </c>
      <c r="W28" s="129"/>
      <c r="X28" s="15"/>
      <c r="Y28" s="15" t="s">
        <v>58</v>
      </c>
      <c r="Z28" s="83" t="s">
        <v>58</v>
      </c>
      <c r="AA28" s="130"/>
    </row>
    <row r="29" spans="1:27" s="8" customFormat="1" ht="66">
      <c r="A29" s="97">
        <v>25</v>
      </c>
      <c r="B29" s="1" t="s">
        <v>545</v>
      </c>
      <c r="C29" s="2" t="s">
        <v>529</v>
      </c>
      <c r="D29" s="2" t="s">
        <v>159</v>
      </c>
      <c r="E29" s="2" t="s">
        <v>58</v>
      </c>
      <c r="F29" s="53" t="s">
        <v>58</v>
      </c>
      <c r="G29" s="2">
        <v>2021</v>
      </c>
      <c r="H29" s="219">
        <v>61999.38</v>
      </c>
      <c r="I29" s="53" t="s">
        <v>679</v>
      </c>
      <c r="J29" s="19" t="s">
        <v>568</v>
      </c>
      <c r="K29" s="2" t="s">
        <v>564</v>
      </c>
      <c r="L29" s="97">
        <v>25</v>
      </c>
      <c r="M29" s="2"/>
      <c r="N29" s="2"/>
      <c r="O29" s="2"/>
      <c r="P29" s="2"/>
      <c r="Q29" s="2" t="s">
        <v>317</v>
      </c>
      <c r="R29" s="2" t="s">
        <v>317</v>
      </c>
      <c r="S29" s="2" t="s">
        <v>317</v>
      </c>
      <c r="T29" s="2" t="s">
        <v>317</v>
      </c>
      <c r="U29" s="2" t="s">
        <v>317</v>
      </c>
      <c r="V29" s="2" t="s">
        <v>317</v>
      </c>
      <c r="W29" s="129"/>
      <c r="X29" s="15"/>
      <c r="Y29" s="15" t="s">
        <v>58</v>
      </c>
      <c r="Z29" s="83" t="s">
        <v>58</v>
      </c>
      <c r="AA29" s="130"/>
    </row>
    <row r="30" spans="1:27" s="8" customFormat="1" ht="39">
      <c r="A30" s="97">
        <v>26</v>
      </c>
      <c r="B30" s="1" t="s">
        <v>546</v>
      </c>
      <c r="C30" s="2" t="s">
        <v>547</v>
      </c>
      <c r="D30" s="2" t="s">
        <v>159</v>
      </c>
      <c r="E30" s="2" t="s">
        <v>58</v>
      </c>
      <c r="F30" s="53" t="s">
        <v>58</v>
      </c>
      <c r="G30" s="2">
        <v>2021</v>
      </c>
      <c r="H30" s="219">
        <v>38215</v>
      </c>
      <c r="I30" s="53" t="s">
        <v>679</v>
      </c>
      <c r="J30" s="19" t="s">
        <v>568</v>
      </c>
      <c r="K30" s="2" t="s">
        <v>564</v>
      </c>
      <c r="L30" s="97">
        <v>26</v>
      </c>
      <c r="M30" s="2"/>
      <c r="N30" s="2"/>
      <c r="O30" s="2"/>
      <c r="P30" s="2"/>
      <c r="Q30" s="2" t="s">
        <v>317</v>
      </c>
      <c r="R30" s="2" t="s">
        <v>317</v>
      </c>
      <c r="S30" s="2" t="s">
        <v>317</v>
      </c>
      <c r="T30" s="2" t="s">
        <v>317</v>
      </c>
      <c r="U30" s="2" t="s">
        <v>317</v>
      </c>
      <c r="V30" s="2" t="s">
        <v>317</v>
      </c>
      <c r="W30" s="129"/>
      <c r="X30" s="15"/>
      <c r="Y30" s="15" t="s">
        <v>58</v>
      </c>
      <c r="Z30" s="83" t="s">
        <v>58</v>
      </c>
      <c r="AA30" s="130"/>
    </row>
    <row r="31" spans="1:27" s="8" customFormat="1" ht="12.75">
      <c r="A31" s="97">
        <v>27</v>
      </c>
      <c r="B31" s="1" t="s">
        <v>548</v>
      </c>
      <c r="C31" s="2" t="s">
        <v>549</v>
      </c>
      <c r="D31" s="2" t="s">
        <v>159</v>
      </c>
      <c r="E31" s="2" t="s">
        <v>58</v>
      </c>
      <c r="F31" s="53" t="s">
        <v>58</v>
      </c>
      <c r="G31" s="2">
        <v>2022</v>
      </c>
      <c r="H31" s="219">
        <v>159970.05</v>
      </c>
      <c r="I31" s="53" t="s">
        <v>679</v>
      </c>
      <c r="J31" s="19"/>
      <c r="K31" s="2" t="s">
        <v>577</v>
      </c>
      <c r="L31" s="97">
        <v>27</v>
      </c>
      <c r="M31" s="2" t="s">
        <v>600</v>
      </c>
      <c r="N31" s="2" t="s">
        <v>103</v>
      </c>
      <c r="O31" s="2" t="s">
        <v>338</v>
      </c>
      <c r="P31" s="2"/>
      <c r="Q31" s="2" t="s">
        <v>317</v>
      </c>
      <c r="R31" s="2" t="s">
        <v>317</v>
      </c>
      <c r="S31" s="2" t="s">
        <v>317</v>
      </c>
      <c r="T31" s="2" t="s">
        <v>317</v>
      </c>
      <c r="U31" s="2" t="s">
        <v>317</v>
      </c>
      <c r="V31" s="2" t="s">
        <v>317</v>
      </c>
      <c r="W31" s="129"/>
      <c r="X31" s="15"/>
      <c r="Y31" s="15" t="s">
        <v>58</v>
      </c>
      <c r="Z31" s="83" t="s">
        <v>58</v>
      </c>
      <c r="AA31" s="130"/>
    </row>
    <row r="32" spans="1:27" s="8" customFormat="1" ht="52.5">
      <c r="A32" s="97">
        <v>28</v>
      </c>
      <c r="B32" s="1" t="s">
        <v>550</v>
      </c>
      <c r="C32" s="2" t="s">
        <v>549</v>
      </c>
      <c r="D32" s="2" t="s">
        <v>159</v>
      </c>
      <c r="E32" s="2" t="s">
        <v>58</v>
      </c>
      <c r="F32" s="53" t="s">
        <v>58</v>
      </c>
      <c r="G32" s="2">
        <v>2022</v>
      </c>
      <c r="H32" s="219">
        <v>195855.85</v>
      </c>
      <c r="I32" s="53" t="s">
        <v>679</v>
      </c>
      <c r="J32" s="19" t="s">
        <v>562</v>
      </c>
      <c r="K32" s="2" t="s">
        <v>578</v>
      </c>
      <c r="L32" s="97">
        <v>28</v>
      </c>
      <c r="M32" s="2"/>
      <c r="N32" s="2"/>
      <c r="O32" s="2"/>
      <c r="P32" s="2"/>
      <c r="Q32" s="2" t="s">
        <v>317</v>
      </c>
      <c r="R32" s="2" t="s">
        <v>317</v>
      </c>
      <c r="S32" s="2" t="s">
        <v>317</v>
      </c>
      <c r="T32" s="2" t="s">
        <v>317</v>
      </c>
      <c r="U32" s="2" t="s">
        <v>317</v>
      </c>
      <c r="V32" s="2" t="s">
        <v>317</v>
      </c>
      <c r="W32" s="129"/>
      <c r="X32" s="15"/>
      <c r="Y32" s="15" t="s">
        <v>58</v>
      </c>
      <c r="Z32" s="83" t="s">
        <v>58</v>
      </c>
      <c r="AA32" s="130"/>
    </row>
    <row r="33" spans="1:27" s="8" customFormat="1" ht="26.25">
      <c r="A33" s="97">
        <v>29</v>
      </c>
      <c r="B33" s="1" t="s">
        <v>551</v>
      </c>
      <c r="C33" s="2" t="s">
        <v>549</v>
      </c>
      <c r="D33" s="2" t="s">
        <v>159</v>
      </c>
      <c r="E33" s="2" t="s">
        <v>58</v>
      </c>
      <c r="F33" s="53" t="s">
        <v>58</v>
      </c>
      <c r="G33" s="2">
        <v>2022</v>
      </c>
      <c r="H33" s="219">
        <v>231274.27</v>
      </c>
      <c r="I33" s="53" t="s">
        <v>679</v>
      </c>
      <c r="J33" s="19"/>
      <c r="K33" s="2" t="s">
        <v>577</v>
      </c>
      <c r="L33" s="97">
        <v>29</v>
      </c>
      <c r="M33" s="2" t="s">
        <v>600</v>
      </c>
      <c r="N33" s="2" t="s">
        <v>103</v>
      </c>
      <c r="O33" s="2" t="s">
        <v>338</v>
      </c>
      <c r="P33" s="2"/>
      <c r="Q33" s="2" t="s">
        <v>317</v>
      </c>
      <c r="R33" s="2" t="s">
        <v>317</v>
      </c>
      <c r="S33" s="2" t="s">
        <v>317</v>
      </c>
      <c r="T33" s="2" t="s">
        <v>317</v>
      </c>
      <c r="U33" s="2" t="s">
        <v>317</v>
      </c>
      <c r="V33" s="2" t="s">
        <v>317</v>
      </c>
      <c r="W33" s="129"/>
      <c r="X33" s="15"/>
      <c r="Y33" s="15" t="s">
        <v>58</v>
      </c>
      <c r="Z33" s="83" t="s">
        <v>58</v>
      </c>
      <c r="AA33" s="130"/>
    </row>
    <row r="34" spans="1:27" s="33" customFormat="1" ht="12.75">
      <c r="A34" s="394" t="s">
        <v>0</v>
      </c>
      <c r="B34" s="395"/>
      <c r="C34" s="395"/>
      <c r="D34" s="395"/>
      <c r="E34" s="395"/>
      <c r="F34" s="395"/>
      <c r="G34" s="395"/>
      <c r="H34" s="220">
        <f>SUM(H5:H33)</f>
        <v>32783564.700000007</v>
      </c>
      <c r="I34" s="220"/>
      <c r="J34" s="94"/>
      <c r="K34" s="94"/>
      <c r="L34" s="135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131"/>
      <c r="AA34" s="132"/>
    </row>
    <row r="35" spans="1:27" s="32" customFormat="1" ht="12.75">
      <c r="A35" s="396" t="s">
        <v>113</v>
      </c>
      <c r="B35" s="397"/>
      <c r="C35" s="397"/>
      <c r="D35" s="397"/>
      <c r="E35" s="397"/>
      <c r="F35" s="397"/>
      <c r="G35" s="397"/>
      <c r="H35" s="222"/>
      <c r="I35" s="95"/>
      <c r="J35" s="95"/>
      <c r="K35" s="95"/>
      <c r="L35" s="136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133"/>
      <c r="AA35" s="128"/>
    </row>
    <row r="36" spans="1:27" s="144" customFormat="1" ht="26.25">
      <c r="A36" s="97">
        <v>1</v>
      </c>
      <c r="B36" s="141" t="s">
        <v>143</v>
      </c>
      <c r="C36" s="53" t="s">
        <v>144</v>
      </c>
      <c r="D36" s="53" t="s">
        <v>159</v>
      </c>
      <c r="E36" s="53" t="s">
        <v>58</v>
      </c>
      <c r="F36" s="53" t="s">
        <v>58</v>
      </c>
      <c r="G36" s="53">
        <v>1996</v>
      </c>
      <c r="H36" s="219">
        <v>3699000</v>
      </c>
      <c r="I36" s="53" t="s">
        <v>677</v>
      </c>
      <c r="J36" s="145" t="s">
        <v>148</v>
      </c>
      <c r="K36" s="53" t="s">
        <v>149</v>
      </c>
      <c r="L36" s="97">
        <v>1</v>
      </c>
      <c r="M36" s="213" t="s">
        <v>103</v>
      </c>
      <c r="N36" s="213" t="s">
        <v>103</v>
      </c>
      <c r="O36" s="213" t="s">
        <v>298</v>
      </c>
      <c r="P36" s="53"/>
      <c r="Q36" s="53" t="s">
        <v>141</v>
      </c>
      <c r="R36" s="53" t="s">
        <v>141</v>
      </c>
      <c r="S36" s="53" t="s">
        <v>141</v>
      </c>
      <c r="T36" s="53" t="s">
        <v>141</v>
      </c>
      <c r="U36" s="53"/>
      <c r="V36" s="53" t="s">
        <v>141</v>
      </c>
      <c r="W36" s="285">
        <v>270</v>
      </c>
      <c r="X36" s="139">
        <v>1</v>
      </c>
      <c r="Y36" s="139" t="s">
        <v>58</v>
      </c>
      <c r="Z36" s="140" t="s">
        <v>58</v>
      </c>
      <c r="AA36" s="146"/>
    </row>
    <row r="37" spans="1:27" s="144" customFormat="1" ht="12.75">
      <c r="A37" s="97">
        <v>2</v>
      </c>
      <c r="B37" s="141" t="s">
        <v>145</v>
      </c>
      <c r="C37" s="53"/>
      <c r="D37" s="53" t="s">
        <v>159</v>
      </c>
      <c r="E37" s="53" t="s">
        <v>58</v>
      </c>
      <c r="F37" s="53" t="s">
        <v>58</v>
      </c>
      <c r="G37" s="53">
        <v>1996</v>
      </c>
      <c r="H37" s="219">
        <v>12475.78</v>
      </c>
      <c r="I37" s="53" t="s">
        <v>679</v>
      </c>
      <c r="J37" s="145" t="s">
        <v>150</v>
      </c>
      <c r="K37" s="53" t="s">
        <v>297</v>
      </c>
      <c r="L37" s="97">
        <v>2</v>
      </c>
      <c r="M37" s="213"/>
      <c r="N37" s="213"/>
      <c r="O37" s="213"/>
      <c r="P37" s="53"/>
      <c r="Q37" s="53"/>
      <c r="R37" s="53"/>
      <c r="S37" s="53"/>
      <c r="T37" s="53"/>
      <c r="U37" s="53"/>
      <c r="V37" s="53"/>
      <c r="W37" s="139"/>
      <c r="X37" s="139"/>
      <c r="Y37" s="139" t="s">
        <v>58</v>
      </c>
      <c r="Z37" s="140" t="s">
        <v>58</v>
      </c>
      <c r="AA37" s="146"/>
    </row>
    <row r="38" spans="1:27" s="144" customFormat="1" ht="12.75">
      <c r="A38" s="97">
        <v>3</v>
      </c>
      <c r="B38" s="141" t="s">
        <v>146</v>
      </c>
      <c r="C38" s="53" t="s">
        <v>147</v>
      </c>
      <c r="D38" s="53" t="s">
        <v>159</v>
      </c>
      <c r="E38" s="53" t="s">
        <v>58</v>
      </c>
      <c r="F38" s="53" t="s">
        <v>58</v>
      </c>
      <c r="G38" s="53"/>
      <c r="H38" s="219">
        <v>289250.16</v>
      </c>
      <c r="I38" s="53" t="s">
        <v>679</v>
      </c>
      <c r="J38" s="145" t="s">
        <v>151</v>
      </c>
      <c r="K38" s="53" t="s">
        <v>152</v>
      </c>
      <c r="L38" s="97">
        <v>3</v>
      </c>
      <c r="M38" s="213"/>
      <c r="N38" s="213"/>
      <c r="O38" s="213"/>
      <c r="P38" s="53"/>
      <c r="Q38" s="53"/>
      <c r="R38" s="53"/>
      <c r="S38" s="53"/>
      <c r="T38" s="53"/>
      <c r="U38" s="53"/>
      <c r="V38" s="53"/>
      <c r="W38" s="139"/>
      <c r="X38" s="139"/>
      <c r="Y38" s="139" t="s">
        <v>58</v>
      </c>
      <c r="Z38" s="140" t="s">
        <v>58</v>
      </c>
      <c r="AA38" s="146"/>
    </row>
    <row r="39" spans="1:27" s="144" customFormat="1" ht="12.75">
      <c r="A39" s="97">
        <v>4</v>
      </c>
      <c r="B39" s="141" t="s">
        <v>294</v>
      </c>
      <c r="C39" s="53" t="s">
        <v>295</v>
      </c>
      <c r="D39" s="53" t="s">
        <v>159</v>
      </c>
      <c r="E39" s="53" t="s">
        <v>58</v>
      </c>
      <c r="F39" s="53" t="s">
        <v>58</v>
      </c>
      <c r="G39" s="53">
        <v>2010</v>
      </c>
      <c r="H39" s="219">
        <v>588020.56</v>
      </c>
      <c r="I39" s="53" t="s">
        <v>679</v>
      </c>
      <c r="J39" s="145" t="s">
        <v>151</v>
      </c>
      <c r="K39" s="53" t="s">
        <v>156</v>
      </c>
      <c r="L39" s="97">
        <v>4</v>
      </c>
      <c r="M39" s="213" t="s">
        <v>103</v>
      </c>
      <c r="N39" s="213" t="s">
        <v>103</v>
      </c>
      <c r="O39" s="213" t="s">
        <v>299</v>
      </c>
      <c r="P39" s="53"/>
      <c r="Q39" s="53"/>
      <c r="R39" s="53"/>
      <c r="S39" s="53"/>
      <c r="T39" s="53"/>
      <c r="U39" s="53"/>
      <c r="V39" s="53"/>
      <c r="W39" s="139"/>
      <c r="X39" s="139"/>
      <c r="Y39" s="139"/>
      <c r="Z39" s="140"/>
      <c r="AA39" s="146"/>
    </row>
    <row r="40" spans="1:27" s="4" customFormat="1" ht="12.75">
      <c r="A40" s="98">
        <v>5</v>
      </c>
      <c r="B40" s="1" t="s">
        <v>296</v>
      </c>
      <c r="C40" s="2" t="s">
        <v>147</v>
      </c>
      <c r="D40" s="2" t="s">
        <v>159</v>
      </c>
      <c r="E40" s="2" t="s">
        <v>58</v>
      </c>
      <c r="F40" s="2" t="s">
        <v>58</v>
      </c>
      <c r="G40" s="2">
        <v>2013</v>
      </c>
      <c r="H40" s="223">
        <v>227843.45</v>
      </c>
      <c r="I40" s="53" t="s">
        <v>679</v>
      </c>
      <c r="J40" s="19" t="s">
        <v>151</v>
      </c>
      <c r="K40" s="2" t="s">
        <v>168</v>
      </c>
      <c r="L40" s="98">
        <v>5</v>
      </c>
      <c r="M40" s="214" t="s">
        <v>103</v>
      </c>
      <c r="N40" s="214"/>
      <c r="O40" s="214"/>
      <c r="P40" s="2"/>
      <c r="Q40" s="2"/>
      <c r="R40" s="2"/>
      <c r="S40" s="2"/>
      <c r="T40" s="2"/>
      <c r="U40" s="2"/>
      <c r="V40" s="2"/>
      <c r="W40" s="15"/>
      <c r="X40" s="15"/>
      <c r="Y40" s="15"/>
      <c r="Z40" s="83"/>
      <c r="AA40" s="5"/>
    </row>
    <row r="41" spans="1:27" s="33" customFormat="1" ht="12.75">
      <c r="A41" s="394" t="s">
        <v>0</v>
      </c>
      <c r="B41" s="395"/>
      <c r="C41" s="395"/>
      <c r="D41" s="395"/>
      <c r="E41" s="395"/>
      <c r="F41" s="395"/>
      <c r="G41" s="395"/>
      <c r="H41" s="220">
        <f>SUM(H36:H40)</f>
        <v>4816589.95</v>
      </c>
      <c r="I41" s="220"/>
      <c r="J41" s="94"/>
      <c r="K41" s="94"/>
      <c r="L41" s="135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131"/>
      <c r="AA41" s="132"/>
    </row>
    <row r="42" spans="1:27" s="32" customFormat="1" ht="13.5" thickBot="1">
      <c r="A42" s="396" t="s">
        <v>62</v>
      </c>
      <c r="B42" s="397"/>
      <c r="C42" s="397"/>
      <c r="D42" s="397"/>
      <c r="E42" s="397"/>
      <c r="F42" s="397"/>
      <c r="G42" s="397"/>
      <c r="H42" s="222"/>
      <c r="I42" s="95"/>
      <c r="J42" s="95"/>
      <c r="K42" s="95"/>
      <c r="L42" s="136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133"/>
      <c r="AA42" s="128"/>
    </row>
    <row r="43" spans="1:27" s="4" customFormat="1" ht="52.5">
      <c r="A43" s="98">
        <v>1</v>
      </c>
      <c r="B43" s="50" t="s">
        <v>680</v>
      </c>
      <c r="C43" s="36" t="s">
        <v>397</v>
      </c>
      <c r="D43" s="36" t="s">
        <v>166</v>
      </c>
      <c r="E43" s="36" t="s">
        <v>167</v>
      </c>
      <c r="F43" s="61" t="s">
        <v>167</v>
      </c>
      <c r="G43" s="36">
        <v>1994</v>
      </c>
      <c r="H43" s="291">
        <f>15229000+311845.5</f>
        <v>15540845.5</v>
      </c>
      <c r="I43" s="61" t="s">
        <v>677</v>
      </c>
      <c r="J43" s="96" t="s">
        <v>415</v>
      </c>
      <c r="K43" s="36" t="s">
        <v>416</v>
      </c>
      <c r="L43" s="98">
        <v>1</v>
      </c>
      <c r="M43" s="270" t="s">
        <v>425</v>
      </c>
      <c r="N43" s="270" t="s">
        <v>426</v>
      </c>
      <c r="O43" s="271" t="s">
        <v>338</v>
      </c>
      <c r="P43" s="423" t="s">
        <v>427</v>
      </c>
      <c r="Q43" s="270" t="s">
        <v>141</v>
      </c>
      <c r="R43" s="270" t="s">
        <v>141</v>
      </c>
      <c r="S43" s="270" t="s">
        <v>141</v>
      </c>
      <c r="T43" s="270" t="s">
        <v>141</v>
      </c>
      <c r="U43" s="276" t="s">
        <v>317</v>
      </c>
      <c r="V43" s="276" t="s">
        <v>141</v>
      </c>
      <c r="W43" s="277">
        <v>4429</v>
      </c>
      <c r="X43" s="277">
        <v>4</v>
      </c>
      <c r="Y43" s="277" t="s">
        <v>428</v>
      </c>
      <c r="Z43" s="277" t="s">
        <v>58</v>
      </c>
      <c r="AA43" s="5"/>
    </row>
    <row r="44" spans="1:27" s="4" customFormat="1" ht="26.25">
      <c r="A44" s="98">
        <v>2</v>
      </c>
      <c r="B44" s="50" t="s">
        <v>398</v>
      </c>
      <c r="C44" s="36" t="s">
        <v>399</v>
      </c>
      <c r="D44" s="36" t="s">
        <v>166</v>
      </c>
      <c r="E44" s="36" t="s">
        <v>167</v>
      </c>
      <c r="F44" s="61" t="s">
        <v>167</v>
      </c>
      <c r="G44" s="36">
        <v>1996</v>
      </c>
      <c r="H44" s="291">
        <v>5434000</v>
      </c>
      <c r="I44" s="36" t="s">
        <v>677</v>
      </c>
      <c r="J44" s="62" t="s">
        <v>417</v>
      </c>
      <c r="K44" s="36" t="s">
        <v>416</v>
      </c>
      <c r="L44" s="98">
        <v>2</v>
      </c>
      <c r="M44" s="273" t="s">
        <v>425</v>
      </c>
      <c r="N44" s="273" t="s">
        <v>426</v>
      </c>
      <c r="O44" s="269" t="s">
        <v>338</v>
      </c>
      <c r="P44" s="424"/>
      <c r="Q44" s="270" t="s">
        <v>141</v>
      </c>
      <c r="R44" s="270" t="s">
        <v>141</v>
      </c>
      <c r="S44" s="270" t="s">
        <v>141</v>
      </c>
      <c r="T44" s="270" t="s">
        <v>141</v>
      </c>
      <c r="U44" s="276" t="s">
        <v>317</v>
      </c>
      <c r="V44" s="276" t="s">
        <v>141</v>
      </c>
      <c r="W44" s="280">
        <v>1023</v>
      </c>
      <c r="X44" s="280">
        <v>2</v>
      </c>
      <c r="Y44" s="280" t="s">
        <v>58</v>
      </c>
      <c r="Z44" s="277" t="s">
        <v>58</v>
      </c>
      <c r="AA44" s="5"/>
    </row>
    <row r="45" spans="1:27" s="4" customFormat="1" ht="26.25">
      <c r="A45" s="98">
        <v>3</v>
      </c>
      <c r="B45" s="50" t="s">
        <v>400</v>
      </c>
      <c r="C45" s="36" t="s">
        <v>401</v>
      </c>
      <c r="D45" s="36" t="s">
        <v>166</v>
      </c>
      <c r="E45" s="36" t="s">
        <v>167</v>
      </c>
      <c r="F45" s="61" t="s">
        <v>167</v>
      </c>
      <c r="G45" s="36">
        <v>2002</v>
      </c>
      <c r="H45" s="291">
        <v>7556000</v>
      </c>
      <c r="I45" s="36" t="s">
        <v>677</v>
      </c>
      <c r="J45" s="62" t="s">
        <v>417</v>
      </c>
      <c r="K45" s="36" t="s">
        <v>416</v>
      </c>
      <c r="L45" s="98">
        <v>3</v>
      </c>
      <c r="M45" s="273" t="s">
        <v>425</v>
      </c>
      <c r="N45" s="273" t="s">
        <v>426</v>
      </c>
      <c r="O45" s="269" t="s">
        <v>338</v>
      </c>
      <c r="P45" s="425"/>
      <c r="Q45" s="270" t="s">
        <v>141</v>
      </c>
      <c r="R45" s="270" t="s">
        <v>141</v>
      </c>
      <c r="S45" s="270" t="s">
        <v>141</v>
      </c>
      <c r="T45" s="270" t="s">
        <v>141</v>
      </c>
      <c r="U45" s="276" t="s">
        <v>317</v>
      </c>
      <c r="V45" s="276" t="s">
        <v>141</v>
      </c>
      <c r="W45" s="280">
        <v>1852.4</v>
      </c>
      <c r="X45" s="280">
        <v>3</v>
      </c>
      <c r="Y45" s="280" t="s">
        <v>159</v>
      </c>
      <c r="Z45" s="277" t="s">
        <v>58</v>
      </c>
      <c r="AA45" s="5"/>
    </row>
    <row r="46" spans="1:27" s="4" customFormat="1" ht="26.25">
      <c r="A46" s="98">
        <v>4</v>
      </c>
      <c r="B46" s="50" t="s">
        <v>402</v>
      </c>
      <c r="C46" s="36" t="s">
        <v>403</v>
      </c>
      <c r="D46" s="36" t="s">
        <v>166</v>
      </c>
      <c r="E46" s="36" t="s">
        <v>167</v>
      </c>
      <c r="F46" s="61" t="s">
        <v>167</v>
      </c>
      <c r="G46" s="36">
        <v>1994</v>
      </c>
      <c r="H46" s="223">
        <v>248158.05</v>
      </c>
      <c r="I46" s="21" t="s">
        <v>679</v>
      </c>
      <c r="J46" s="62" t="s">
        <v>418</v>
      </c>
      <c r="K46" s="36" t="s">
        <v>419</v>
      </c>
      <c r="L46" s="98">
        <v>4</v>
      </c>
      <c r="M46" s="273" t="s">
        <v>425</v>
      </c>
      <c r="N46" s="273" t="s">
        <v>426</v>
      </c>
      <c r="O46" s="269" t="s">
        <v>338</v>
      </c>
      <c r="P46" s="276"/>
      <c r="Q46" s="270" t="s">
        <v>141</v>
      </c>
      <c r="R46" s="270" t="s">
        <v>141</v>
      </c>
      <c r="S46" s="270"/>
      <c r="T46" s="270" t="s">
        <v>141</v>
      </c>
      <c r="U46" s="276" t="s">
        <v>317</v>
      </c>
      <c r="V46" s="279"/>
      <c r="W46" s="278"/>
      <c r="X46" s="278"/>
      <c r="Y46" s="278"/>
      <c r="Z46" s="278"/>
      <c r="AA46" s="5"/>
    </row>
    <row r="47" spans="1:27" s="4" customFormat="1" ht="26.25">
      <c r="A47" s="98">
        <v>5</v>
      </c>
      <c r="B47" s="50" t="s">
        <v>404</v>
      </c>
      <c r="C47" s="36" t="s">
        <v>399</v>
      </c>
      <c r="D47" s="36" t="s">
        <v>166</v>
      </c>
      <c r="E47" s="36" t="s">
        <v>167</v>
      </c>
      <c r="F47" s="36" t="s">
        <v>167</v>
      </c>
      <c r="G47" s="36">
        <v>2013</v>
      </c>
      <c r="H47" s="223">
        <v>996505</v>
      </c>
      <c r="I47" s="21" t="s">
        <v>679</v>
      </c>
      <c r="J47" s="62" t="s">
        <v>420</v>
      </c>
      <c r="K47" s="36" t="s">
        <v>421</v>
      </c>
      <c r="L47" s="98">
        <v>5</v>
      </c>
      <c r="M47" s="273"/>
      <c r="N47" s="273"/>
      <c r="O47" s="269"/>
      <c r="P47" s="276"/>
      <c r="Q47" s="279"/>
      <c r="R47" s="279"/>
      <c r="S47" s="276"/>
      <c r="T47" s="279"/>
      <c r="U47" s="279"/>
      <c r="V47" s="279"/>
      <c r="W47" s="279"/>
      <c r="X47" s="278"/>
      <c r="Y47" s="278"/>
      <c r="Z47" s="278"/>
      <c r="AA47" s="5"/>
    </row>
    <row r="48" spans="1:27" s="4" customFormat="1" ht="26.25">
      <c r="A48" s="98">
        <v>6</v>
      </c>
      <c r="B48" s="50" t="s">
        <v>405</v>
      </c>
      <c r="C48" s="36" t="s">
        <v>399</v>
      </c>
      <c r="D48" s="36" t="s">
        <v>166</v>
      </c>
      <c r="E48" s="36" t="s">
        <v>167</v>
      </c>
      <c r="F48" s="36" t="s">
        <v>167</v>
      </c>
      <c r="G48" s="36">
        <v>2013</v>
      </c>
      <c r="H48" s="223">
        <v>44500.47</v>
      </c>
      <c r="I48" s="21" t="s">
        <v>679</v>
      </c>
      <c r="J48" s="62" t="s">
        <v>420</v>
      </c>
      <c r="K48" s="36" t="s">
        <v>421</v>
      </c>
      <c r="L48" s="98">
        <v>6</v>
      </c>
      <c r="M48" s="36"/>
      <c r="N48" s="36"/>
      <c r="O48" s="36"/>
      <c r="P48" s="209"/>
      <c r="Q48" s="36"/>
      <c r="R48" s="36"/>
      <c r="S48" s="36"/>
      <c r="T48" s="36"/>
      <c r="U48" s="36"/>
      <c r="V48" s="36"/>
      <c r="W48" s="23"/>
      <c r="X48" s="23"/>
      <c r="Y48" s="23"/>
      <c r="Z48" s="99"/>
      <c r="AA48" s="5"/>
    </row>
    <row r="49" spans="1:27" s="4" customFormat="1" ht="26.25">
      <c r="A49" s="98">
        <v>7</v>
      </c>
      <c r="B49" s="50" t="s">
        <v>406</v>
      </c>
      <c r="C49" s="36"/>
      <c r="D49" s="36" t="s">
        <v>166</v>
      </c>
      <c r="E49" s="36" t="s">
        <v>167</v>
      </c>
      <c r="F49" s="36" t="s">
        <v>167</v>
      </c>
      <c r="G49" s="36">
        <v>2013</v>
      </c>
      <c r="H49" s="223">
        <v>90066.3</v>
      </c>
      <c r="I49" s="21" t="s">
        <v>679</v>
      </c>
      <c r="J49" s="62" t="s">
        <v>420</v>
      </c>
      <c r="K49" s="36" t="s">
        <v>421</v>
      </c>
      <c r="L49" s="98">
        <v>7</v>
      </c>
      <c r="M49" s="36"/>
      <c r="N49" s="36"/>
      <c r="O49" s="36"/>
      <c r="P49" s="209"/>
      <c r="Q49" s="36"/>
      <c r="R49" s="36"/>
      <c r="S49" s="36"/>
      <c r="T49" s="36"/>
      <c r="U49" s="36"/>
      <c r="V49" s="36"/>
      <c r="W49" s="23"/>
      <c r="X49" s="23"/>
      <c r="Y49" s="23"/>
      <c r="Z49" s="99"/>
      <c r="AA49" s="5"/>
    </row>
    <row r="50" spans="1:27" s="4" customFormat="1" ht="26.25">
      <c r="A50" s="98">
        <v>8</v>
      </c>
      <c r="B50" s="50" t="s">
        <v>407</v>
      </c>
      <c r="C50" s="36" t="s">
        <v>408</v>
      </c>
      <c r="D50" s="36" t="s">
        <v>166</v>
      </c>
      <c r="E50" s="36" t="s">
        <v>167</v>
      </c>
      <c r="F50" s="36" t="s">
        <v>167</v>
      </c>
      <c r="G50" s="36"/>
      <c r="H50" s="223">
        <v>25002.94</v>
      </c>
      <c r="I50" s="21" t="s">
        <v>679</v>
      </c>
      <c r="J50" s="62" t="s">
        <v>422</v>
      </c>
      <c r="K50" s="36" t="s">
        <v>421</v>
      </c>
      <c r="L50" s="98">
        <v>8</v>
      </c>
      <c r="M50" s="36"/>
      <c r="N50" s="36"/>
      <c r="O50" s="36"/>
      <c r="P50" s="209"/>
      <c r="Q50" s="36"/>
      <c r="R50" s="36"/>
      <c r="S50" s="36"/>
      <c r="T50" s="36"/>
      <c r="U50" s="36"/>
      <c r="V50" s="36"/>
      <c r="W50" s="23"/>
      <c r="X50" s="23"/>
      <c r="Y50" s="23"/>
      <c r="Z50" s="99"/>
      <c r="AA50" s="5"/>
    </row>
    <row r="51" spans="1:27" s="4" customFormat="1" ht="26.25">
      <c r="A51" s="98">
        <v>9</v>
      </c>
      <c r="B51" s="50" t="s">
        <v>409</v>
      </c>
      <c r="C51" s="36"/>
      <c r="D51" s="36" t="s">
        <v>166</v>
      </c>
      <c r="E51" s="36" t="s">
        <v>167</v>
      </c>
      <c r="F51" s="36" t="s">
        <v>167</v>
      </c>
      <c r="G51" s="36">
        <v>2013</v>
      </c>
      <c r="H51" s="223">
        <v>12928.75</v>
      </c>
      <c r="I51" s="21" t="s">
        <v>679</v>
      </c>
      <c r="J51" s="62"/>
      <c r="K51" s="36" t="s">
        <v>423</v>
      </c>
      <c r="L51" s="98">
        <v>9</v>
      </c>
      <c r="M51" s="36"/>
      <c r="N51" s="36"/>
      <c r="O51" s="36"/>
      <c r="P51" s="209"/>
      <c r="Q51" s="36"/>
      <c r="R51" s="36"/>
      <c r="S51" s="36"/>
      <c r="T51" s="36"/>
      <c r="U51" s="36"/>
      <c r="V51" s="36"/>
      <c r="W51" s="23"/>
      <c r="X51" s="23"/>
      <c r="Y51" s="23"/>
      <c r="Z51" s="99"/>
      <c r="AA51" s="5"/>
    </row>
    <row r="52" spans="1:27" s="4" customFormat="1" ht="26.25">
      <c r="A52" s="98">
        <v>10</v>
      </c>
      <c r="B52" s="50" t="s">
        <v>410</v>
      </c>
      <c r="C52" s="36" t="s">
        <v>399</v>
      </c>
      <c r="D52" s="36" t="s">
        <v>166</v>
      </c>
      <c r="E52" s="36" t="s">
        <v>167</v>
      </c>
      <c r="F52" s="36" t="s">
        <v>167</v>
      </c>
      <c r="G52" s="36">
        <v>2013</v>
      </c>
      <c r="H52" s="223">
        <v>186749.27</v>
      </c>
      <c r="I52" s="21" t="s">
        <v>679</v>
      </c>
      <c r="J52" s="62" t="s">
        <v>420</v>
      </c>
      <c r="K52" s="36" t="s">
        <v>423</v>
      </c>
      <c r="L52" s="98">
        <v>10</v>
      </c>
      <c r="M52" s="36"/>
      <c r="N52" s="36"/>
      <c r="O52" s="36"/>
      <c r="P52" s="209"/>
      <c r="Q52" s="36"/>
      <c r="R52" s="36"/>
      <c r="S52" s="36"/>
      <c r="T52" s="36"/>
      <c r="U52" s="36"/>
      <c r="V52" s="36"/>
      <c r="W52" s="23"/>
      <c r="X52" s="23"/>
      <c r="Y52" s="23"/>
      <c r="Z52" s="99"/>
      <c r="AA52" s="5"/>
    </row>
    <row r="53" spans="1:27" s="8" customFormat="1" ht="26.25">
      <c r="A53" s="98">
        <v>11</v>
      </c>
      <c r="B53" s="50" t="s">
        <v>411</v>
      </c>
      <c r="C53" s="36" t="s">
        <v>412</v>
      </c>
      <c r="D53" s="36" t="s">
        <v>166</v>
      </c>
      <c r="E53" s="36" t="s">
        <v>167</v>
      </c>
      <c r="F53" s="36" t="s">
        <v>167</v>
      </c>
      <c r="G53" s="36">
        <v>2014</v>
      </c>
      <c r="H53" s="223">
        <v>38276.37</v>
      </c>
      <c r="I53" s="21" t="s">
        <v>679</v>
      </c>
      <c r="J53" s="62" t="s">
        <v>420</v>
      </c>
      <c r="K53" s="36" t="s">
        <v>423</v>
      </c>
      <c r="L53" s="98">
        <v>11</v>
      </c>
      <c r="M53" s="36"/>
      <c r="N53" s="36"/>
      <c r="O53" s="36"/>
      <c r="P53" s="209"/>
      <c r="Q53" s="36"/>
      <c r="R53" s="36"/>
      <c r="S53" s="36"/>
      <c r="T53" s="36"/>
      <c r="U53" s="36"/>
      <c r="V53" s="36"/>
      <c r="W53" s="23"/>
      <c r="X53" s="23"/>
      <c r="Y53" s="23"/>
      <c r="Z53" s="99"/>
      <c r="AA53" s="130"/>
    </row>
    <row r="54" spans="1:27" s="8" customFormat="1" ht="26.25">
      <c r="A54" s="98">
        <v>12</v>
      </c>
      <c r="B54" s="50" t="s">
        <v>413</v>
      </c>
      <c r="C54" s="36"/>
      <c r="D54" s="36" t="s">
        <v>166</v>
      </c>
      <c r="E54" s="36" t="s">
        <v>167</v>
      </c>
      <c r="F54" s="36" t="s">
        <v>167</v>
      </c>
      <c r="G54" s="36">
        <v>2014</v>
      </c>
      <c r="H54" s="223">
        <v>289379.2</v>
      </c>
      <c r="I54" s="21" t="s">
        <v>679</v>
      </c>
      <c r="J54" s="62" t="s">
        <v>420</v>
      </c>
      <c r="K54" s="36" t="s">
        <v>423</v>
      </c>
      <c r="L54" s="98">
        <v>12</v>
      </c>
      <c r="M54" s="36"/>
      <c r="N54" s="36"/>
      <c r="O54" s="36"/>
      <c r="P54" s="209"/>
      <c r="Q54" s="36"/>
      <c r="R54" s="36"/>
      <c r="S54" s="36"/>
      <c r="T54" s="36"/>
      <c r="U54" s="36"/>
      <c r="V54" s="36"/>
      <c r="W54" s="23"/>
      <c r="X54" s="23"/>
      <c r="Y54" s="23"/>
      <c r="Z54" s="99"/>
      <c r="AA54" s="130"/>
    </row>
    <row r="55" spans="1:27" s="8" customFormat="1" ht="26.25">
      <c r="A55" s="98">
        <v>13</v>
      </c>
      <c r="B55" s="50" t="s">
        <v>414</v>
      </c>
      <c r="C55" s="36" t="s">
        <v>408</v>
      </c>
      <c r="D55" s="36" t="s">
        <v>166</v>
      </c>
      <c r="E55" s="36" t="s">
        <v>167</v>
      </c>
      <c r="F55" s="36" t="s">
        <v>167</v>
      </c>
      <c r="G55" s="36">
        <v>2015</v>
      </c>
      <c r="H55" s="223">
        <v>57021.43</v>
      </c>
      <c r="I55" s="21" t="s">
        <v>679</v>
      </c>
      <c r="J55" s="62" t="s">
        <v>420</v>
      </c>
      <c r="K55" s="36" t="s">
        <v>424</v>
      </c>
      <c r="L55" s="98">
        <v>13</v>
      </c>
      <c r="M55" s="36"/>
      <c r="N55" s="36"/>
      <c r="O55" s="36"/>
      <c r="P55" s="209"/>
      <c r="Q55" s="36"/>
      <c r="R55" s="36"/>
      <c r="S55" s="36"/>
      <c r="T55" s="36"/>
      <c r="U55" s="36"/>
      <c r="V55" s="36"/>
      <c r="W55" s="23"/>
      <c r="X55" s="23"/>
      <c r="Y55" s="23"/>
      <c r="Z55" s="99"/>
      <c r="AA55" s="130"/>
    </row>
    <row r="56" spans="1:27" s="33" customFormat="1" ht="12.75">
      <c r="A56" s="394" t="s">
        <v>0</v>
      </c>
      <c r="B56" s="395"/>
      <c r="C56" s="395"/>
      <c r="D56" s="395"/>
      <c r="E56" s="395"/>
      <c r="F56" s="395"/>
      <c r="G56" s="395"/>
      <c r="H56" s="220">
        <f>SUM(H43:H55)</f>
        <v>30519433.28</v>
      </c>
      <c r="I56" s="220"/>
      <c r="J56" s="94"/>
      <c r="K56" s="36"/>
      <c r="L56" s="36"/>
      <c r="M56" s="36"/>
      <c r="N56" s="36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131"/>
      <c r="AA56" s="132"/>
    </row>
    <row r="57" spans="1:27" s="32" customFormat="1" ht="13.5" thickBot="1">
      <c r="A57" s="396" t="s">
        <v>132</v>
      </c>
      <c r="B57" s="397"/>
      <c r="C57" s="397"/>
      <c r="D57" s="397"/>
      <c r="E57" s="397"/>
      <c r="F57" s="397"/>
      <c r="G57" s="397"/>
      <c r="H57" s="222"/>
      <c r="I57" s="95"/>
      <c r="J57" s="95"/>
      <c r="K57" s="95"/>
      <c r="L57" s="136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133"/>
      <c r="AA57" s="128"/>
    </row>
    <row r="58" spans="1:27" s="33" customFormat="1" ht="39">
      <c r="A58" s="138">
        <v>1</v>
      </c>
      <c r="B58" s="490" t="s">
        <v>266</v>
      </c>
      <c r="C58" s="138" t="s">
        <v>267</v>
      </c>
      <c r="D58" s="138" t="s">
        <v>166</v>
      </c>
      <c r="E58" s="138" t="s">
        <v>167</v>
      </c>
      <c r="F58" s="138" t="s">
        <v>167</v>
      </c>
      <c r="G58" s="138"/>
      <c r="H58" s="292">
        <v>275000</v>
      </c>
      <c r="I58" s="21" t="s">
        <v>677</v>
      </c>
      <c r="J58" s="491" t="s">
        <v>269</v>
      </c>
      <c r="K58" s="423" t="s">
        <v>270</v>
      </c>
      <c r="L58" s="138">
        <v>1</v>
      </c>
      <c r="M58" s="2" t="s">
        <v>582</v>
      </c>
      <c r="N58" s="2" t="s">
        <v>583</v>
      </c>
      <c r="O58" s="2" t="s">
        <v>587</v>
      </c>
      <c r="P58" s="94"/>
      <c r="Q58" s="270" t="s">
        <v>141</v>
      </c>
      <c r="R58" s="270" t="s">
        <v>141</v>
      </c>
      <c r="S58" s="270" t="s">
        <v>141</v>
      </c>
      <c r="T58" s="270" t="s">
        <v>141</v>
      </c>
      <c r="U58" s="270" t="s">
        <v>141</v>
      </c>
      <c r="V58" s="270" t="s">
        <v>141</v>
      </c>
      <c r="W58" s="277">
        <v>58</v>
      </c>
      <c r="X58" s="277">
        <v>2</v>
      </c>
      <c r="Y58" s="277" t="s">
        <v>351</v>
      </c>
      <c r="Z58" s="277" t="s">
        <v>351</v>
      </c>
      <c r="AA58" s="132"/>
    </row>
    <row r="59" spans="1:27" s="33" customFormat="1" ht="39">
      <c r="A59" s="267">
        <v>2</v>
      </c>
      <c r="B59" s="490" t="s">
        <v>268</v>
      </c>
      <c r="C59" s="138" t="s">
        <v>267</v>
      </c>
      <c r="D59" s="138" t="s">
        <v>166</v>
      </c>
      <c r="E59" s="138" t="s">
        <v>167</v>
      </c>
      <c r="F59" s="138" t="s">
        <v>167</v>
      </c>
      <c r="G59" s="138"/>
      <c r="H59" s="292">
        <v>106000</v>
      </c>
      <c r="I59" s="21" t="s">
        <v>677</v>
      </c>
      <c r="J59" s="492"/>
      <c r="K59" s="492"/>
      <c r="L59" s="138">
        <v>2</v>
      </c>
      <c r="M59" s="2" t="s">
        <v>582</v>
      </c>
      <c r="N59" s="2" t="s">
        <v>583</v>
      </c>
      <c r="O59" s="2" t="s">
        <v>587</v>
      </c>
      <c r="P59" s="94"/>
      <c r="Q59" s="270" t="s">
        <v>141</v>
      </c>
      <c r="R59" s="270" t="s">
        <v>141</v>
      </c>
      <c r="S59" s="270" t="s">
        <v>141</v>
      </c>
      <c r="T59" s="270" t="s">
        <v>141</v>
      </c>
      <c r="U59" s="270" t="s">
        <v>141</v>
      </c>
      <c r="V59" s="270" t="s">
        <v>141</v>
      </c>
      <c r="W59" s="277">
        <v>22.4</v>
      </c>
      <c r="X59" s="277">
        <v>2</v>
      </c>
      <c r="Y59" s="277" t="s">
        <v>351</v>
      </c>
      <c r="Z59" s="277" t="s">
        <v>351</v>
      </c>
      <c r="AA59" s="132"/>
    </row>
    <row r="60" spans="1:27" s="33" customFormat="1" ht="12.75" customHeight="1">
      <c r="A60" s="394" t="s">
        <v>0</v>
      </c>
      <c r="B60" s="395"/>
      <c r="C60" s="395"/>
      <c r="D60" s="395"/>
      <c r="E60" s="395"/>
      <c r="F60" s="395"/>
      <c r="G60" s="395"/>
      <c r="H60" s="220">
        <f>SUM(H58:H59)</f>
        <v>381000</v>
      </c>
      <c r="I60" s="220"/>
      <c r="J60" s="94"/>
      <c r="K60" s="36"/>
      <c r="L60" s="36"/>
      <c r="M60" s="36"/>
      <c r="N60" s="36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131"/>
      <c r="AA60" s="132"/>
    </row>
    <row r="61" spans="1:27" s="32" customFormat="1" ht="12.75">
      <c r="A61" s="396" t="s">
        <v>90</v>
      </c>
      <c r="B61" s="397"/>
      <c r="C61" s="397"/>
      <c r="D61" s="397"/>
      <c r="E61" s="397"/>
      <c r="F61" s="397"/>
      <c r="G61" s="397"/>
      <c r="H61" s="222"/>
      <c r="I61" s="95"/>
      <c r="J61" s="95"/>
      <c r="K61" s="95"/>
      <c r="L61" s="136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133"/>
      <c r="AA61" s="128"/>
    </row>
    <row r="62" spans="1:27" s="4" customFormat="1" ht="144.75">
      <c r="A62" s="98">
        <v>1</v>
      </c>
      <c r="B62" s="1" t="s">
        <v>348</v>
      </c>
      <c r="C62" s="2" t="s">
        <v>349</v>
      </c>
      <c r="D62" s="2" t="s">
        <v>350</v>
      </c>
      <c r="E62" s="2" t="s">
        <v>351</v>
      </c>
      <c r="F62" s="2" t="s">
        <v>167</v>
      </c>
      <c r="G62" s="2">
        <v>1932</v>
      </c>
      <c r="H62" s="291">
        <v>4814000</v>
      </c>
      <c r="I62" s="61" t="s">
        <v>677</v>
      </c>
      <c r="J62" s="93" t="s">
        <v>355</v>
      </c>
      <c r="K62" s="2" t="s">
        <v>356</v>
      </c>
      <c r="L62" s="98">
        <v>1</v>
      </c>
      <c r="M62" s="270" t="s">
        <v>361</v>
      </c>
      <c r="N62" s="270" t="s">
        <v>362</v>
      </c>
      <c r="O62" s="270" t="s">
        <v>363</v>
      </c>
      <c r="P62" s="270" t="s">
        <v>167</v>
      </c>
      <c r="Q62" s="270" t="s">
        <v>141</v>
      </c>
      <c r="R62" s="270" t="s">
        <v>366</v>
      </c>
      <c r="S62" s="270" t="s">
        <v>141</v>
      </c>
      <c r="T62" s="270" t="s">
        <v>366</v>
      </c>
      <c r="U62" s="270" t="s">
        <v>367</v>
      </c>
      <c r="V62" s="270" t="s">
        <v>141</v>
      </c>
      <c r="W62" s="272">
        <v>1400</v>
      </c>
      <c r="X62" s="272" t="s">
        <v>368</v>
      </c>
      <c r="Y62" s="272" t="s">
        <v>166</v>
      </c>
      <c r="Z62" s="272" t="s">
        <v>351</v>
      </c>
      <c r="AA62" s="5"/>
    </row>
    <row r="63" spans="1:26" ht="66" customHeight="1">
      <c r="A63" s="98">
        <v>2</v>
      </c>
      <c r="B63" s="1" t="s">
        <v>352</v>
      </c>
      <c r="C63" s="2" t="s">
        <v>349</v>
      </c>
      <c r="D63" s="2" t="s">
        <v>350</v>
      </c>
      <c r="E63" s="2" t="s">
        <v>351</v>
      </c>
      <c r="F63" s="2" t="s">
        <v>167</v>
      </c>
      <c r="G63" s="2">
        <v>2013</v>
      </c>
      <c r="H63" s="292">
        <v>330329.7</v>
      </c>
      <c r="I63" s="2" t="s">
        <v>679</v>
      </c>
      <c r="J63" s="19" t="s">
        <v>357</v>
      </c>
      <c r="K63" s="2" t="s">
        <v>358</v>
      </c>
      <c r="L63" s="98">
        <v>2</v>
      </c>
      <c r="M63" s="420" t="s">
        <v>364</v>
      </c>
      <c r="N63" s="421"/>
      <c r="O63" s="422"/>
      <c r="P63" s="273"/>
      <c r="Q63" s="398" t="s">
        <v>365</v>
      </c>
      <c r="R63" s="399"/>
      <c r="S63" s="399"/>
      <c r="T63" s="399"/>
      <c r="U63" s="399"/>
      <c r="V63" s="400"/>
      <c r="W63" s="275" t="s">
        <v>369</v>
      </c>
      <c r="X63" s="389" t="s">
        <v>365</v>
      </c>
      <c r="Y63" s="383" t="s">
        <v>365</v>
      </c>
      <c r="Z63" s="384"/>
    </row>
    <row r="64" spans="1:26" ht="26.25">
      <c r="A64" s="98">
        <v>3</v>
      </c>
      <c r="B64" s="1" t="s">
        <v>353</v>
      </c>
      <c r="C64" s="2"/>
      <c r="D64" s="2" t="s">
        <v>350</v>
      </c>
      <c r="E64" s="2" t="s">
        <v>351</v>
      </c>
      <c r="F64" s="2" t="s">
        <v>167</v>
      </c>
      <c r="G64" s="2">
        <v>1995</v>
      </c>
      <c r="H64" s="292">
        <v>15088.33</v>
      </c>
      <c r="I64" s="2" t="s">
        <v>679</v>
      </c>
      <c r="J64" s="19"/>
      <c r="K64" s="2" t="s">
        <v>359</v>
      </c>
      <c r="L64" s="98">
        <v>3</v>
      </c>
      <c r="M64" s="398" t="s">
        <v>365</v>
      </c>
      <c r="N64" s="399"/>
      <c r="O64" s="400"/>
      <c r="P64" s="273"/>
      <c r="Q64" s="404"/>
      <c r="R64" s="405"/>
      <c r="S64" s="405"/>
      <c r="T64" s="405"/>
      <c r="U64" s="405"/>
      <c r="V64" s="406"/>
      <c r="W64" s="274"/>
      <c r="X64" s="390"/>
      <c r="Y64" s="385"/>
      <c r="Z64" s="386"/>
    </row>
    <row r="65" spans="1:26" ht="26.25">
      <c r="A65" s="98">
        <v>4</v>
      </c>
      <c r="B65" s="1" t="s">
        <v>354</v>
      </c>
      <c r="C65" s="2"/>
      <c r="D65" s="2" t="s">
        <v>350</v>
      </c>
      <c r="E65" s="2" t="s">
        <v>351</v>
      </c>
      <c r="F65" s="2" t="s">
        <v>167</v>
      </c>
      <c r="G65" s="2">
        <v>2013</v>
      </c>
      <c r="H65" s="292">
        <v>8425.77</v>
      </c>
      <c r="I65" s="2" t="s">
        <v>679</v>
      </c>
      <c r="J65" s="19"/>
      <c r="K65" s="2" t="s">
        <v>360</v>
      </c>
      <c r="L65" s="98">
        <v>4</v>
      </c>
      <c r="M65" s="401"/>
      <c r="N65" s="402"/>
      <c r="O65" s="403"/>
      <c r="P65" s="273"/>
      <c r="Q65" s="401"/>
      <c r="R65" s="402"/>
      <c r="S65" s="402"/>
      <c r="T65" s="402"/>
      <c r="U65" s="402"/>
      <c r="V65" s="403"/>
      <c r="W65" s="274"/>
      <c r="X65" s="391"/>
      <c r="Y65" s="387"/>
      <c r="Z65" s="388"/>
    </row>
    <row r="66" spans="1:27" s="33" customFormat="1" ht="12.75">
      <c r="A66" s="394" t="s">
        <v>6</v>
      </c>
      <c r="B66" s="395"/>
      <c r="C66" s="395"/>
      <c r="D66" s="395"/>
      <c r="E66" s="395"/>
      <c r="F66" s="395"/>
      <c r="G66" s="395"/>
      <c r="H66" s="220">
        <f>SUM(H62:H65)</f>
        <v>5167843.8</v>
      </c>
      <c r="I66" s="220"/>
      <c r="J66" s="94"/>
      <c r="K66" s="94"/>
      <c r="L66" s="135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131"/>
      <c r="AA66" s="132"/>
    </row>
    <row r="67" spans="1:27" s="33" customFormat="1" ht="12.75">
      <c r="A67" s="415" t="s">
        <v>133</v>
      </c>
      <c r="B67" s="416"/>
      <c r="C67" s="416"/>
      <c r="D67" s="416"/>
      <c r="E67" s="416"/>
      <c r="F67" s="416"/>
      <c r="G67" s="416"/>
      <c r="H67" s="222"/>
      <c r="I67" s="95"/>
      <c r="J67" s="95"/>
      <c r="K67" s="95"/>
      <c r="L67" s="136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133"/>
      <c r="AA67" s="132"/>
    </row>
    <row r="68" spans="1:27" s="4" customFormat="1" ht="26.25" customHeight="1">
      <c r="A68" s="98">
        <v>1</v>
      </c>
      <c r="B68" s="1" t="s">
        <v>305</v>
      </c>
      <c r="C68" s="2" t="s">
        <v>306</v>
      </c>
      <c r="D68" s="2" t="s">
        <v>166</v>
      </c>
      <c r="E68" s="2" t="s">
        <v>167</v>
      </c>
      <c r="F68" s="2" t="s">
        <v>167</v>
      </c>
      <c r="G68" s="2" t="s">
        <v>307</v>
      </c>
      <c r="H68" s="293">
        <v>1413000</v>
      </c>
      <c r="I68" s="61" t="s">
        <v>677</v>
      </c>
      <c r="J68" s="215" t="s">
        <v>311</v>
      </c>
      <c r="K68" s="158" t="s">
        <v>312</v>
      </c>
      <c r="L68" s="98">
        <v>1</v>
      </c>
      <c r="M68" s="98" t="s">
        <v>313</v>
      </c>
      <c r="N68" s="158" t="s">
        <v>314</v>
      </c>
      <c r="O68" s="158" t="s">
        <v>315</v>
      </c>
      <c r="P68" s="158" t="s">
        <v>686</v>
      </c>
      <c r="Q68" s="2" t="s">
        <v>319</v>
      </c>
      <c r="R68" s="2" t="s">
        <v>141</v>
      </c>
      <c r="S68" s="2" t="s">
        <v>141</v>
      </c>
      <c r="T68" s="2" t="s">
        <v>141</v>
      </c>
      <c r="U68" s="2" t="s">
        <v>317</v>
      </c>
      <c r="V68" s="2" t="s">
        <v>141</v>
      </c>
      <c r="W68" s="15">
        <v>270.22</v>
      </c>
      <c r="X68" s="15">
        <v>2</v>
      </c>
      <c r="Y68" s="15" t="s">
        <v>320</v>
      </c>
      <c r="Z68" s="83" t="s">
        <v>167</v>
      </c>
      <c r="AA68" s="5"/>
    </row>
    <row r="69" spans="1:27" s="4" customFormat="1" ht="26.25" customHeight="1">
      <c r="A69" s="98">
        <v>2</v>
      </c>
      <c r="B69" s="1" t="s">
        <v>308</v>
      </c>
      <c r="C69" s="2"/>
      <c r="D69" s="2" t="s">
        <v>166</v>
      </c>
      <c r="E69" s="2" t="s">
        <v>167</v>
      </c>
      <c r="F69" s="2" t="s">
        <v>167</v>
      </c>
      <c r="G69" s="2" t="s">
        <v>307</v>
      </c>
      <c r="H69" s="291">
        <v>61000</v>
      </c>
      <c r="I69" s="36" t="s">
        <v>677</v>
      </c>
      <c r="J69" s="62" t="s">
        <v>316</v>
      </c>
      <c r="K69" s="158" t="s">
        <v>312</v>
      </c>
      <c r="L69" s="98">
        <v>2</v>
      </c>
      <c r="M69" s="98" t="s">
        <v>313</v>
      </c>
      <c r="N69" s="36" t="s">
        <v>315</v>
      </c>
      <c r="O69" s="36"/>
      <c r="P69" s="36" t="s">
        <v>317</v>
      </c>
      <c r="Q69" s="2" t="s">
        <v>141</v>
      </c>
      <c r="R69" s="2" t="s">
        <v>317</v>
      </c>
      <c r="S69" s="2" t="s">
        <v>365</v>
      </c>
      <c r="T69" s="2" t="s">
        <v>141</v>
      </c>
      <c r="U69" s="2" t="s">
        <v>317</v>
      </c>
      <c r="V69" s="2" t="s">
        <v>317</v>
      </c>
      <c r="W69" s="15">
        <v>22.12</v>
      </c>
      <c r="X69" s="15">
        <v>1</v>
      </c>
      <c r="Y69" s="15" t="s">
        <v>167</v>
      </c>
      <c r="Z69" s="83" t="s">
        <v>167</v>
      </c>
      <c r="AA69" s="5"/>
    </row>
    <row r="70" spans="1:26" ht="26.25" customHeight="1">
      <c r="A70" s="98">
        <v>3</v>
      </c>
      <c r="B70" s="1" t="s">
        <v>309</v>
      </c>
      <c r="C70" s="2"/>
      <c r="D70" s="2" t="s">
        <v>166</v>
      </c>
      <c r="E70" s="2" t="s">
        <v>167</v>
      </c>
      <c r="F70" s="2" t="s">
        <v>167</v>
      </c>
      <c r="G70" s="2" t="s">
        <v>310</v>
      </c>
      <c r="H70" s="292">
        <v>3360.89</v>
      </c>
      <c r="I70" s="2" t="s">
        <v>679</v>
      </c>
      <c r="J70" s="62" t="s">
        <v>317</v>
      </c>
      <c r="K70" s="158" t="s">
        <v>312</v>
      </c>
      <c r="L70" s="98">
        <v>3</v>
      </c>
      <c r="M70" s="98" t="s">
        <v>318</v>
      </c>
      <c r="N70" s="36" t="s">
        <v>317</v>
      </c>
      <c r="O70" s="36"/>
      <c r="P70" s="2"/>
      <c r="Q70" s="2"/>
      <c r="R70" s="2"/>
      <c r="S70" s="2"/>
      <c r="T70" s="2"/>
      <c r="U70" s="2"/>
      <c r="V70" s="2"/>
      <c r="W70" s="15"/>
      <c r="X70" s="15"/>
      <c r="Y70" s="15"/>
      <c r="Z70" s="83"/>
    </row>
    <row r="71" spans="1:27" s="33" customFormat="1" ht="12.75">
      <c r="A71" s="394" t="s">
        <v>6</v>
      </c>
      <c r="B71" s="395"/>
      <c r="C71" s="395"/>
      <c r="D71" s="395"/>
      <c r="E71" s="395"/>
      <c r="F71" s="395"/>
      <c r="G71" s="395"/>
      <c r="H71" s="220">
        <f>SUM(H68:H70)</f>
        <v>1477360.89</v>
      </c>
      <c r="I71" s="220"/>
      <c r="J71" s="94"/>
      <c r="K71" s="94"/>
      <c r="L71" s="135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131"/>
      <c r="AA71" s="132"/>
    </row>
    <row r="72" spans="1:27" s="33" customFormat="1" ht="12.75">
      <c r="A72" s="392" t="s">
        <v>63</v>
      </c>
      <c r="B72" s="393"/>
      <c r="C72" s="393"/>
      <c r="D72" s="393"/>
      <c r="E72" s="393"/>
      <c r="F72" s="393"/>
      <c r="G72" s="393"/>
      <c r="H72" s="222"/>
      <c r="I72" s="95"/>
      <c r="J72" s="95"/>
      <c r="K72" s="95"/>
      <c r="L72" s="136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133"/>
      <c r="AA72" s="132"/>
    </row>
    <row r="73" spans="1:27" s="4" customFormat="1" ht="26.25">
      <c r="A73" s="98">
        <v>1</v>
      </c>
      <c r="B73" s="1" t="s">
        <v>333</v>
      </c>
      <c r="C73" s="2" t="s">
        <v>305</v>
      </c>
      <c r="D73" s="2" t="s">
        <v>166</v>
      </c>
      <c r="E73" s="2" t="s">
        <v>167</v>
      </c>
      <c r="F73" s="2" t="s">
        <v>167</v>
      </c>
      <c r="G73" s="2" t="s">
        <v>334</v>
      </c>
      <c r="H73" s="291">
        <v>1038000</v>
      </c>
      <c r="I73" s="61" t="s">
        <v>677</v>
      </c>
      <c r="J73" s="93" t="s">
        <v>335</v>
      </c>
      <c r="K73" s="2" t="s">
        <v>336</v>
      </c>
      <c r="L73" s="98">
        <v>1</v>
      </c>
      <c r="M73" s="2" t="s">
        <v>337</v>
      </c>
      <c r="N73" s="2" t="s">
        <v>337</v>
      </c>
      <c r="O73" s="2" t="s">
        <v>338</v>
      </c>
      <c r="P73" s="2"/>
      <c r="Q73" s="53" t="s">
        <v>141</v>
      </c>
      <c r="R73" s="53" t="s">
        <v>141</v>
      </c>
      <c r="S73" s="53" t="s">
        <v>141</v>
      </c>
      <c r="T73" s="53" t="s">
        <v>141</v>
      </c>
      <c r="U73" s="53" t="s">
        <v>141</v>
      </c>
      <c r="V73" s="53" t="s">
        <v>141</v>
      </c>
      <c r="W73" s="15">
        <v>198.5</v>
      </c>
      <c r="X73" s="15"/>
      <c r="Y73" s="15"/>
      <c r="Z73" s="83"/>
      <c r="AA73" s="5"/>
    </row>
    <row r="74" spans="1:27" s="33" customFormat="1" ht="12.75">
      <c r="A74" s="412" t="s">
        <v>6</v>
      </c>
      <c r="B74" s="413"/>
      <c r="C74" s="413"/>
      <c r="D74" s="413"/>
      <c r="E74" s="413"/>
      <c r="F74" s="413"/>
      <c r="G74" s="414"/>
      <c r="H74" s="220">
        <f>H73</f>
        <v>1038000</v>
      </c>
      <c r="I74" s="220"/>
      <c r="J74" s="94"/>
      <c r="K74" s="94"/>
      <c r="L74" s="135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131"/>
      <c r="AA74" s="132"/>
    </row>
    <row r="75" spans="1:27" s="33" customFormat="1" ht="12.75">
      <c r="A75" s="392" t="s">
        <v>134</v>
      </c>
      <c r="B75" s="393"/>
      <c r="C75" s="393"/>
      <c r="D75" s="393"/>
      <c r="E75" s="393"/>
      <c r="F75" s="393"/>
      <c r="G75" s="393"/>
      <c r="H75" s="222"/>
      <c r="I75" s="95"/>
      <c r="J75" s="95"/>
      <c r="K75" s="95"/>
      <c r="L75" s="136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133"/>
      <c r="AA75" s="132"/>
    </row>
    <row r="76" spans="1:27" s="4" customFormat="1" ht="52.5">
      <c r="A76" s="98">
        <v>1</v>
      </c>
      <c r="B76" s="1" t="s">
        <v>277</v>
      </c>
      <c r="C76" s="2" t="s">
        <v>278</v>
      </c>
      <c r="D76" s="2" t="s">
        <v>159</v>
      </c>
      <c r="E76" s="2" t="s">
        <v>58</v>
      </c>
      <c r="F76" s="2" t="s">
        <v>58</v>
      </c>
      <c r="G76" s="2">
        <v>1975</v>
      </c>
      <c r="H76" s="294">
        <v>1297000</v>
      </c>
      <c r="I76" s="23" t="s">
        <v>677</v>
      </c>
      <c r="J76" s="93" t="s">
        <v>279</v>
      </c>
      <c r="K76" s="21" t="s">
        <v>280</v>
      </c>
      <c r="L76" s="98">
        <v>1</v>
      </c>
      <c r="M76" s="2" t="s">
        <v>281</v>
      </c>
      <c r="N76" s="2" t="s">
        <v>281</v>
      </c>
      <c r="O76" s="2" t="s">
        <v>282</v>
      </c>
      <c r="P76" s="2" t="s">
        <v>683</v>
      </c>
      <c r="Q76" s="2" t="s">
        <v>317</v>
      </c>
      <c r="R76" s="2" t="s">
        <v>141</v>
      </c>
      <c r="S76" s="2" t="s">
        <v>319</v>
      </c>
      <c r="T76" s="2" t="s">
        <v>319</v>
      </c>
      <c r="U76" s="2" t="s">
        <v>317</v>
      </c>
      <c r="V76" s="2" t="s">
        <v>319</v>
      </c>
      <c r="W76" s="2" t="s">
        <v>684</v>
      </c>
      <c r="X76" s="2">
        <v>1</v>
      </c>
      <c r="Y76" s="2" t="s">
        <v>685</v>
      </c>
      <c r="Z76" s="295" t="s">
        <v>167</v>
      </c>
      <c r="AA76" s="5"/>
    </row>
    <row r="77" spans="1:27" s="33" customFormat="1" ht="13.5" thickBot="1">
      <c r="A77" s="409" t="s">
        <v>6</v>
      </c>
      <c r="B77" s="410"/>
      <c r="C77" s="410"/>
      <c r="D77" s="410"/>
      <c r="E77" s="410"/>
      <c r="F77" s="410"/>
      <c r="G77" s="410"/>
      <c r="H77" s="220">
        <f>SUM(H76)</f>
        <v>1297000</v>
      </c>
      <c r="I77" s="220"/>
      <c r="J77" s="100"/>
      <c r="K77" s="100"/>
      <c r="L77" s="137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34"/>
      <c r="AA77" s="132"/>
    </row>
    <row r="78" spans="1:27" s="33" customFormat="1" ht="12.75">
      <c r="A78" s="392" t="s">
        <v>735</v>
      </c>
      <c r="B78" s="393"/>
      <c r="C78" s="393"/>
      <c r="D78" s="393"/>
      <c r="E78" s="393"/>
      <c r="F78" s="393"/>
      <c r="G78" s="393"/>
      <c r="H78" s="222"/>
      <c r="I78" s="95"/>
      <c r="J78" s="95"/>
      <c r="K78" s="95"/>
      <c r="L78" s="136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133"/>
      <c r="AA78" s="132"/>
    </row>
    <row r="79" spans="1:27" s="4" customFormat="1" ht="39">
      <c r="A79" s="98">
        <v>1</v>
      </c>
      <c r="B79" s="1" t="s">
        <v>736</v>
      </c>
      <c r="C79" s="2" t="s">
        <v>737</v>
      </c>
      <c r="D79" s="2" t="s">
        <v>166</v>
      </c>
      <c r="E79" s="2" t="s">
        <v>167</v>
      </c>
      <c r="F79" s="2" t="s">
        <v>167</v>
      </c>
      <c r="G79" s="2" t="s">
        <v>738</v>
      </c>
      <c r="H79" s="294">
        <v>2163000</v>
      </c>
      <c r="I79" s="23" t="s">
        <v>790</v>
      </c>
      <c r="J79" s="93" t="s">
        <v>741</v>
      </c>
      <c r="K79" s="21" t="s">
        <v>742</v>
      </c>
      <c r="L79" s="98">
        <v>1</v>
      </c>
      <c r="M79" s="98" t="s">
        <v>743</v>
      </c>
      <c r="N79" s="2" t="s">
        <v>744</v>
      </c>
      <c r="O79" s="2" t="s">
        <v>745</v>
      </c>
      <c r="P79" s="2"/>
      <c r="Q79" s="2" t="s">
        <v>749</v>
      </c>
      <c r="R79" s="2" t="s">
        <v>750</v>
      </c>
      <c r="S79" s="2" t="s">
        <v>749</v>
      </c>
      <c r="T79" s="2" t="s">
        <v>749</v>
      </c>
      <c r="U79" s="2" t="s">
        <v>681</v>
      </c>
      <c r="V79" s="2" t="s">
        <v>750</v>
      </c>
      <c r="W79" s="2">
        <v>400</v>
      </c>
      <c r="X79" s="2">
        <v>2</v>
      </c>
      <c r="Y79" s="2" t="s">
        <v>159</v>
      </c>
      <c r="Z79" s="295" t="s">
        <v>58</v>
      </c>
      <c r="AA79" s="5"/>
    </row>
    <row r="80" spans="1:27" s="4" customFormat="1" ht="39">
      <c r="A80" s="347">
        <v>2</v>
      </c>
      <c r="B80" s="348" t="s">
        <v>739</v>
      </c>
      <c r="C80" s="349" t="s">
        <v>737</v>
      </c>
      <c r="D80" s="349" t="s">
        <v>166</v>
      </c>
      <c r="E80" s="349" t="s">
        <v>167</v>
      </c>
      <c r="F80" s="349" t="s">
        <v>167</v>
      </c>
      <c r="G80" s="349" t="s">
        <v>738</v>
      </c>
      <c r="H80" s="294">
        <v>2575000</v>
      </c>
      <c r="I80" s="23" t="s">
        <v>790</v>
      </c>
      <c r="J80" s="350" t="s">
        <v>746</v>
      </c>
      <c r="K80" s="351" t="s">
        <v>728</v>
      </c>
      <c r="L80" s="352">
        <v>2</v>
      </c>
      <c r="M80" s="352" t="s">
        <v>747</v>
      </c>
      <c r="N80" s="349" t="s">
        <v>747</v>
      </c>
      <c r="O80" s="349" t="s">
        <v>748</v>
      </c>
      <c r="P80" s="349" t="s">
        <v>751</v>
      </c>
      <c r="Q80" s="349" t="s">
        <v>749</v>
      </c>
      <c r="R80" s="349" t="s">
        <v>750</v>
      </c>
      <c r="S80" s="349" t="s">
        <v>749</v>
      </c>
      <c r="T80" s="349" t="s">
        <v>750</v>
      </c>
      <c r="U80" s="349" t="s">
        <v>681</v>
      </c>
      <c r="V80" s="349" t="s">
        <v>750</v>
      </c>
      <c r="W80" s="349">
        <v>476.26</v>
      </c>
      <c r="X80" s="349">
        <v>1</v>
      </c>
      <c r="Y80" s="349" t="s">
        <v>58</v>
      </c>
      <c r="Z80" s="353" t="s">
        <v>58</v>
      </c>
      <c r="AA80" s="5"/>
    </row>
    <row r="81" spans="1:27" s="4" customFormat="1" ht="39">
      <c r="A81" s="347">
        <v>3</v>
      </c>
      <c r="B81" s="348" t="s">
        <v>740</v>
      </c>
      <c r="C81" s="349" t="s">
        <v>737</v>
      </c>
      <c r="D81" s="349" t="s">
        <v>166</v>
      </c>
      <c r="E81" s="349" t="s">
        <v>167</v>
      </c>
      <c r="F81" s="349" t="s">
        <v>167</v>
      </c>
      <c r="G81" s="349" t="s">
        <v>738</v>
      </c>
      <c r="H81" s="294">
        <v>2127000</v>
      </c>
      <c r="I81" s="23" t="s">
        <v>790</v>
      </c>
      <c r="J81" s="350" t="s">
        <v>746</v>
      </c>
      <c r="K81" s="351" t="s">
        <v>728</v>
      </c>
      <c r="L81" s="352">
        <v>3</v>
      </c>
      <c r="M81" s="352" t="s">
        <v>747</v>
      </c>
      <c r="N81" s="349" t="s">
        <v>747</v>
      </c>
      <c r="O81" s="349" t="s">
        <v>745</v>
      </c>
      <c r="P81" s="349" t="s">
        <v>752</v>
      </c>
      <c r="Q81" s="349" t="s">
        <v>749</v>
      </c>
      <c r="R81" s="349" t="s">
        <v>750</v>
      </c>
      <c r="S81" s="349" t="s">
        <v>749</v>
      </c>
      <c r="T81" s="349" t="s">
        <v>750</v>
      </c>
      <c r="U81" s="349" t="s">
        <v>681</v>
      </c>
      <c r="V81" s="349" t="s">
        <v>750</v>
      </c>
      <c r="W81" s="349">
        <v>393.47</v>
      </c>
      <c r="X81" s="349">
        <v>3</v>
      </c>
      <c r="Y81" s="349" t="s">
        <v>58</v>
      </c>
      <c r="Z81" s="353" t="s">
        <v>159</v>
      </c>
      <c r="AA81" s="5"/>
    </row>
    <row r="82" spans="1:27" s="33" customFormat="1" ht="13.5" thickBot="1">
      <c r="A82" s="409" t="s">
        <v>6</v>
      </c>
      <c r="B82" s="410"/>
      <c r="C82" s="410"/>
      <c r="D82" s="410"/>
      <c r="E82" s="410"/>
      <c r="F82" s="410"/>
      <c r="G82" s="410"/>
      <c r="H82" s="220">
        <f>SUM(H79:H81)</f>
        <v>6865000</v>
      </c>
      <c r="I82" s="220"/>
      <c r="J82" s="100"/>
      <c r="K82" s="100"/>
      <c r="L82" s="137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34"/>
      <c r="AA82" s="132"/>
    </row>
    <row r="83" spans="1:27" s="4" customFormat="1" ht="12.75">
      <c r="A83" s="25"/>
      <c r="B83" s="24"/>
      <c r="C83" s="25"/>
      <c r="D83" s="26"/>
      <c r="E83" s="26"/>
      <c r="F83" s="417" t="s">
        <v>119</v>
      </c>
      <c r="G83" s="417"/>
      <c r="H83" s="221">
        <f>H77+H74+H71+H66+H60+H56+H41+H34+H82</f>
        <v>84345792.62</v>
      </c>
      <c r="I83" s="221"/>
      <c r="J83" s="217"/>
      <c r="K83" s="5"/>
      <c r="L83" s="2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s="4" customFormat="1" ht="12.75">
      <c r="A84" s="25"/>
      <c r="B84" s="30"/>
      <c r="C84" s="5"/>
      <c r="D84" s="13"/>
      <c r="E84" s="13"/>
      <c r="F84" s="31"/>
      <c r="G84" s="5"/>
      <c r="H84" s="218"/>
      <c r="I84" s="25"/>
      <c r="J84" s="25"/>
      <c r="K84" s="5"/>
      <c r="L84" s="2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s="4" customFormat="1" ht="12.75">
      <c r="A85" s="25"/>
      <c r="B85" s="24"/>
      <c r="C85" s="25"/>
      <c r="D85" s="26"/>
      <c r="E85" s="26"/>
      <c r="F85" s="28"/>
      <c r="G85" s="25"/>
      <c r="H85" s="218"/>
      <c r="I85" s="25"/>
      <c r="J85" s="25"/>
      <c r="K85" s="5"/>
      <c r="L85" s="2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s="4" customFormat="1" ht="12.75">
      <c r="A86" s="25"/>
      <c r="B86" s="24"/>
      <c r="C86" s="25"/>
      <c r="D86" s="26"/>
      <c r="E86" s="26"/>
      <c r="F86" s="28"/>
      <c r="G86" s="25"/>
      <c r="H86" s="218"/>
      <c r="I86" s="25"/>
      <c r="J86" s="25"/>
      <c r="K86" s="5"/>
      <c r="L86" s="2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8" spans="1:27" s="4" customFormat="1" ht="12.75">
      <c r="A88" s="25"/>
      <c r="B88" s="24"/>
      <c r="C88" s="25"/>
      <c r="D88" s="26"/>
      <c r="E88" s="26"/>
      <c r="F88" s="28"/>
      <c r="G88" s="25"/>
      <c r="H88" s="218"/>
      <c r="I88" s="25"/>
      <c r="J88" s="25"/>
      <c r="K88" s="5"/>
      <c r="L88" s="2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s="4" customFormat="1" ht="12.75">
      <c r="A89" s="25"/>
      <c r="B89" s="24"/>
      <c r="C89" s="25"/>
      <c r="D89" s="26"/>
      <c r="E89" s="26"/>
      <c r="F89" s="28"/>
      <c r="G89" s="25"/>
      <c r="H89" s="218"/>
      <c r="I89" s="25"/>
      <c r="J89" s="25"/>
      <c r="K89" s="5"/>
      <c r="L89" s="2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</sheetData>
  <sheetProtection/>
  <mergeCells count="47">
    <mergeCell ref="A1:E1"/>
    <mergeCell ref="A34:G34"/>
    <mergeCell ref="E2:E3"/>
    <mergeCell ref="A2:A3"/>
    <mergeCell ref="C2:C3"/>
    <mergeCell ref="A42:G42"/>
    <mergeCell ref="B2:B3"/>
    <mergeCell ref="A41:G41"/>
    <mergeCell ref="Y2:Y3"/>
    <mergeCell ref="P2:P3"/>
    <mergeCell ref="P43:P45"/>
    <mergeCell ref="A35:G35"/>
    <mergeCell ref="Z2:Z3"/>
    <mergeCell ref="J2:J3"/>
    <mergeCell ref="K2:K3"/>
    <mergeCell ref="M2:O2"/>
    <mergeCell ref="Q2:V2"/>
    <mergeCell ref="X2:X3"/>
    <mergeCell ref="F83:G83"/>
    <mergeCell ref="W2:W3"/>
    <mergeCell ref="F2:F3"/>
    <mergeCell ref="G2:G3"/>
    <mergeCell ref="A71:G71"/>
    <mergeCell ref="D2:D3"/>
    <mergeCell ref="L2:L3"/>
    <mergeCell ref="M63:O63"/>
    <mergeCell ref="A78:G78"/>
    <mergeCell ref="A82:G82"/>
    <mergeCell ref="I2:I3"/>
    <mergeCell ref="A77:G77"/>
    <mergeCell ref="A4:Z4"/>
    <mergeCell ref="A74:G74"/>
    <mergeCell ref="A57:G57"/>
    <mergeCell ref="A60:G60"/>
    <mergeCell ref="A56:G56"/>
    <mergeCell ref="A67:G67"/>
    <mergeCell ref="J58:J59"/>
    <mergeCell ref="K58:K59"/>
    <mergeCell ref="H2:H3"/>
    <mergeCell ref="Y63:Z65"/>
    <mergeCell ref="X63:X65"/>
    <mergeCell ref="A75:G75"/>
    <mergeCell ref="A66:G66"/>
    <mergeCell ref="A61:G61"/>
    <mergeCell ref="A72:G72"/>
    <mergeCell ref="M64:O65"/>
    <mergeCell ref="Q63:V65"/>
  </mergeCells>
  <printOptions/>
  <pageMargins left="0.7874015748031497" right="0.1968503937007874" top="0.5511811023622047" bottom="0.5905511811023623" header="0.5118110236220472" footer="0.5118110236220472"/>
  <pageSetup fitToHeight="4" horizontalDpi="600" verticalDpi="600" orientation="landscape" pageOrder="overThenDown" paperSize="9" scale="45" r:id="rId1"/>
  <headerFooter alignWithMargins="0">
    <oddFooter>&amp;CStrona &amp;P z &amp;N</oddFooter>
  </headerFooter>
  <colBreaks count="1" manualBreakCount="1">
    <brk id="11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9"/>
  <sheetViews>
    <sheetView view="pageBreakPreview" zoomScale="95" zoomScaleSheetLayoutView="95" zoomScalePageLayoutView="0" workbookViewId="0" topLeftCell="A1">
      <selection activeCell="F225" sqref="F225"/>
    </sheetView>
  </sheetViews>
  <sheetFormatPr defaultColWidth="9.140625" defaultRowHeight="12.75"/>
  <cols>
    <col min="1" max="1" width="5.57421875" style="6" customWidth="1"/>
    <col min="2" max="2" width="47.57421875" style="35" customWidth="1"/>
    <col min="3" max="3" width="15.421875" style="7" customWidth="1"/>
    <col min="4" max="4" width="17.8515625" style="119" bestFit="1" customWidth="1"/>
    <col min="5" max="5" width="12.28125" style="6" bestFit="1" customWidth="1"/>
    <col min="6" max="16384" width="9.140625" style="6" customWidth="1"/>
  </cols>
  <sheetData>
    <row r="1" spans="1:4" ht="12.75">
      <c r="A1" s="9" t="s">
        <v>57</v>
      </c>
      <c r="D1" s="114"/>
    </row>
    <row r="3" spans="1:4" ht="26.25">
      <c r="A3" s="3" t="s">
        <v>66</v>
      </c>
      <c r="B3" s="3" t="s">
        <v>8</v>
      </c>
      <c r="C3" s="3" t="s">
        <v>9</v>
      </c>
      <c r="D3" s="115" t="s">
        <v>136</v>
      </c>
    </row>
    <row r="4" spans="1:4" ht="12.75">
      <c r="A4" s="432" t="s">
        <v>73</v>
      </c>
      <c r="B4" s="432"/>
      <c r="C4" s="432"/>
      <c r="D4" s="432"/>
    </row>
    <row r="5" spans="1:4" s="8" customFormat="1" ht="15" customHeight="1">
      <c r="A5" s="438" t="s">
        <v>124</v>
      </c>
      <c r="B5" s="438"/>
      <c r="C5" s="438"/>
      <c r="D5" s="438"/>
    </row>
    <row r="6" spans="1:4" s="8" customFormat="1" ht="12.75">
      <c r="A6" s="2">
        <v>1</v>
      </c>
      <c r="B6" s="57" t="s">
        <v>611</v>
      </c>
      <c r="C6" s="58">
        <v>2018</v>
      </c>
      <c r="D6" s="283">
        <v>7995</v>
      </c>
    </row>
    <row r="7" spans="1:4" s="8" customFormat="1" ht="12.75">
      <c r="A7" s="2">
        <v>2</v>
      </c>
      <c r="B7" s="55" t="s">
        <v>612</v>
      </c>
      <c r="C7" s="58">
        <v>2018</v>
      </c>
      <c r="D7" s="283">
        <v>2225.07</v>
      </c>
    </row>
    <row r="8" spans="1:4" s="8" customFormat="1" ht="26.25">
      <c r="A8" s="2">
        <v>3</v>
      </c>
      <c r="B8" s="55" t="s">
        <v>613</v>
      </c>
      <c r="C8" s="58">
        <v>2019</v>
      </c>
      <c r="D8" s="283">
        <v>1100.85</v>
      </c>
    </row>
    <row r="9" spans="1:4" s="8" customFormat="1" ht="12.75">
      <c r="A9" s="2">
        <v>4</v>
      </c>
      <c r="B9" s="55" t="s">
        <v>614</v>
      </c>
      <c r="C9" s="58">
        <v>2019</v>
      </c>
      <c r="D9" s="283">
        <v>1771.2</v>
      </c>
    </row>
    <row r="10" spans="1:4" s="8" customFormat="1" ht="12.75">
      <c r="A10" s="2">
        <v>5</v>
      </c>
      <c r="B10" s="55" t="s">
        <v>615</v>
      </c>
      <c r="C10" s="58">
        <v>2019</v>
      </c>
      <c r="D10" s="283">
        <v>1700</v>
      </c>
    </row>
    <row r="11" spans="1:4" s="8" customFormat="1" ht="12.75">
      <c r="A11" s="2">
        <v>6</v>
      </c>
      <c r="B11" s="55" t="s">
        <v>616</v>
      </c>
      <c r="C11" s="58">
        <v>2020</v>
      </c>
      <c r="D11" s="283">
        <v>2583</v>
      </c>
    </row>
    <row r="12" spans="1:4" s="8" customFormat="1" ht="12.75">
      <c r="A12" s="2">
        <v>7</v>
      </c>
      <c r="B12" s="55" t="s">
        <v>617</v>
      </c>
      <c r="C12" s="58">
        <v>2020</v>
      </c>
      <c r="D12" s="283">
        <v>439.73</v>
      </c>
    </row>
    <row r="13" spans="1:4" s="8" customFormat="1" ht="26.25">
      <c r="A13" s="2">
        <v>8</v>
      </c>
      <c r="B13" s="55" t="s">
        <v>618</v>
      </c>
      <c r="C13" s="58">
        <v>2020</v>
      </c>
      <c r="D13" s="283">
        <v>1168.5</v>
      </c>
    </row>
    <row r="14" spans="1:4" s="8" customFormat="1" ht="12.75">
      <c r="A14" s="2">
        <v>9</v>
      </c>
      <c r="B14" s="55" t="s">
        <v>619</v>
      </c>
      <c r="C14" s="58">
        <v>2021</v>
      </c>
      <c r="D14" s="283">
        <v>940</v>
      </c>
    </row>
    <row r="15" spans="1:4" s="8" customFormat="1" ht="12.75">
      <c r="A15" s="2">
        <v>10</v>
      </c>
      <c r="B15" s="55" t="s">
        <v>619</v>
      </c>
      <c r="C15" s="58">
        <v>2021</v>
      </c>
      <c r="D15" s="283">
        <v>980</v>
      </c>
    </row>
    <row r="16" spans="1:4" s="8" customFormat="1" ht="12.75">
      <c r="A16" s="2">
        <v>11</v>
      </c>
      <c r="B16" s="55" t="s">
        <v>619</v>
      </c>
      <c r="C16" s="58">
        <v>2021</v>
      </c>
      <c r="D16" s="283">
        <v>953.16</v>
      </c>
    </row>
    <row r="17" spans="1:4" s="8" customFormat="1" ht="12.75">
      <c r="A17" s="2">
        <v>12</v>
      </c>
      <c r="B17" s="55" t="s">
        <v>620</v>
      </c>
      <c r="C17" s="58">
        <v>2021</v>
      </c>
      <c r="D17" s="283">
        <v>3499</v>
      </c>
    </row>
    <row r="18" spans="1:4" s="8" customFormat="1" ht="12.75">
      <c r="A18" s="2">
        <v>13</v>
      </c>
      <c r="B18" s="55" t="s">
        <v>621</v>
      </c>
      <c r="C18" s="58">
        <v>2021</v>
      </c>
      <c r="D18" s="283">
        <v>1299</v>
      </c>
    </row>
    <row r="19" spans="1:4" s="8" customFormat="1" ht="12.75">
      <c r="A19" s="2">
        <v>14</v>
      </c>
      <c r="B19" s="55" t="s">
        <v>622</v>
      </c>
      <c r="C19" s="58">
        <v>2021</v>
      </c>
      <c r="D19" s="283">
        <v>5535</v>
      </c>
    </row>
    <row r="20" spans="1:4" s="8" customFormat="1" ht="12.75">
      <c r="A20" s="2">
        <v>15</v>
      </c>
      <c r="B20" s="55" t="s">
        <v>623</v>
      </c>
      <c r="C20" s="58">
        <v>2021</v>
      </c>
      <c r="D20" s="283">
        <v>1080</v>
      </c>
    </row>
    <row r="21" spans="1:4" s="8" customFormat="1" ht="12.75">
      <c r="A21" s="2">
        <v>16</v>
      </c>
      <c r="B21" s="55" t="s">
        <v>624</v>
      </c>
      <c r="C21" s="58">
        <v>2021</v>
      </c>
      <c r="D21" s="283">
        <v>1300</v>
      </c>
    </row>
    <row r="22" spans="1:4" s="8" customFormat="1" ht="26.25">
      <c r="A22" s="2">
        <v>17</v>
      </c>
      <c r="B22" s="55" t="s">
        <v>625</v>
      </c>
      <c r="C22" s="58">
        <v>2022</v>
      </c>
      <c r="D22" s="283">
        <v>3600</v>
      </c>
    </row>
    <row r="23" spans="1:4" s="8" customFormat="1" ht="12.75">
      <c r="A23" s="2">
        <v>18</v>
      </c>
      <c r="B23" s="55" t="s">
        <v>626</v>
      </c>
      <c r="C23" s="58">
        <v>2022</v>
      </c>
      <c r="D23" s="283">
        <v>7380</v>
      </c>
    </row>
    <row r="24" spans="1:4" s="8" customFormat="1" ht="12.75">
      <c r="A24" s="2">
        <v>19</v>
      </c>
      <c r="B24" s="57" t="s">
        <v>627</v>
      </c>
      <c r="C24" s="58">
        <v>2022</v>
      </c>
      <c r="D24" s="283">
        <v>676.5</v>
      </c>
    </row>
    <row r="25" spans="1:4" s="8" customFormat="1" ht="12.75">
      <c r="A25" s="2">
        <v>20</v>
      </c>
      <c r="B25" s="57" t="s">
        <v>628</v>
      </c>
      <c r="C25" s="58">
        <v>2022</v>
      </c>
      <c r="D25" s="283">
        <v>4046.7</v>
      </c>
    </row>
    <row r="26" spans="1:4" s="8" customFormat="1" ht="12.75">
      <c r="A26" s="2">
        <v>21</v>
      </c>
      <c r="B26" s="55" t="s">
        <v>629</v>
      </c>
      <c r="C26" s="58">
        <v>2022</v>
      </c>
      <c r="D26" s="283">
        <v>756.33</v>
      </c>
    </row>
    <row r="27" spans="1:4" s="8" customFormat="1" ht="12.75">
      <c r="A27" s="2">
        <v>22</v>
      </c>
      <c r="B27" s="57" t="s">
        <v>630</v>
      </c>
      <c r="C27" s="58">
        <v>2022</v>
      </c>
      <c r="D27" s="283">
        <v>1660.5</v>
      </c>
    </row>
    <row r="28" spans="1:4" s="8" customFormat="1" ht="12.75">
      <c r="A28" s="2">
        <v>23</v>
      </c>
      <c r="B28" s="57" t="s">
        <v>631</v>
      </c>
      <c r="C28" s="58">
        <v>2023</v>
      </c>
      <c r="D28" s="283">
        <v>2350</v>
      </c>
    </row>
    <row r="29" spans="1:4" s="8" customFormat="1" ht="13.5" customHeight="1">
      <c r="A29" s="431" t="s">
        <v>0</v>
      </c>
      <c r="B29" s="431"/>
      <c r="C29" s="431"/>
      <c r="D29" s="290">
        <f>SUM(D6:D28)</f>
        <v>55039.54</v>
      </c>
    </row>
    <row r="30" spans="1:4" s="8" customFormat="1" ht="12.75">
      <c r="A30" s="438" t="s">
        <v>125</v>
      </c>
      <c r="B30" s="438"/>
      <c r="C30" s="438"/>
      <c r="D30" s="438"/>
    </row>
    <row r="31" spans="1:4" s="8" customFormat="1" ht="26.25">
      <c r="A31" s="2">
        <v>1</v>
      </c>
      <c r="B31" s="55" t="s">
        <v>632</v>
      </c>
      <c r="C31" s="56">
        <v>2018</v>
      </c>
      <c r="D31" s="284">
        <v>2367.75</v>
      </c>
    </row>
    <row r="32" spans="1:5" s="8" customFormat="1" ht="26.25">
      <c r="A32" s="2">
        <v>2</v>
      </c>
      <c r="B32" s="55" t="s">
        <v>633</v>
      </c>
      <c r="C32" s="56">
        <v>2018</v>
      </c>
      <c r="D32" s="284">
        <v>1918.48</v>
      </c>
      <c r="E32" s="6"/>
    </row>
    <row r="33" spans="1:4" ht="12.75">
      <c r="A33" s="2">
        <v>3</v>
      </c>
      <c r="B33" s="55" t="s">
        <v>634</v>
      </c>
      <c r="C33" s="56">
        <v>2018</v>
      </c>
      <c r="D33" s="284">
        <v>274.63</v>
      </c>
    </row>
    <row r="34" spans="1:4" ht="12.75">
      <c r="A34" s="2">
        <v>4</v>
      </c>
      <c r="B34" s="55" t="s">
        <v>635</v>
      </c>
      <c r="C34" s="56">
        <v>2020</v>
      </c>
      <c r="D34" s="284">
        <v>1531.35</v>
      </c>
    </row>
    <row r="35" spans="1:4" ht="26.25">
      <c r="A35" s="2">
        <v>5</v>
      </c>
      <c r="B35" s="55" t="s">
        <v>636</v>
      </c>
      <c r="C35" s="56">
        <v>2020</v>
      </c>
      <c r="D35" s="284">
        <v>59999.72</v>
      </c>
    </row>
    <row r="36" spans="1:4" ht="26.25">
      <c r="A36" s="2">
        <v>6</v>
      </c>
      <c r="B36" s="55" t="s">
        <v>637</v>
      </c>
      <c r="C36" s="56">
        <v>2020</v>
      </c>
      <c r="D36" s="284">
        <v>55000</v>
      </c>
    </row>
    <row r="37" spans="1:4" ht="12.75">
      <c r="A37" s="2">
        <v>7</v>
      </c>
      <c r="B37" s="55" t="s">
        <v>638</v>
      </c>
      <c r="C37" s="56">
        <v>2021</v>
      </c>
      <c r="D37" s="284">
        <v>9735</v>
      </c>
    </row>
    <row r="38" spans="1:4" ht="12.75">
      <c r="A38" s="2">
        <v>8</v>
      </c>
      <c r="B38" s="55" t="s">
        <v>639</v>
      </c>
      <c r="C38" s="56">
        <v>2021</v>
      </c>
      <c r="D38" s="284">
        <v>3999</v>
      </c>
    </row>
    <row r="39" spans="1:4" ht="12.75">
      <c r="A39" s="2">
        <v>9</v>
      </c>
      <c r="B39" s="55" t="s">
        <v>640</v>
      </c>
      <c r="C39" s="56">
        <v>2021</v>
      </c>
      <c r="D39" s="284">
        <v>4699</v>
      </c>
    </row>
    <row r="40" spans="1:4" ht="12.75">
      <c r="A40" s="2">
        <v>10</v>
      </c>
      <c r="B40" s="55" t="s">
        <v>641</v>
      </c>
      <c r="C40" s="56">
        <v>2021</v>
      </c>
      <c r="D40" s="284">
        <v>2142</v>
      </c>
    </row>
    <row r="41" spans="1:4" ht="12.75">
      <c r="A41" s="2">
        <v>11</v>
      </c>
      <c r="B41" s="55" t="s">
        <v>642</v>
      </c>
      <c r="C41" s="56">
        <v>2021</v>
      </c>
      <c r="D41" s="284">
        <v>3999</v>
      </c>
    </row>
    <row r="42" spans="1:4" ht="12.75">
      <c r="A42" s="2">
        <v>12</v>
      </c>
      <c r="B42" s="55" t="s">
        <v>643</v>
      </c>
      <c r="C42" s="56">
        <v>2021</v>
      </c>
      <c r="D42" s="284">
        <v>3150.01</v>
      </c>
    </row>
    <row r="43" spans="1:5" ht="12.75">
      <c r="A43" s="431" t="s">
        <v>0</v>
      </c>
      <c r="B43" s="431"/>
      <c r="C43" s="431"/>
      <c r="D43" s="290">
        <f>SUM(D31:D42)</f>
        <v>148815.94</v>
      </c>
      <c r="E43" s="149" t="s">
        <v>60</v>
      </c>
    </row>
    <row r="44" spans="1:4" ht="12.75">
      <c r="A44" s="433" t="s">
        <v>79</v>
      </c>
      <c r="B44" s="433"/>
      <c r="C44" s="433"/>
      <c r="D44" s="433"/>
    </row>
    <row r="45" spans="1:4" ht="24" customHeight="1">
      <c r="A45" s="2">
        <v>1</v>
      </c>
      <c r="B45" s="55" t="s">
        <v>644</v>
      </c>
      <c r="C45" s="56">
        <v>2018</v>
      </c>
      <c r="D45" s="284">
        <v>6346.8</v>
      </c>
    </row>
    <row r="46" spans="1:5" ht="12.75">
      <c r="A46" s="2">
        <v>2</v>
      </c>
      <c r="B46" s="55" t="s">
        <v>645</v>
      </c>
      <c r="C46" s="56">
        <v>2019</v>
      </c>
      <c r="D46" s="284">
        <v>2250.9</v>
      </c>
      <c r="E46" s="8"/>
    </row>
    <row r="47" spans="1:5" ht="12.75">
      <c r="A47" s="2">
        <v>3</v>
      </c>
      <c r="B47" s="55" t="s">
        <v>646</v>
      </c>
      <c r="C47" s="56">
        <v>2020</v>
      </c>
      <c r="D47" s="284">
        <v>1906.5</v>
      </c>
      <c r="E47" s="8"/>
    </row>
    <row r="48" spans="1:5" ht="78.75">
      <c r="A48" s="2">
        <v>4</v>
      </c>
      <c r="B48" s="55" t="s">
        <v>647</v>
      </c>
      <c r="C48" s="56">
        <v>2021</v>
      </c>
      <c r="D48" s="284">
        <v>27999.72</v>
      </c>
      <c r="E48" s="8"/>
    </row>
    <row r="49" spans="1:5" s="8" customFormat="1" ht="12.75">
      <c r="A49" s="431" t="s">
        <v>0</v>
      </c>
      <c r="B49" s="431"/>
      <c r="C49" s="431"/>
      <c r="D49" s="290">
        <f>SUM(D45:D48)</f>
        <v>38503.92</v>
      </c>
      <c r="E49" s="177" t="s">
        <v>60</v>
      </c>
    </row>
    <row r="50" spans="1:4" ht="12.75">
      <c r="A50" s="432" t="s">
        <v>113</v>
      </c>
      <c r="B50" s="432"/>
      <c r="C50" s="432"/>
      <c r="D50" s="432"/>
    </row>
    <row r="51" spans="1:4" ht="12.75">
      <c r="A51" s="438" t="s">
        <v>126</v>
      </c>
      <c r="B51" s="438"/>
      <c r="C51" s="438"/>
      <c r="D51" s="438"/>
    </row>
    <row r="52" spans="1:4" ht="12.75">
      <c r="A52" s="53">
        <v>1</v>
      </c>
      <c r="B52" s="1" t="s">
        <v>153</v>
      </c>
      <c r="C52" s="2">
        <v>2019</v>
      </c>
      <c r="D52" s="116">
        <v>3005.6</v>
      </c>
    </row>
    <row r="53" spans="1:4" ht="12.75">
      <c r="A53" s="431" t="s">
        <v>0</v>
      </c>
      <c r="B53" s="431"/>
      <c r="C53" s="431"/>
      <c r="D53" s="117">
        <f>SUM(D52)</f>
        <v>3005.6</v>
      </c>
    </row>
    <row r="54" spans="1:4" ht="14.25" customHeight="1">
      <c r="A54" s="438" t="s">
        <v>125</v>
      </c>
      <c r="B54" s="438"/>
      <c r="C54" s="438"/>
      <c r="D54" s="438"/>
    </row>
    <row r="55" spans="1:4" ht="12.75">
      <c r="A55" s="2"/>
      <c r="B55" s="113" t="s">
        <v>681</v>
      </c>
      <c r="C55" s="2"/>
      <c r="D55" s="116"/>
    </row>
    <row r="56" spans="1:4" ht="12.75">
      <c r="A56" s="431" t="s">
        <v>0</v>
      </c>
      <c r="B56" s="431"/>
      <c r="C56" s="431"/>
      <c r="D56" s="117">
        <f>SUM(D55:D55)</f>
        <v>0</v>
      </c>
    </row>
    <row r="57" spans="1:4" ht="12.75">
      <c r="A57" s="432" t="s">
        <v>67</v>
      </c>
      <c r="B57" s="432"/>
      <c r="C57" s="432"/>
      <c r="D57" s="432"/>
    </row>
    <row r="58" spans="1:4" s="8" customFormat="1" ht="12.75">
      <c r="A58" s="433" t="s">
        <v>127</v>
      </c>
      <c r="B58" s="433"/>
      <c r="C58" s="433"/>
      <c r="D58" s="433"/>
    </row>
    <row r="59" spans="1:4" ht="12.75">
      <c r="A59" s="2">
        <v>1</v>
      </c>
      <c r="B59" s="50" t="s">
        <v>429</v>
      </c>
      <c r="C59" s="36">
        <v>2018</v>
      </c>
      <c r="D59" s="120">
        <v>744.1</v>
      </c>
    </row>
    <row r="60" spans="1:4" ht="14.25" customHeight="1">
      <c r="A60" s="2">
        <v>2</v>
      </c>
      <c r="B60" s="50" t="s">
        <v>429</v>
      </c>
      <c r="C60" s="36">
        <v>2018</v>
      </c>
      <c r="D60" s="120">
        <v>525</v>
      </c>
    </row>
    <row r="61" spans="1:4" ht="12.75">
      <c r="A61" s="2">
        <v>3</v>
      </c>
      <c r="B61" s="50" t="s">
        <v>430</v>
      </c>
      <c r="C61" s="36">
        <v>2018</v>
      </c>
      <c r="D61" s="120">
        <v>8750</v>
      </c>
    </row>
    <row r="62" spans="1:4" ht="12.75">
      <c r="A62" s="2">
        <v>4</v>
      </c>
      <c r="B62" s="50" t="s">
        <v>431</v>
      </c>
      <c r="C62" s="36">
        <v>2018</v>
      </c>
      <c r="D62" s="120">
        <v>8750</v>
      </c>
    </row>
    <row r="63" spans="1:4" ht="12.75">
      <c r="A63" s="2">
        <v>5</v>
      </c>
      <c r="B63" s="50" t="s">
        <v>432</v>
      </c>
      <c r="C63" s="36">
        <v>2018</v>
      </c>
      <c r="D63" s="120">
        <v>429</v>
      </c>
    </row>
    <row r="64" spans="1:4" ht="12.75">
      <c r="A64" s="2">
        <v>6</v>
      </c>
      <c r="B64" s="50" t="s">
        <v>433</v>
      </c>
      <c r="C64" s="36">
        <v>2019</v>
      </c>
      <c r="D64" s="120">
        <v>1918.73</v>
      </c>
    </row>
    <row r="65" spans="1:4" ht="12.75">
      <c r="A65" s="2">
        <v>7</v>
      </c>
      <c r="B65" s="50" t="s">
        <v>433</v>
      </c>
      <c r="C65" s="36">
        <v>2019</v>
      </c>
      <c r="D65" s="120">
        <v>1918.73</v>
      </c>
    </row>
    <row r="66" spans="1:4" ht="12.75">
      <c r="A66" s="2">
        <v>8</v>
      </c>
      <c r="B66" s="50" t="s">
        <v>434</v>
      </c>
      <c r="C66" s="36">
        <v>2019</v>
      </c>
      <c r="D66" s="120">
        <v>2600</v>
      </c>
    </row>
    <row r="67" spans="1:4" ht="12.75">
      <c r="A67" s="2">
        <v>9</v>
      </c>
      <c r="B67" s="50" t="s">
        <v>433</v>
      </c>
      <c r="C67" s="36">
        <v>2020</v>
      </c>
      <c r="D67" s="120">
        <v>2449</v>
      </c>
    </row>
    <row r="68" spans="1:4" ht="12.75">
      <c r="A68" s="2">
        <v>10</v>
      </c>
      <c r="B68" s="50" t="s">
        <v>435</v>
      </c>
      <c r="C68" s="36">
        <v>2022</v>
      </c>
      <c r="D68" s="120">
        <v>3650</v>
      </c>
    </row>
    <row r="69" spans="1:4" ht="12.75">
      <c r="A69" s="2">
        <v>11</v>
      </c>
      <c r="B69" s="50" t="s">
        <v>435</v>
      </c>
      <c r="C69" s="36">
        <v>2022</v>
      </c>
      <c r="D69" s="120">
        <v>3650</v>
      </c>
    </row>
    <row r="70" spans="1:4" ht="12.75">
      <c r="A70" s="2">
        <v>12</v>
      </c>
      <c r="B70" s="50" t="s">
        <v>435</v>
      </c>
      <c r="C70" s="23">
        <v>2022</v>
      </c>
      <c r="D70" s="120">
        <v>3650</v>
      </c>
    </row>
    <row r="71" spans="1:4" ht="12.75">
      <c r="A71" s="2">
        <v>13</v>
      </c>
      <c r="B71" s="50" t="s">
        <v>436</v>
      </c>
      <c r="C71" s="23">
        <v>2022</v>
      </c>
      <c r="D71" s="120">
        <v>429</v>
      </c>
    </row>
    <row r="72" spans="1:4" ht="12.75">
      <c r="A72" s="2">
        <v>14</v>
      </c>
      <c r="B72" s="50" t="s">
        <v>437</v>
      </c>
      <c r="C72" s="23">
        <v>2022</v>
      </c>
      <c r="D72" s="120">
        <v>1399</v>
      </c>
    </row>
    <row r="73" spans="1:4" ht="12.75">
      <c r="A73" s="2">
        <v>15</v>
      </c>
      <c r="B73" s="50" t="s">
        <v>438</v>
      </c>
      <c r="C73" s="23">
        <v>2022</v>
      </c>
      <c r="D73" s="120">
        <v>8500</v>
      </c>
    </row>
    <row r="74" spans="1:4" ht="12.75">
      <c r="A74" s="431" t="s">
        <v>0</v>
      </c>
      <c r="B74" s="431"/>
      <c r="C74" s="431"/>
      <c r="D74" s="117">
        <f>SUM(D59:D73)</f>
        <v>49362.56</v>
      </c>
    </row>
    <row r="75" spans="1:4" ht="12.75">
      <c r="A75" s="433" t="s">
        <v>128</v>
      </c>
      <c r="B75" s="433"/>
      <c r="C75" s="433"/>
      <c r="D75" s="433"/>
    </row>
    <row r="76" spans="1:4" ht="12.75">
      <c r="A76" s="2">
        <v>1</v>
      </c>
      <c r="B76" s="50" t="s">
        <v>439</v>
      </c>
      <c r="C76" s="36">
        <v>2018</v>
      </c>
      <c r="D76" s="120">
        <v>2554.65</v>
      </c>
    </row>
    <row r="77" spans="1:4" ht="12.75">
      <c r="A77" s="2">
        <v>2</v>
      </c>
      <c r="B77" s="50" t="s">
        <v>440</v>
      </c>
      <c r="C77" s="36">
        <v>2018</v>
      </c>
      <c r="D77" s="120">
        <v>3297</v>
      </c>
    </row>
    <row r="78" spans="1:4" ht="12.75">
      <c r="A78" s="2">
        <v>3</v>
      </c>
      <c r="B78" s="50" t="s">
        <v>441</v>
      </c>
      <c r="C78" s="36">
        <v>2019</v>
      </c>
      <c r="D78" s="120">
        <v>1979</v>
      </c>
    </row>
    <row r="79" spans="1:4" ht="12.75">
      <c r="A79" s="2">
        <v>4</v>
      </c>
      <c r="B79" s="50" t="s">
        <v>441</v>
      </c>
      <c r="C79" s="36">
        <v>2019</v>
      </c>
      <c r="D79" s="120">
        <v>1979</v>
      </c>
    </row>
    <row r="80" spans="1:4" ht="12.75">
      <c r="A80" s="2">
        <v>5</v>
      </c>
      <c r="B80" s="50" t="s">
        <v>442</v>
      </c>
      <c r="C80" s="36">
        <v>2019</v>
      </c>
      <c r="D80" s="120">
        <v>1889</v>
      </c>
    </row>
    <row r="81" spans="1:4" ht="12.75">
      <c r="A81" s="2">
        <v>6</v>
      </c>
      <c r="B81" s="50" t="s">
        <v>443</v>
      </c>
      <c r="C81" s="36">
        <v>2020</v>
      </c>
      <c r="D81" s="120">
        <v>899</v>
      </c>
    </row>
    <row r="82" spans="1:4" ht="12.75">
      <c r="A82" s="2">
        <v>7</v>
      </c>
      <c r="B82" s="50" t="s">
        <v>444</v>
      </c>
      <c r="C82" s="36">
        <v>2020</v>
      </c>
      <c r="D82" s="120">
        <v>1659.27</v>
      </c>
    </row>
    <row r="83" spans="1:4" ht="12.75">
      <c r="A83" s="2">
        <v>8</v>
      </c>
      <c r="B83" s="50" t="s">
        <v>444</v>
      </c>
      <c r="C83" s="36">
        <v>2020</v>
      </c>
      <c r="D83" s="120">
        <v>1659.27</v>
      </c>
    </row>
    <row r="84" spans="1:4" ht="12.75">
      <c r="A84" s="2">
        <v>9</v>
      </c>
      <c r="B84" s="50" t="s">
        <v>445</v>
      </c>
      <c r="C84" s="36">
        <v>2020</v>
      </c>
      <c r="D84" s="120">
        <v>249</v>
      </c>
    </row>
    <row r="85" spans="1:4" ht="12.75">
      <c r="A85" s="2">
        <v>10</v>
      </c>
      <c r="B85" s="50" t="s">
        <v>445</v>
      </c>
      <c r="C85" s="36">
        <v>2020</v>
      </c>
      <c r="D85" s="120">
        <v>249</v>
      </c>
    </row>
    <row r="86" spans="1:4" ht="12.75">
      <c r="A86" s="2">
        <v>11</v>
      </c>
      <c r="B86" s="50" t="s">
        <v>445</v>
      </c>
      <c r="C86" s="36">
        <v>2020</v>
      </c>
      <c r="D86" s="120">
        <v>299</v>
      </c>
    </row>
    <row r="87" spans="1:4" ht="12.75">
      <c r="A87" s="2">
        <v>12</v>
      </c>
      <c r="B87" s="50" t="s">
        <v>446</v>
      </c>
      <c r="C87" s="36">
        <v>2021</v>
      </c>
      <c r="D87" s="120">
        <v>2800</v>
      </c>
    </row>
    <row r="88" spans="1:4" ht="12.75">
      <c r="A88" s="2">
        <v>13</v>
      </c>
      <c r="B88" s="50" t="s">
        <v>447</v>
      </c>
      <c r="C88" s="36">
        <v>2021</v>
      </c>
      <c r="D88" s="120">
        <v>6490</v>
      </c>
    </row>
    <row r="89" spans="1:4" ht="12.75">
      <c r="A89" s="2">
        <v>14</v>
      </c>
      <c r="B89" s="50" t="s">
        <v>448</v>
      </c>
      <c r="C89" s="36">
        <v>2021</v>
      </c>
      <c r="D89" s="120">
        <v>6620</v>
      </c>
    </row>
    <row r="90" spans="1:4" ht="12.75">
      <c r="A90" s="2">
        <v>15</v>
      </c>
      <c r="B90" s="50" t="s">
        <v>449</v>
      </c>
      <c r="C90" s="36">
        <v>2021</v>
      </c>
      <c r="D90" s="120">
        <v>18548</v>
      </c>
    </row>
    <row r="91" spans="1:4" ht="12.75">
      <c r="A91" s="2">
        <v>16</v>
      </c>
      <c r="B91" s="50" t="s">
        <v>450</v>
      </c>
      <c r="C91" s="36">
        <v>2021</v>
      </c>
      <c r="D91" s="120">
        <v>9800</v>
      </c>
    </row>
    <row r="92" spans="1:4" ht="12.75">
      <c r="A92" s="2">
        <v>17</v>
      </c>
      <c r="B92" s="50" t="s">
        <v>450</v>
      </c>
      <c r="C92" s="36">
        <v>2021</v>
      </c>
      <c r="D92" s="120">
        <v>9800</v>
      </c>
    </row>
    <row r="93" spans="1:4" ht="12.75">
      <c r="A93" s="2">
        <v>18</v>
      </c>
      <c r="B93" s="50" t="s">
        <v>451</v>
      </c>
      <c r="C93" s="36">
        <v>2021</v>
      </c>
      <c r="D93" s="120">
        <v>3850</v>
      </c>
    </row>
    <row r="94" spans="1:4" ht="12.75">
      <c r="A94" s="2">
        <v>19</v>
      </c>
      <c r="B94" s="50" t="s">
        <v>452</v>
      </c>
      <c r="C94" s="36">
        <v>2021</v>
      </c>
      <c r="D94" s="120">
        <v>1855</v>
      </c>
    </row>
    <row r="95" spans="1:4" ht="12.75">
      <c r="A95" s="2">
        <v>20</v>
      </c>
      <c r="B95" s="50" t="s">
        <v>453</v>
      </c>
      <c r="C95" s="36">
        <v>2021</v>
      </c>
      <c r="D95" s="120">
        <v>2990</v>
      </c>
    </row>
    <row r="96" spans="1:4" ht="12.75">
      <c r="A96" s="2">
        <v>21</v>
      </c>
      <c r="B96" s="50" t="s">
        <v>454</v>
      </c>
      <c r="C96" s="36">
        <v>2021</v>
      </c>
      <c r="D96" s="120">
        <v>23300</v>
      </c>
    </row>
    <row r="97" spans="1:4" ht="12.75">
      <c r="A97" s="2">
        <v>22</v>
      </c>
      <c r="B97" s="50" t="s">
        <v>455</v>
      </c>
      <c r="C97" s="36">
        <v>2021</v>
      </c>
      <c r="D97" s="120">
        <v>3170</v>
      </c>
    </row>
    <row r="98" spans="1:4" ht="12.75">
      <c r="A98" s="2">
        <v>23</v>
      </c>
      <c r="B98" s="50" t="s">
        <v>456</v>
      </c>
      <c r="C98" s="36">
        <v>2022</v>
      </c>
      <c r="D98" s="120">
        <v>659</v>
      </c>
    </row>
    <row r="99" spans="1:4" ht="12.75">
      <c r="A99" s="2">
        <v>24</v>
      </c>
      <c r="B99" s="50" t="s">
        <v>456</v>
      </c>
      <c r="C99" s="36">
        <v>2022</v>
      </c>
      <c r="D99" s="120">
        <v>659</v>
      </c>
    </row>
    <row r="100" spans="1:4" ht="12.75">
      <c r="A100" s="2">
        <v>25</v>
      </c>
      <c r="B100" s="50" t="s">
        <v>456</v>
      </c>
      <c r="C100" s="36">
        <v>2022</v>
      </c>
      <c r="D100" s="120">
        <v>659</v>
      </c>
    </row>
    <row r="101" spans="1:4" ht="12.75">
      <c r="A101" s="2">
        <v>26</v>
      </c>
      <c r="B101" s="50" t="s">
        <v>456</v>
      </c>
      <c r="C101" s="36">
        <v>2022</v>
      </c>
      <c r="D101" s="120">
        <v>659</v>
      </c>
    </row>
    <row r="102" spans="1:4" ht="12.75">
      <c r="A102" s="2">
        <v>27</v>
      </c>
      <c r="B102" s="50" t="s">
        <v>456</v>
      </c>
      <c r="C102" s="36">
        <v>2022</v>
      </c>
      <c r="D102" s="120">
        <v>659</v>
      </c>
    </row>
    <row r="103" spans="1:4" ht="12.75">
      <c r="A103" s="2">
        <v>28</v>
      </c>
      <c r="B103" s="50" t="s">
        <v>457</v>
      </c>
      <c r="C103" s="36">
        <v>2022</v>
      </c>
      <c r="D103" s="120">
        <v>2500</v>
      </c>
    </row>
    <row r="104" spans="1:4" ht="12.75">
      <c r="A104" s="2">
        <v>29</v>
      </c>
      <c r="B104" s="50" t="s">
        <v>458</v>
      </c>
      <c r="C104" s="36">
        <v>2022</v>
      </c>
      <c r="D104" s="120">
        <v>3499</v>
      </c>
    </row>
    <row r="105" spans="1:4" ht="12.75">
      <c r="A105" s="2">
        <v>30</v>
      </c>
      <c r="B105" s="50" t="s">
        <v>459</v>
      </c>
      <c r="C105" s="36">
        <v>2023</v>
      </c>
      <c r="D105" s="120">
        <v>2500</v>
      </c>
    </row>
    <row r="106" spans="1:4" ht="12.75">
      <c r="A106" s="431" t="s">
        <v>0</v>
      </c>
      <c r="B106" s="431"/>
      <c r="C106" s="431"/>
      <c r="D106" s="117">
        <f>SUM(D76:D105)</f>
        <v>117730.19</v>
      </c>
    </row>
    <row r="107" spans="1:4" ht="12.75">
      <c r="A107" s="433" t="s">
        <v>79</v>
      </c>
      <c r="B107" s="433"/>
      <c r="C107" s="433"/>
      <c r="D107" s="433"/>
    </row>
    <row r="108" spans="1:4" ht="14.25" customHeight="1">
      <c r="A108" s="2">
        <v>1</v>
      </c>
      <c r="B108" s="55" t="s">
        <v>460</v>
      </c>
      <c r="C108" s="56">
        <v>2021</v>
      </c>
      <c r="D108" s="116">
        <v>2600</v>
      </c>
    </row>
    <row r="109" spans="1:5" s="8" customFormat="1" ht="12.75">
      <c r="A109" s="431" t="s">
        <v>0</v>
      </c>
      <c r="B109" s="431"/>
      <c r="C109" s="431"/>
      <c r="D109" s="117">
        <f>SUM(D108:D108)</f>
        <v>2600</v>
      </c>
      <c r="E109" s="177" t="s">
        <v>60</v>
      </c>
    </row>
    <row r="110" spans="1:4" ht="12.75">
      <c r="A110" s="432" t="s">
        <v>78</v>
      </c>
      <c r="B110" s="432"/>
      <c r="C110" s="432"/>
      <c r="D110" s="432"/>
    </row>
    <row r="111" spans="1:4" ht="12.75">
      <c r="A111" s="433" t="s">
        <v>124</v>
      </c>
      <c r="B111" s="433"/>
      <c r="C111" s="433"/>
      <c r="D111" s="433"/>
    </row>
    <row r="112" spans="1:4" ht="12.75">
      <c r="A112" s="2">
        <v>1</v>
      </c>
      <c r="B112" s="1" t="s">
        <v>162</v>
      </c>
      <c r="C112" s="2">
        <v>2018</v>
      </c>
      <c r="D112" s="116">
        <v>2448.93</v>
      </c>
    </row>
    <row r="113" spans="1:4" ht="12.75">
      <c r="A113" s="2">
        <v>2</v>
      </c>
      <c r="B113" s="1" t="s">
        <v>163</v>
      </c>
      <c r="C113" s="2">
        <v>2018</v>
      </c>
      <c r="D113" s="116">
        <v>2330</v>
      </c>
    </row>
    <row r="114" spans="1:4" ht="12.75">
      <c r="A114" s="2">
        <v>3</v>
      </c>
      <c r="B114" s="1" t="s">
        <v>271</v>
      </c>
      <c r="C114" s="2">
        <v>2019</v>
      </c>
      <c r="D114" s="116">
        <v>1029.99</v>
      </c>
    </row>
    <row r="115" spans="1:4" ht="12.75">
      <c r="A115" s="2">
        <v>4</v>
      </c>
      <c r="B115" s="1" t="s">
        <v>164</v>
      </c>
      <c r="C115" s="2">
        <v>2020</v>
      </c>
      <c r="D115" s="116">
        <v>3480.9</v>
      </c>
    </row>
    <row r="116" spans="1:4" ht="12.75">
      <c r="A116" s="2">
        <v>5</v>
      </c>
      <c r="B116" s="1" t="s">
        <v>272</v>
      </c>
      <c r="C116" s="2">
        <v>2020</v>
      </c>
      <c r="D116" s="116">
        <v>2725</v>
      </c>
    </row>
    <row r="117" spans="1:4" ht="12.75">
      <c r="A117" s="2">
        <v>6</v>
      </c>
      <c r="B117" s="1" t="s">
        <v>273</v>
      </c>
      <c r="C117" s="2">
        <v>2020</v>
      </c>
      <c r="D117" s="116">
        <v>2680.01</v>
      </c>
    </row>
    <row r="118" spans="1:4" ht="12.75">
      <c r="A118" s="2">
        <v>7</v>
      </c>
      <c r="B118" s="1" t="s">
        <v>271</v>
      </c>
      <c r="C118" s="2">
        <v>2020</v>
      </c>
      <c r="D118" s="116">
        <v>930.01</v>
      </c>
    </row>
    <row r="119" spans="1:4" ht="12.75">
      <c r="A119" s="2">
        <v>8</v>
      </c>
      <c r="B119" s="1" t="s">
        <v>271</v>
      </c>
      <c r="C119" s="2">
        <v>2020</v>
      </c>
      <c r="D119" s="116">
        <v>930.01</v>
      </c>
    </row>
    <row r="120" spans="1:4" ht="12.75">
      <c r="A120" s="2">
        <v>9</v>
      </c>
      <c r="B120" s="1" t="s">
        <v>165</v>
      </c>
      <c r="C120" s="2">
        <v>2021</v>
      </c>
      <c r="D120" s="116">
        <v>900.99</v>
      </c>
    </row>
    <row r="121" spans="1:4" ht="12.75">
      <c r="A121" s="2">
        <v>10</v>
      </c>
      <c r="B121" s="1" t="s">
        <v>165</v>
      </c>
      <c r="C121" s="2">
        <v>2021</v>
      </c>
      <c r="D121" s="116">
        <v>900.99</v>
      </c>
    </row>
    <row r="122" spans="1:4" ht="12.75">
      <c r="A122" s="2">
        <v>11</v>
      </c>
      <c r="B122" s="1" t="s">
        <v>165</v>
      </c>
      <c r="C122" s="2">
        <v>2021</v>
      </c>
      <c r="D122" s="116">
        <v>900.99</v>
      </c>
    </row>
    <row r="123" spans="1:4" ht="12.75">
      <c r="A123" s="2">
        <v>12</v>
      </c>
      <c r="B123" s="1" t="s">
        <v>274</v>
      </c>
      <c r="C123" s="2">
        <v>2021</v>
      </c>
      <c r="D123" s="116">
        <v>339</v>
      </c>
    </row>
    <row r="124" spans="1:4" ht="12.75">
      <c r="A124" s="2">
        <v>13</v>
      </c>
      <c r="B124" s="1" t="s">
        <v>275</v>
      </c>
      <c r="C124" s="2">
        <v>2021</v>
      </c>
      <c r="D124" s="116">
        <v>2190</v>
      </c>
    </row>
    <row r="125" spans="1:4" ht="12.75">
      <c r="A125" s="2">
        <v>14</v>
      </c>
      <c r="B125" s="1" t="s">
        <v>276</v>
      </c>
      <c r="C125" s="2">
        <v>2021</v>
      </c>
      <c r="D125" s="116">
        <v>6000</v>
      </c>
    </row>
    <row r="126" spans="1:4" ht="12.75">
      <c r="A126" s="2">
        <v>15</v>
      </c>
      <c r="B126" s="1" t="s">
        <v>271</v>
      </c>
      <c r="C126" s="2">
        <v>2022</v>
      </c>
      <c r="D126" s="116">
        <v>1353</v>
      </c>
    </row>
    <row r="127" spans="1:4" ht="12.75">
      <c r="A127" s="2">
        <v>16</v>
      </c>
      <c r="B127" s="1" t="s">
        <v>271</v>
      </c>
      <c r="C127" s="2">
        <v>2022</v>
      </c>
      <c r="D127" s="116">
        <v>1353</v>
      </c>
    </row>
    <row r="128" spans="1:4" ht="12.75">
      <c r="A128" s="2">
        <v>17</v>
      </c>
      <c r="B128" s="1" t="s">
        <v>271</v>
      </c>
      <c r="C128" s="2">
        <v>2022</v>
      </c>
      <c r="D128" s="116">
        <v>1353</v>
      </c>
    </row>
    <row r="129" spans="1:4" ht="12.75">
      <c r="A129" s="2">
        <v>18</v>
      </c>
      <c r="B129" s="1" t="s">
        <v>271</v>
      </c>
      <c r="C129" s="2">
        <v>2022</v>
      </c>
      <c r="D129" s="116">
        <v>1353</v>
      </c>
    </row>
    <row r="130" spans="1:4" ht="12.75">
      <c r="A130" s="431" t="s">
        <v>0</v>
      </c>
      <c r="B130" s="431"/>
      <c r="C130" s="431"/>
      <c r="D130" s="117">
        <f>SUM(D112:D129)</f>
        <v>33198.82000000001</v>
      </c>
    </row>
    <row r="131" spans="1:4" ht="12.75">
      <c r="A131" s="432" t="s">
        <v>93</v>
      </c>
      <c r="B131" s="432"/>
      <c r="C131" s="432"/>
      <c r="D131" s="432"/>
    </row>
    <row r="132" spans="1:4" ht="12.75">
      <c r="A132" s="433" t="s">
        <v>124</v>
      </c>
      <c r="B132" s="433"/>
      <c r="C132" s="433"/>
      <c r="D132" s="433"/>
    </row>
    <row r="133" spans="1:4" ht="12.75">
      <c r="A133" s="2">
        <v>1</v>
      </c>
      <c r="B133" s="65" t="s">
        <v>370</v>
      </c>
      <c r="C133" s="2">
        <v>2018</v>
      </c>
      <c r="D133" s="116">
        <v>1217.7</v>
      </c>
    </row>
    <row r="134" spans="1:4" ht="12.75">
      <c r="A134" s="2">
        <v>2</v>
      </c>
      <c r="B134" s="65" t="s">
        <v>371</v>
      </c>
      <c r="C134" s="2">
        <v>2018</v>
      </c>
      <c r="D134" s="116">
        <v>1899.99</v>
      </c>
    </row>
    <row r="135" spans="1:4" ht="12.75">
      <c r="A135" s="2">
        <v>3</v>
      </c>
      <c r="B135" s="66" t="s">
        <v>372</v>
      </c>
      <c r="C135" s="2">
        <v>2019</v>
      </c>
      <c r="D135" s="116">
        <v>8750</v>
      </c>
    </row>
    <row r="136" spans="1:5" ht="12.75">
      <c r="A136" s="2">
        <v>4</v>
      </c>
      <c r="B136" s="66" t="s">
        <v>372</v>
      </c>
      <c r="C136" s="2">
        <v>2019</v>
      </c>
      <c r="D136" s="116">
        <v>8750</v>
      </c>
      <c r="E136" s="288"/>
    </row>
    <row r="137" spans="1:4" ht="12.75">
      <c r="A137" s="2">
        <v>5</v>
      </c>
      <c r="B137" s="65" t="s">
        <v>373</v>
      </c>
      <c r="C137" s="2">
        <v>2020</v>
      </c>
      <c r="D137" s="116">
        <v>3749</v>
      </c>
    </row>
    <row r="138" spans="1:4" ht="12.75">
      <c r="A138" s="2">
        <v>6</v>
      </c>
      <c r="B138" s="65" t="s">
        <v>374</v>
      </c>
      <c r="C138" s="2">
        <v>2020</v>
      </c>
      <c r="D138" s="116">
        <v>7004.65</v>
      </c>
    </row>
    <row r="139" spans="1:4" ht="12.75">
      <c r="A139" s="2">
        <v>7</v>
      </c>
      <c r="B139" s="65" t="s">
        <v>375</v>
      </c>
      <c r="C139" s="2">
        <v>2021</v>
      </c>
      <c r="D139" s="116">
        <v>6500</v>
      </c>
    </row>
    <row r="140" spans="1:4" ht="12.75">
      <c r="A140" s="2">
        <v>8</v>
      </c>
      <c r="B140" s="65" t="s">
        <v>376</v>
      </c>
      <c r="C140" s="2">
        <v>2022</v>
      </c>
      <c r="D140" s="116">
        <v>979</v>
      </c>
    </row>
    <row r="141" spans="1:4" ht="12.75">
      <c r="A141" s="2">
        <v>9</v>
      </c>
      <c r="B141" s="65" t="s">
        <v>377</v>
      </c>
      <c r="C141" s="2">
        <v>2022</v>
      </c>
      <c r="D141" s="116">
        <v>3786</v>
      </c>
    </row>
    <row r="142" spans="1:4" ht="12.75">
      <c r="A142" s="2">
        <v>10</v>
      </c>
      <c r="B142" s="65" t="s">
        <v>378</v>
      </c>
      <c r="C142" s="2">
        <v>2022</v>
      </c>
      <c r="D142" s="116">
        <v>9000</v>
      </c>
    </row>
    <row r="143" spans="1:4" ht="12.75">
      <c r="A143" s="2">
        <v>11</v>
      </c>
      <c r="B143" s="65" t="s">
        <v>379</v>
      </c>
      <c r="C143" s="2">
        <v>2022</v>
      </c>
      <c r="D143" s="116">
        <v>8750</v>
      </c>
    </row>
    <row r="144" spans="1:5" ht="12.75">
      <c r="A144" s="431" t="s">
        <v>0</v>
      </c>
      <c r="B144" s="431"/>
      <c r="C144" s="431"/>
      <c r="D144" s="117">
        <f>SUM(D133:D143)</f>
        <v>60386.340000000004</v>
      </c>
      <c r="E144" s="149" t="s">
        <v>60</v>
      </c>
    </row>
    <row r="145" spans="1:4" ht="12.75">
      <c r="A145" s="433" t="s">
        <v>125</v>
      </c>
      <c r="B145" s="433"/>
      <c r="C145" s="433"/>
      <c r="D145" s="433"/>
    </row>
    <row r="146" spans="1:4" ht="12.75">
      <c r="A146" s="2">
        <v>1</v>
      </c>
      <c r="B146" s="65" t="s">
        <v>380</v>
      </c>
      <c r="C146" s="2">
        <v>2021</v>
      </c>
      <c r="D146" s="116">
        <v>4800</v>
      </c>
    </row>
    <row r="147" spans="1:4" ht="12.75">
      <c r="A147" s="2">
        <v>2</v>
      </c>
      <c r="B147" s="65" t="s">
        <v>381</v>
      </c>
      <c r="C147" s="2">
        <v>2018</v>
      </c>
      <c r="D147" s="116">
        <v>3000</v>
      </c>
    </row>
    <row r="148" spans="1:4" ht="12.75">
      <c r="A148" s="2">
        <v>3</v>
      </c>
      <c r="B148" s="65" t="s">
        <v>382</v>
      </c>
      <c r="C148" s="2">
        <v>2019</v>
      </c>
      <c r="D148" s="116">
        <v>3007.32</v>
      </c>
    </row>
    <row r="149" spans="1:4" ht="12.75">
      <c r="A149" s="2">
        <v>4</v>
      </c>
      <c r="B149" s="65" t="s">
        <v>383</v>
      </c>
      <c r="C149" s="2">
        <v>2019</v>
      </c>
      <c r="D149" s="116">
        <v>1000</v>
      </c>
    </row>
    <row r="150" spans="1:4" ht="12.75">
      <c r="A150" s="2">
        <v>5</v>
      </c>
      <c r="B150" s="65" t="s">
        <v>383</v>
      </c>
      <c r="C150" s="2">
        <v>2019</v>
      </c>
      <c r="D150" s="116">
        <v>1000</v>
      </c>
    </row>
    <row r="151" spans="1:4" ht="12.75">
      <c r="A151" s="2">
        <v>6</v>
      </c>
      <c r="B151" s="65" t="s">
        <v>384</v>
      </c>
      <c r="C151" s="2">
        <v>2021</v>
      </c>
      <c r="D151" s="116">
        <v>6900</v>
      </c>
    </row>
    <row r="152" spans="1:4" ht="12.75">
      <c r="A152" s="2">
        <v>7</v>
      </c>
      <c r="B152" s="65" t="s">
        <v>385</v>
      </c>
      <c r="C152" s="2">
        <v>2022</v>
      </c>
      <c r="D152" s="116">
        <v>1489</v>
      </c>
    </row>
    <row r="153" spans="1:4" ht="12.75">
      <c r="A153" s="2">
        <v>8</v>
      </c>
      <c r="B153" s="65" t="s">
        <v>386</v>
      </c>
      <c r="C153" s="2">
        <v>2022</v>
      </c>
      <c r="D153" s="116">
        <v>11500</v>
      </c>
    </row>
    <row r="154" spans="1:4" ht="12.75">
      <c r="A154" s="2">
        <v>9</v>
      </c>
      <c r="B154" s="65" t="s">
        <v>387</v>
      </c>
      <c r="C154" s="2">
        <v>2022</v>
      </c>
      <c r="D154" s="116">
        <v>3500</v>
      </c>
    </row>
    <row r="155" spans="1:5" ht="12.75">
      <c r="A155" s="431" t="s">
        <v>0</v>
      </c>
      <c r="B155" s="431"/>
      <c r="C155" s="431"/>
      <c r="D155" s="117">
        <f>SUM(D146:D154)</f>
        <v>36196.32</v>
      </c>
      <c r="E155" s="149" t="s">
        <v>60</v>
      </c>
    </row>
    <row r="156" spans="1:4" ht="12.75">
      <c r="A156" s="432" t="s">
        <v>70</v>
      </c>
      <c r="B156" s="432"/>
      <c r="C156" s="432"/>
      <c r="D156" s="432"/>
    </row>
    <row r="157" spans="1:4" ht="12.75">
      <c r="A157" s="433" t="s">
        <v>127</v>
      </c>
      <c r="B157" s="433"/>
      <c r="C157" s="433"/>
      <c r="D157" s="433"/>
    </row>
    <row r="158" spans="1:5" ht="12.75">
      <c r="A158" s="2">
        <v>1</v>
      </c>
      <c r="B158" s="1" t="s">
        <v>321</v>
      </c>
      <c r="C158" s="2">
        <v>2020</v>
      </c>
      <c r="D158" s="116">
        <v>859</v>
      </c>
      <c r="E158" s="149"/>
    </row>
    <row r="159" spans="1:5" ht="12.75">
      <c r="A159" s="2">
        <v>2</v>
      </c>
      <c r="B159" s="1" t="s">
        <v>322</v>
      </c>
      <c r="C159" s="2">
        <v>2020</v>
      </c>
      <c r="D159" s="116">
        <v>984</v>
      </c>
      <c r="E159" s="149"/>
    </row>
    <row r="160" spans="1:5" ht="12.75">
      <c r="A160" s="2">
        <v>3</v>
      </c>
      <c r="B160" s="1" t="s">
        <v>323</v>
      </c>
      <c r="C160" s="2">
        <v>2022</v>
      </c>
      <c r="D160" s="116">
        <v>599.99</v>
      </c>
      <c r="E160" s="149"/>
    </row>
    <row r="161" spans="1:5" ht="12.75">
      <c r="A161" s="2">
        <v>4</v>
      </c>
      <c r="B161" s="1" t="s">
        <v>323</v>
      </c>
      <c r="C161" s="2">
        <v>2022</v>
      </c>
      <c r="D161" s="116">
        <v>599.99</v>
      </c>
      <c r="E161" s="149"/>
    </row>
    <row r="162" spans="1:5" ht="12.75">
      <c r="A162" s="2">
        <v>5</v>
      </c>
      <c r="B162" s="1" t="s">
        <v>332</v>
      </c>
      <c r="C162" s="2">
        <v>2022</v>
      </c>
      <c r="D162" s="116">
        <v>1699.99</v>
      </c>
      <c r="E162" s="149"/>
    </row>
    <row r="163" spans="1:4" ht="12.75">
      <c r="A163" s="431" t="s">
        <v>0</v>
      </c>
      <c r="B163" s="431"/>
      <c r="C163" s="431"/>
      <c r="D163" s="117">
        <f>SUM(D158:D162)</f>
        <v>4742.969999999999</v>
      </c>
    </row>
    <row r="164" spans="1:4" ht="12.75">
      <c r="A164" s="432" t="s">
        <v>68</v>
      </c>
      <c r="B164" s="432"/>
      <c r="C164" s="432"/>
      <c r="D164" s="432"/>
    </row>
    <row r="165" spans="1:4" ht="12.75">
      <c r="A165" s="433" t="s">
        <v>127</v>
      </c>
      <c r="B165" s="433"/>
      <c r="C165" s="433"/>
      <c r="D165" s="433"/>
    </row>
    <row r="166" spans="1:4" ht="12.75">
      <c r="A166" s="2">
        <v>1</v>
      </c>
      <c r="B166" s="1" t="s">
        <v>339</v>
      </c>
      <c r="C166" s="2">
        <v>2019</v>
      </c>
      <c r="D166" s="116">
        <v>299.99</v>
      </c>
    </row>
    <row r="167" spans="1:4" ht="12.75">
      <c r="A167" s="2">
        <v>2</v>
      </c>
      <c r="B167" s="1" t="s">
        <v>340</v>
      </c>
      <c r="C167" s="2">
        <v>2019</v>
      </c>
      <c r="D167" s="116">
        <v>400</v>
      </c>
    </row>
    <row r="168" spans="1:4" ht="12.75">
      <c r="A168" s="2">
        <v>3</v>
      </c>
      <c r="B168" s="1" t="s">
        <v>347</v>
      </c>
      <c r="C168" s="2">
        <v>2019</v>
      </c>
      <c r="D168" s="116">
        <v>1150</v>
      </c>
    </row>
    <row r="169" spans="1:4" ht="12.75">
      <c r="A169" s="431" t="s">
        <v>0</v>
      </c>
      <c r="B169" s="431"/>
      <c r="C169" s="431"/>
      <c r="D169" s="117">
        <f>SUM(D166:D168)</f>
        <v>1849.99</v>
      </c>
    </row>
    <row r="170" spans="1:4" ht="12.75">
      <c r="A170" s="433" t="s">
        <v>128</v>
      </c>
      <c r="B170" s="433"/>
      <c r="C170" s="433"/>
      <c r="D170" s="433"/>
    </row>
    <row r="171" spans="1:4" ht="12.75">
      <c r="A171" s="2">
        <v>1</v>
      </c>
      <c r="B171" s="1" t="s">
        <v>341</v>
      </c>
      <c r="C171" s="2">
        <v>2020</v>
      </c>
      <c r="D171" s="116">
        <v>3598</v>
      </c>
    </row>
    <row r="172" spans="1:4" ht="12.75">
      <c r="A172" s="2">
        <v>2</v>
      </c>
      <c r="B172" s="1" t="s">
        <v>342</v>
      </c>
      <c r="C172" s="2">
        <v>2022</v>
      </c>
      <c r="D172" s="116">
        <v>3248</v>
      </c>
    </row>
    <row r="173" spans="1:4" ht="12.75">
      <c r="A173" s="431" t="s">
        <v>0</v>
      </c>
      <c r="B173" s="431"/>
      <c r="C173" s="431"/>
      <c r="D173" s="117">
        <f>SUM(D171:D172)</f>
        <v>6846</v>
      </c>
    </row>
    <row r="174" spans="1:4" ht="12.75">
      <c r="A174" s="432" t="s">
        <v>69</v>
      </c>
      <c r="B174" s="432"/>
      <c r="C174" s="432"/>
      <c r="D174" s="432"/>
    </row>
    <row r="175" spans="1:4" ht="12.75">
      <c r="A175" s="433" t="s">
        <v>127</v>
      </c>
      <c r="B175" s="433"/>
      <c r="C175" s="433"/>
      <c r="D175" s="433"/>
    </row>
    <row r="176" spans="1:4" ht="12.75">
      <c r="A176" s="2">
        <v>1</v>
      </c>
      <c r="B176" s="1" t="s">
        <v>138</v>
      </c>
      <c r="C176" s="2">
        <v>2019</v>
      </c>
      <c r="D176" s="116">
        <v>1999</v>
      </c>
    </row>
    <row r="177" spans="1:4" ht="12.75">
      <c r="A177" s="2">
        <v>2</v>
      </c>
      <c r="B177" s="1" t="s">
        <v>258</v>
      </c>
      <c r="C177" s="2">
        <v>2022</v>
      </c>
      <c r="D177" s="116">
        <v>1649.99</v>
      </c>
    </row>
    <row r="178" spans="1:4" ht="12.75">
      <c r="A178" s="2">
        <v>3</v>
      </c>
      <c r="B178" s="1" t="s">
        <v>259</v>
      </c>
      <c r="C178" s="2">
        <v>2022</v>
      </c>
      <c r="D178" s="116">
        <v>2287</v>
      </c>
    </row>
    <row r="179" spans="1:4" ht="12.75">
      <c r="A179" s="2">
        <v>4</v>
      </c>
      <c r="B179" s="1" t="s">
        <v>682</v>
      </c>
      <c r="C179" s="2">
        <v>2018</v>
      </c>
      <c r="D179" s="116">
        <v>930</v>
      </c>
    </row>
    <row r="180" spans="1:4" ht="12.75">
      <c r="A180" s="431" t="s">
        <v>0</v>
      </c>
      <c r="B180" s="431"/>
      <c r="C180" s="431"/>
      <c r="D180" s="117">
        <f>SUM(D176:D179)</f>
        <v>6865.99</v>
      </c>
    </row>
    <row r="181" spans="1:4" ht="12.75">
      <c r="A181" s="433" t="s">
        <v>125</v>
      </c>
      <c r="B181" s="433"/>
      <c r="C181" s="433"/>
      <c r="D181" s="433"/>
    </row>
    <row r="182" spans="1:4" ht="12.75">
      <c r="A182" s="2">
        <v>1</v>
      </c>
      <c r="B182" s="12" t="s">
        <v>139</v>
      </c>
      <c r="C182" s="2">
        <v>2020</v>
      </c>
      <c r="D182" s="121">
        <v>397</v>
      </c>
    </row>
    <row r="183" spans="1:4" ht="12.75">
      <c r="A183" s="2">
        <v>2</v>
      </c>
      <c r="B183" s="12" t="s">
        <v>261</v>
      </c>
      <c r="C183" s="2">
        <v>2022</v>
      </c>
      <c r="D183" s="121">
        <v>400</v>
      </c>
    </row>
    <row r="184" spans="1:4" ht="12.75">
      <c r="A184" s="2">
        <v>3</v>
      </c>
      <c r="B184" s="12" t="s">
        <v>262</v>
      </c>
      <c r="C184" s="2">
        <v>2020</v>
      </c>
      <c r="D184" s="121">
        <v>249</v>
      </c>
    </row>
    <row r="185" spans="1:4" ht="12.75">
      <c r="A185" s="2">
        <v>4</v>
      </c>
      <c r="B185" s="12" t="s">
        <v>263</v>
      </c>
      <c r="C185" s="2">
        <v>2022</v>
      </c>
      <c r="D185" s="121">
        <v>3375</v>
      </c>
    </row>
    <row r="186" spans="1:4" ht="12.75">
      <c r="A186" s="2">
        <v>5</v>
      </c>
      <c r="B186" s="12" t="s">
        <v>264</v>
      </c>
      <c r="C186" s="2">
        <v>2022</v>
      </c>
      <c r="D186" s="121">
        <v>2500</v>
      </c>
    </row>
    <row r="187" spans="1:4" ht="12.75">
      <c r="A187" s="2">
        <v>6</v>
      </c>
      <c r="B187" s="12" t="s">
        <v>265</v>
      </c>
      <c r="C187" s="2">
        <v>2022</v>
      </c>
      <c r="D187" s="121">
        <v>6900</v>
      </c>
    </row>
    <row r="188" spans="1:4" ht="12.75">
      <c r="A188" s="2">
        <v>7</v>
      </c>
      <c r="B188" s="1" t="s">
        <v>260</v>
      </c>
      <c r="C188" s="2">
        <v>2022</v>
      </c>
      <c r="D188" s="116">
        <v>900</v>
      </c>
    </row>
    <row r="189" spans="1:4" ht="12.75">
      <c r="A189" s="2">
        <v>8</v>
      </c>
      <c r="B189" s="1" t="s">
        <v>137</v>
      </c>
      <c r="C189" s="2">
        <v>2020</v>
      </c>
      <c r="D189" s="116">
        <v>1599</v>
      </c>
    </row>
    <row r="190" spans="1:4" ht="12.75">
      <c r="A190" s="2">
        <v>9</v>
      </c>
      <c r="B190" s="1" t="s">
        <v>137</v>
      </c>
      <c r="C190" s="2">
        <v>2022</v>
      </c>
      <c r="D190" s="116">
        <v>1849</v>
      </c>
    </row>
    <row r="191" spans="1:4" ht="12.75">
      <c r="A191" s="431" t="s">
        <v>0</v>
      </c>
      <c r="B191" s="431"/>
      <c r="C191" s="431"/>
      <c r="D191" s="117">
        <f>SUM(D182:D190)</f>
        <v>18169</v>
      </c>
    </row>
    <row r="192" spans="1:4" ht="12.75">
      <c r="A192" s="432" t="s">
        <v>678</v>
      </c>
      <c r="B192" s="432"/>
      <c r="C192" s="432"/>
      <c r="D192" s="432"/>
    </row>
    <row r="193" spans="1:4" ht="12.75">
      <c r="A193" s="433" t="s">
        <v>129</v>
      </c>
      <c r="B193" s="433"/>
      <c r="C193" s="433"/>
      <c r="D193" s="433"/>
    </row>
    <row r="194" spans="1:4" ht="12.75">
      <c r="A194" s="2">
        <v>1</v>
      </c>
      <c r="B194" s="1" t="s">
        <v>160</v>
      </c>
      <c r="C194" s="2">
        <v>2018</v>
      </c>
      <c r="D194" s="116">
        <v>1599</v>
      </c>
    </row>
    <row r="195" spans="1:4" ht="12.75">
      <c r="A195" s="2">
        <v>2</v>
      </c>
      <c r="B195" s="1" t="s">
        <v>283</v>
      </c>
      <c r="C195" s="2">
        <v>2018</v>
      </c>
      <c r="D195" s="116">
        <v>1700</v>
      </c>
    </row>
    <row r="196" spans="1:4" ht="12.75">
      <c r="A196" s="2">
        <v>3</v>
      </c>
      <c r="B196" s="14" t="s">
        <v>284</v>
      </c>
      <c r="C196" s="2">
        <v>2020</v>
      </c>
      <c r="D196" s="116">
        <v>26494</v>
      </c>
    </row>
    <row r="197" spans="1:4" ht="12.75">
      <c r="A197" s="2">
        <v>4</v>
      </c>
      <c r="B197" s="14" t="s">
        <v>285</v>
      </c>
      <c r="C197" s="2">
        <v>2022</v>
      </c>
      <c r="D197" s="116">
        <v>7500</v>
      </c>
    </row>
    <row r="198" spans="1:4" ht="12.75">
      <c r="A198" s="431" t="s">
        <v>0</v>
      </c>
      <c r="B198" s="431"/>
      <c r="C198" s="431"/>
      <c r="D198" s="117">
        <f>SUM(D194:D197)</f>
        <v>37293</v>
      </c>
    </row>
    <row r="199" spans="1:4" ht="12.75">
      <c r="A199" s="433" t="s">
        <v>130</v>
      </c>
      <c r="B199" s="433"/>
      <c r="C199" s="433"/>
      <c r="D199" s="433"/>
    </row>
    <row r="200" spans="1:4" ht="12.75">
      <c r="A200" s="2">
        <v>1</v>
      </c>
      <c r="B200" s="1" t="s">
        <v>286</v>
      </c>
      <c r="C200" s="2">
        <v>2018</v>
      </c>
      <c r="D200" s="116">
        <v>1000</v>
      </c>
    </row>
    <row r="201" spans="1:4" ht="12.75">
      <c r="A201" s="2">
        <v>2</v>
      </c>
      <c r="B201" s="1" t="s">
        <v>287</v>
      </c>
      <c r="C201" s="2">
        <v>2018</v>
      </c>
      <c r="D201" s="116">
        <v>3874</v>
      </c>
    </row>
    <row r="202" spans="1:4" ht="26.25">
      <c r="A202" s="2">
        <v>3</v>
      </c>
      <c r="B202" s="1" t="s">
        <v>288</v>
      </c>
      <c r="C202" s="2">
        <v>2019</v>
      </c>
      <c r="D202" s="116">
        <v>1325</v>
      </c>
    </row>
    <row r="203" spans="1:4" ht="12.75">
      <c r="A203" s="2">
        <v>4</v>
      </c>
      <c r="B203" s="1" t="s">
        <v>289</v>
      </c>
      <c r="C203" s="2">
        <v>2019</v>
      </c>
      <c r="D203" s="116">
        <v>4259</v>
      </c>
    </row>
    <row r="204" spans="1:4" ht="12.75">
      <c r="A204" s="2">
        <v>5</v>
      </c>
      <c r="B204" s="1" t="s">
        <v>290</v>
      </c>
      <c r="C204" s="2">
        <v>2019</v>
      </c>
      <c r="D204" s="116">
        <v>797.04</v>
      </c>
    </row>
    <row r="205" spans="1:4" ht="12.75">
      <c r="A205" s="2">
        <v>6</v>
      </c>
      <c r="B205" s="1" t="s">
        <v>291</v>
      </c>
      <c r="C205" s="2">
        <v>2020</v>
      </c>
      <c r="D205" s="116">
        <v>1700</v>
      </c>
    </row>
    <row r="206" spans="1:4" ht="12.75">
      <c r="A206" s="431" t="s">
        <v>0</v>
      </c>
      <c r="B206" s="431"/>
      <c r="C206" s="431"/>
      <c r="D206" s="117">
        <f>SUM(D200:D205)</f>
        <v>12955.04</v>
      </c>
    </row>
    <row r="207" spans="1:4" ht="12.75">
      <c r="A207" s="432" t="s">
        <v>735</v>
      </c>
      <c r="B207" s="432"/>
      <c r="C207" s="432"/>
      <c r="D207" s="432"/>
    </row>
    <row r="208" spans="1:4" ht="12.75">
      <c r="A208" s="433" t="s">
        <v>129</v>
      </c>
      <c r="B208" s="433"/>
      <c r="C208" s="433"/>
      <c r="D208" s="433"/>
    </row>
    <row r="209" spans="1:4" ht="12.75">
      <c r="A209" s="2">
        <v>1</v>
      </c>
      <c r="B209" s="1" t="s">
        <v>753</v>
      </c>
      <c r="C209" s="2">
        <v>2018</v>
      </c>
      <c r="D209" s="116">
        <v>229</v>
      </c>
    </row>
    <row r="210" spans="1:4" ht="12.75">
      <c r="A210" s="2">
        <v>2</v>
      </c>
      <c r="B210" s="1" t="s">
        <v>753</v>
      </c>
      <c r="C210" s="2">
        <v>2019</v>
      </c>
      <c r="D210" s="116">
        <v>229</v>
      </c>
    </row>
    <row r="211" spans="1:4" ht="12.75">
      <c r="A211" s="2">
        <v>3</v>
      </c>
      <c r="B211" s="1" t="s">
        <v>754</v>
      </c>
      <c r="C211" s="2">
        <v>2019</v>
      </c>
      <c r="D211" s="116">
        <v>269</v>
      </c>
    </row>
    <row r="212" spans="1:4" ht="12.75">
      <c r="A212" s="2">
        <v>4</v>
      </c>
      <c r="B212" s="1" t="s">
        <v>755</v>
      </c>
      <c r="C212" s="2">
        <v>2021</v>
      </c>
      <c r="D212" s="116">
        <v>7367.7</v>
      </c>
    </row>
    <row r="213" spans="1:4" ht="12.75">
      <c r="A213" s="2">
        <v>5</v>
      </c>
      <c r="B213" s="1" t="s">
        <v>756</v>
      </c>
      <c r="C213" s="2">
        <v>2022</v>
      </c>
      <c r="D213" s="116">
        <v>919</v>
      </c>
    </row>
    <row r="214" spans="1:4" ht="12.75">
      <c r="A214" s="2">
        <v>6</v>
      </c>
      <c r="B214" s="1" t="s">
        <v>759</v>
      </c>
      <c r="C214" s="2">
        <v>2020</v>
      </c>
      <c r="D214" s="116">
        <v>3150.31</v>
      </c>
    </row>
    <row r="215" spans="1:4" ht="12.75">
      <c r="A215" s="431" t="s">
        <v>0</v>
      </c>
      <c r="B215" s="431"/>
      <c r="C215" s="431"/>
      <c r="D215" s="117">
        <f>SUM(D209:D214)</f>
        <v>12164.01</v>
      </c>
    </row>
    <row r="216" spans="1:4" ht="12.75">
      <c r="A216" s="433" t="s">
        <v>130</v>
      </c>
      <c r="B216" s="433"/>
      <c r="C216" s="433"/>
      <c r="D216" s="433"/>
    </row>
    <row r="217" spans="1:4" ht="12.75">
      <c r="A217" s="2">
        <v>1</v>
      </c>
      <c r="B217" s="1" t="s">
        <v>760</v>
      </c>
      <c r="C217" s="2">
        <v>2022</v>
      </c>
      <c r="D217" s="116">
        <v>3399</v>
      </c>
    </row>
    <row r="218" spans="1:4" ht="12.75">
      <c r="A218" s="2">
        <v>2</v>
      </c>
      <c r="B218" s="1" t="s">
        <v>761</v>
      </c>
      <c r="C218" s="2">
        <v>2018</v>
      </c>
      <c r="D218" s="116">
        <v>1452</v>
      </c>
    </row>
    <row r="219" spans="1:4" ht="12.75">
      <c r="A219" s="2">
        <v>3</v>
      </c>
      <c r="B219" s="1" t="s">
        <v>762</v>
      </c>
      <c r="C219" s="2">
        <v>2019</v>
      </c>
      <c r="D219" s="116">
        <v>1999</v>
      </c>
    </row>
    <row r="220" spans="1:4" ht="12.75">
      <c r="A220" s="2">
        <v>4</v>
      </c>
      <c r="B220" s="1" t="s">
        <v>763</v>
      </c>
      <c r="C220" s="2">
        <v>2019</v>
      </c>
      <c r="D220" s="116">
        <v>2399</v>
      </c>
    </row>
    <row r="221" spans="1:4" ht="12.75">
      <c r="A221" s="2">
        <v>5</v>
      </c>
      <c r="B221" s="1" t="s">
        <v>762</v>
      </c>
      <c r="C221" s="2">
        <v>2019</v>
      </c>
      <c r="D221" s="116">
        <v>3999</v>
      </c>
    </row>
    <row r="222" spans="1:4" ht="12.75">
      <c r="A222" s="2">
        <v>6</v>
      </c>
      <c r="B222" s="1" t="s">
        <v>762</v>
      </c>
      <c r="C222" s="2">
        <v>2021</v>
      </c>
      <c r="D222" s="116">
        <v>2699</v>
      </c>
    </row>
    <row r="223" spans="1:4" ht="12.75">
      <c r="A223" s="2">
        <v>7</v>
      </c>
      <c r="B223" s="1" t="s">
        <v>762</v>
      </c>
      <c r="C223" s="2">
        <v>2021</v>
      </c>
      <c r="D223" s="116">
        <v>2699</v>
      </c>
    </row>
    <row r="224" spans="1:4" ht="12.75">
      <c r="A224" s="2">
        <v>8</v>
      </c>
      <c r="B224" s="1" t="s">
        <v>760</v>
      </c>
      <c r="C224" s="2">
        <v>2022</v>
      </c>
      <c r="D224" s="116">
        <v>5399</v>
      </c>
    </row>
    <row r="225" spans="1:4" ht="12.75">
      <c r="A225" s="2">
        <v>9</v>
      </c>
      <c r="B225" s="1" t="s">
        <v>762</v>
      </c>
      <c r="C225" s="2">
        <v>2022</v>
      </c>
      <c r="D225" s="116">
        <v>2999</v>
      </c>
    </row>
    <row r="226" spans="1:4" ht="12.75">
      <c r="A226" s="2">
        <v>10</v>
      </c>
      <c r="B226" s="1" t="s">
        <v>757</v>
      </c>
      <c r="C226" s="2">
        <v>2021</v>
      </c>
      <c r="D226" s="116">
        <v>999</v>
      </c>
    </row>
    <row r="227" spans="1:4" ht="12.75">
      <c r="A227" s="2">
        <v>11</v>
      </c>
      <c r="B227" s="1" t="s">
        <v>758</v>
      </c>
      <c r="C227" s="2">
        <v>2022</v>
      </c>
      <c r="D227" s="116">
        <v>3059.98</v>
      </c>
    </row>
    <row r="228" spans="1:4" ht="12.75">
      <c r="A228" s="431" t="s">
        <v>0</v>
      </c>
      <c r="B228" s="431"/>
      <c r="C228" s="431"/>
      <c r="D228" s="117">
        <f>SUM(D217:D227)</f>
        <v>31102.98</v>
      </c>
    </row>
    <row r="229" spans="1:4" ht="12.75">
      <c r="A229" s="10"/>
      <c r="C229" s="11"/>
      <c r="D229" s="118"/>
    </row>
    <row r="230" spans="1:4" ht="12.75">
      <c r="A230" s="10"/>
      <c r="C230" s="11"/>
      <c r="D230" s="118"/>
    </row>
    <row r="231" spans="1:4" ht="12.75">
      <c r="A231" s="10"/>
      <c r="B231" s="436" t="s">
        <v>94</v>
      </c>
      <c r="C231" s="437"/>
      <c r="D231" s="187">
        <f>D29+D53+D74+D130+D144+D163+D169+D180+D198+D215</f>
        <v>263908.82</v>
      </c>
    </row>
    <row r="232" spans="1:4" ht="12.75">
      <c r="A232" s="10"/>
      <c r="B232" s="436" t="s">
        <v>95</v>
      </c>
      <c r="C232" s="437"/>
      <c r="D232" s="187">
        <f>SUM(D43,D56,D106,D155,,D173,D191,D206,D228)</f>
        <v>371815.47</v>
      </c>
    </row>
    <row r="233" spans="1:4" ht="12.75">
      <c r="A233" s="10"/>
      <c r="B233" s="436" t="s">
        <v>96</v>
      </c>
      <c r="C233" s="437"/>
      <c r="D233" s="187">
        <f>D49+D109</f>
        <v>41103.92</v>
      </c>
    </row>
    <row r="234" spans="1:4" ht="12.75">
      <c r="A234" s="10"/>
      <c r="B234" s="434" t="s">
        <v>0</v>
      </c>
      <c r="C234" s="435"/>
      <c r="D234" s="188">
        <f>D231+D232+D233</f>
        <v>676828.2100000001</v>
      </c>
    </row>
    <row r="235" spans="1:4" ht="12.75">
      <c r="A235" s="10"/>
      <c r="C235" s="11"/>
      <c r="D235" s="190"/>
    </row>
    <row r="236" spans="1:4" ht="12.75">
      <c r="A236" s="10"/>
      <c r="C236" s="11"/>
      <c r="D236" s="118"/>
    </row>
    <row r="237" spans="1:4" ht="12.75">
      <c r="A237" s="10"/>
      <c r="C237" s="11"/>
      <c r="D237" s="118"/>
    </row>
    <row r="238" spans="1:4" ht="12.75">
      <c r="A238" s="10"/>
      <c r="C238" s="11"/>
      <c r="D238" s="118"/>
    </row>
    <row r="239" spans="1:4" ht="12.75">
      <c r="A239" s="10"/>
      <c r="C239" s="11"/>
      <c r="D239" s="118"/>
    </row>
    <row r="240" spans="1:4" ht="12.75">
      <c r="A240" s="10"/>
      <c r="C240" s="11"/>
      <c r="D240" s="118"/>
    </row>
    <row r="241" spans="1:4" ht="12.75">
      <c r="A241" s="10"/>
      <c r="C241" s="11"/>
      <c r="D241" s="118"/>
    </row>
    <row r="242" spans="1:4" ht="12.75">
      <c r="A242" s="10"/>
      <c r="C242" s="11"/>
      <c r="D242" s="118"/>
    </row>
    <row r="243" spans="1:4" ht="12.75">
      <c r="A243" s="10"/>
      <c r="C243" s="11"/>
      <c r="D243" s="118"/>
    </row>
    <row r="244" spans="1:4" ht="12.75">
      <c r="A244" s="10"/>
      <c r="C244" s="11"/>
      <c r="D244" s="118"/>
    </row>
    <row r="245" spans="1:4" ht="12.75">
      <c r="A245" s="10"/>
      <c r="C245" s="11"/>
      <c r="D245" s="118"/>
    </row>
    <row r="246" spans="1:4" ht="12.75">
      <c r="A246" s="10"/>
      <c r="C246" s="11"/>
      <c r="D246" s="118"/>
    </row>
    <row r="247" spans="1:4" ht="12.75">
      <c r="A247" s="10"/>
      <c r="C247" s="11"/>
      <c r="D247" s="118"/>
    </row>
    <row r="248" spans="1:4" ht="12.75">
      <c r="A248" s="10"/>
      <c r="C248" s="11"/>
      <c r="D248" s="118"/>
    </row>
    <row r="249" spans="1:4" ht="12.75">
      <c r="A249" s="10"/>
      <c r="C249" s="11"/>
      <c r="D249" s="118"/>
    </row>
    <row r="250" spans="1:4" ht="12.75">
      <c r="A250" s="10"/>
      <c r="C250" s="11"/>
      <c r="D250" s="118"/>
    </row>
    <row r="251" spans="1:4" ht="12.75">
      <c r="A251" s="10"/>
      <c r="C251" s="11"/>
      <c r="D251" s="118"/>
    </row>
    <row r="252" spans="1:4" ht="12.75">
      <c r="A252" s="10"/>
      <c r="C252" s="11"/>
      <c r="D252" s="118"/>
    </row>
    <row r="253" spans="1:4" ht="12.75">
      <c r="A253" s="10"/>
      <c r="C253" s="11"/>
      <c r="D253" s="118"/>
    </row>
    <row r="254" spans="1:4" ht="12.75">
      <c r="A254" s="10"/>
      <c r="C254" s="11"/>
      <c r="D254" s="118"/>
    </row>
    <row r="255" spans="1:4" ht="12.75">
      <c r="A255" s="10"/>
      <c r="C255" s="11"/>
      <c r="D255" s="118"/>
    </row>
    <row r="256" spans="1:4" ht="12.75">
      <c r="A256" s="10"/>
      <c r="C256" s="11"/>
      <c r="D256" s="118"/>
    </row>
    <row r="257" spans="1:4" ht="12.75">
      <c r="A257" s="10"/>
      <c r="C257" s="11"/>
      <c r="D257" s="118"/>
    </row>
    <row r="258" spans="1:4" ht="12.75">
      <c r="A258" s="10"/>
      <c r="C258" s="11"/>
      <c r="D258" s="118"/>
    </row>
    <row r="259" spans="1:4" ht="12.75">
      <c r="A259" s="10"/>
      <c r="C259" s="11"/>
      <c r="D259" s="118"/>
    </row>
    <row r="260" spans="1:4" ht="12.75">
      <c r="A260" s="10"/>
      <c r="C260" s="11"/>
      <c r="D260" s="118"/>
    </row>
    <row r="261" spans="1:4" ht="12.75">
      <c r="A261" s="10"/>
      <c r="C261" s="11"/>
      <c r="D261" s="118"/>
    </row>
    <row r="262" spans="1:4" ht="12.75">
      <c r="A262" s="10"/>
      <c r="C262" s="11"/>
      <c r="D262" s="118"/>
    </row>
    <row r="263" spans="1:4" ht="12.75">
      <c r="A263" s="10"/>
      <c r="C263" s="11"/>
      <c r="D263" s="118"/>
    </row>
    <row r="264" spans="1:4" ht="12.75">
      <c r="A264" s="10"/>
      <c r="C264" s="11"/>
      <c r="D264" s="118"/>
    </row>
    <row r="265" spans="1:4" ht="12.75">
      <c r="A265" s="10"/>
      <c r="C265" s="11"/>
      <c r="D265" s="118"/>
    </row>
    <row r="266" spans="1:4" ht="12.75">
      <c r="A266" s="10"/>
      <c r="C266" s="11"/>
      <c r="D266" s="118"/>
    </row>
    <row r="267" spans="1:4" ht="12.75">
      <c r="A267" s="10"/>
      <c r="C267" s="11"/>
      <c r="D267" s="118"/>
    </row>
    <row r="268" spans="1:4" ht="12.75">
      <c r="A268" s="10"/>
      <c r="C268" s="11"/>
      <c r="D268" s="118"/>
    </row>
    <row r="269" spans="1:4" ht="12.75">
      <c r="A269" s="10"/>
      <c r="C269" s="11"/>
      <c r="D269" s="118"/>
    </row>
    <row r="270" spans="1:4" ht="12.75">
      <c r="A270" s="10"/>
      <c r="C270" s="11"/>
      <c r="D270" s="118"/>
    </row>
    <row r="271" spans="1:4" ht="12.75">
      <c r="A271" s="10"/>
      <c r="C271" s="11"/>
      <c r="D271" s="118"/>
    </row>
    <row r="272" spans="1:4" ht="12.75">
      <c r="A272" s="10"/>
      <c r="C272" s="11"/>
      <c r="D272" s="118"/>
    </row>
    <row r="273" spans="1:4" ht="12.75">
      <c r="A273" s="10"/>
      <c r="C273" s="11"/>
      <c r="D273" s="118"/>
    </row>
    <row r="274" spans="1:4" ht="12.75">
      <c r="A274" s="10"/>
      <c r="C274" s="11"/>
      <c r="D274" s="118"/>
    </row>
    <row r="275" spans="1:4" ht="12.75">
      <c r="A275" s="10"/>
      <c r="C275" s="11"/>
      <c r="D275" s="118"/>
    </row>
    <row r="276" spans="1:4" ht="12.75">
      <c r="A276" s="10"/>
      <c r="C276" s="11"/>
      <c r="D276" s="118"/>
    </row>
    <row r="277" spans="1:4" ht="12.75">
      <c r="A277" s="10"/>
      <c r="C277" s="11"/>
      <c r="D277" s="118"/>
    </row>
    <row r="278" spans="1:4" ht="12.75">
      <c r="A278" s="10"/>
      <c r="C278" s="11"/>
      <c r="D278" s="118"/>
    </row>
    <row r="279" spans="1:4" ht="12.75">
      <c r="A279" s="10"/>
      <c r="C279" s="11"/>
      <c r="D279" s="118"/>
    </row>
    <row r="280" spans="1:4" ht="12.75">
      <c r="A280" s="10"/>
      <c r="C280" s="11"/>
      <c r="D280" s="118"/>
    </row>
    <row r="281" spans="1:4" ht="12.75">
      <c r="A281" s="10"/>
      <c r="C281" s="11"/>
      <c r="D281" s="118"/>
    </row>
    <row r="282" spans="1:4" ht="12.75">
      <c r="A282" s="10"/>
      <c r="C282" s="11"/>
      <c r="D282" s="118"/>
    </row>
    <row r="283" spans="1:4" ht="12.75">
      <c r="A283" s="10"/>
      <c r="C283" s="11"/>
      <c r="D283" s="118"/>
    </row>
    <row r="284" spans="1:4" ht="12.75">
      <c r="A284" s="10"/>
      <c r="C284" s="11"/>
      <c r="D284" s="118"/>
    </row>
    <row r="285" spans="1:4" ht="12.75">
      <c r="A285" s="10"/>
      <c r="C285" s="11"/>
      <c r="D285" s="118"/>
    </row>
    <row r="286" spans="1:4" ht="12.75">
      <c r="A286" s="10"/>
      <c r="C286" s="11"/>
      <c r="D286" s="118"/>
    </row>
    <row r="287" spans="1:4" ht="12.75">
      <c r="A287" s="10"/>
      <c r="C287" s="11"/>
      <c r="D287" s="118"/>
    </row>
    <row r="288" spans="1:4" ht="12.75">
      <c r="A288" s="10"/>
      <c r="C288" s="11"/>
      <c r="D288" s="118"/>
    </row>
    <row r="289" spans="1:4" ht="12.75">
      <c r="A289" s="10"/>
      <c r="C289" s="11"/>
      <c r="D289" s="118"/>
    </row>
    <row r="290" spans="1:4" ht="12.75">
      <c r="A290" s="10"/>
      <c r="C290" s="11"/>
      <c r="D290" s="118"/>
    </row>
    <row r="291" spans="1:4" ht="12.75">
      <c r="A291" s="10"/>
      <c r="C291" s="11"/>
      <c r="D291" s="118"/>
    </row>
    <row r="292" spans="1:4" ht="12.75">
      <c r="A292" s="10"/>
      <c r="C292" s="11"/>
      <c r="D292" s="118"/>
    </row>
    <row r="293" spans="1:4" ht="12.75">
      <c r="A293" s="10"/>
      <c r="C293" s="11"/>
      <c r="D293" s="118"/>
    </row>
    <row r="294" spans="1:4" ht="12.75">
      <c r="A294" s="10"/>
      <c r="C294" s="11"/>
      <c r="D294" s="118"/>
    </row>
    <row r="295" spans="1:4" ht="12.75">
      <c r="A295" s="10"/>
      <c r="C295" s="11"/>
      <c r="D295" s="118"/>
    </row>
    <row r="296" spans="1:4" ht="12.75">
      <c r="A296" s="10"/>
      <c r="C296" s="11"/>
      <c r="D296" s="118"/>
    </row>
    <row r="297" spans="1:4" ht="12.75">
      <c r="A297" s="10"/>
      <c r="C297" s="11"/>
      <c r="D297" s="118"/>
    </row>
    <row r="298" spans="1:4" ht="12.75">
      <c r="A298" s="10"/>
      <c r="C298" s="11"/>
      <c r="D298" s="118"/>
    </row>
    <row r="299" spans="1:4" ht="12.75">
      <c r="A299" s="10"/>
      <c r="C299" s="11"/>
      <c r="D299" s="118"/>
    </row>
    <row r="300" spans="1:4" ht="12.75">
      <c r="A300" s="10"/>
      <c r="C300" s="11"/>
      <c r="D300" s="118"/>
    </row>
    <row r="301" spans="1:4" ht="12.75">
      <c r="A301" s="10"/>
      <c r="C301" s="11"/>
      <c r="D301" s="118"/>
    </row>
    <row r="302" spans="1:4" ht="12.75">
      <c r="A302" s="10"/>
      <c r="C302" s="11"/>
      <c r="D302" s="118"/>
    </row>
    <row r="303" spans="1:4" ht="12.75">
      <c r="A303" s="10"/>
      <c r="C303" s="11"/>
      <c r="D303" s="118"/>
    </row>
    <row r="304" spans="1:4" ht="12.75">
      <c r="A304" s="10"/>
      <c r="C304" s="11"/>
      <c r="D304" s="118"/>
    </row>
    <row r="305" spans="1:4" ht="12.75">
      <c r="A305" s="10"/>
      <c r="C305" s="11"/>
      <c r="D305" s="118"/>
    </row>
    <row r="306" spans="1:4" ht="12.75">
      <c r="A306" s="10"/>
      <c r="C306" s="11"/>
      <c r="D306" s="118"/>
    </row>
    <row r="307" spans="1:4" ht="12.75">
      <c r="A307" s="10"/>
      <c r="C307" s="11"/>
      <c r="D307" s="118"/>
    </row>
    <row r="308" spans="1:4" ht="12.75">
      <c r="A308" s="10"/>
      <c r="C308" s="11"/>
      <c r="D308" s="118"/>
    </row>
    <row r="309" spans="1:4" ht="12.75">
      <c r="A309" s="10"/>
      <c r="C309" s="11"/>
      <c r="D309" s="118"/>
    </row>
    <row r="310" spans="1:4" ht="12.75">
      <c r="A310" s="10"/>
      <c r="C310" s="11"/>
      <c r="D310" s="118"/>
    </row>
    <row r="311" spans="1:4" ht="12.75">
      <c r="A311" s="10"/>
      <c r="C311" s="11"/>
      <c r="D311" s="118"/>
    </row>
    <row r="312" spans="1:4" ht="12.75">
      <c r="A312" s="10"/>
      <c r="C312" s="11"/>
      <c r="D312" s="118"/>
    </row>
    <row r="313" spans="1:4" ht="12.75">
      <c r="A313" s="10"/>
      <c r="C313" s="11"/>
      <c r="D313" s="118"/>
    </row>
    <row r="314" spans="1:4" ht="12.75">
      <c r="A314" s="10"/>
      <c r="C314" s="11"/>
      <c r="D314" s="118"/>
    </row>
    <row r="315" spans="1:4" ht="12.75">
      <c r="A315" s="10"/>
      <c r="C315" s="11"/>
      <c r="D315" s="118"/>
    </row>
    <row r="316" spans="1:4" ht="12.75">
      <c r="A316" s="10"/>
      <c r="C316" s="11"/>
      <c r="D316" s="118"/>
    </row>
    <row r="317" spans="1:4" ht="12.75">
      <c r="A317" s="10"/>
      <c r="C317" s="11"/>
      <c r="D317" s="118"/>
    </row>
    <row r="318" spans="1:4" ht="12.75">
      <c r="A318" s="10"/>
      <c r="C318" s="11"/>
      <c r="D318" s="118"/>
    </row>
    <row r="319" spans="1:4" ht="12.75">
      <c r="A319" s="10"/>
      <c r="C319" s="11"/>
      <c r="D319" s="118"/>
    </row>
    <row r="320" spans="1:4" ht="12.75">
      <c r="A320" s="10"/>
      <c r="C320" s="11"/>
      <c r="D320" s="118"/>
    </row>
    <row r="321" spans="1:4" ht="12.75">
      <c r="A321" s="10"/>
      <c r="C321" s="11"/>
      <c r="D321" s="118"/>
    </row>
    <row r="322" spans="1:4" ht="12.75">
      <c r="A322" s="10"/>
      <c r="C322" s="11"/>
      <c r="D322" s="118"/>
    </row>
    <row r="323" spans="1:4" ht="12.75">
      <c r="A323" s="10"/>
      <c r="C323" s="11"/>
      <c r="D323" s="118"/>
    </row>
    <row r="324" spans="1:4" ht="12.75">
      <c r="A324" s="10"/>
      <c r="C324" s="11"/>
      <c r="D324" s="118"/>
    </row>
    <row r="325" spans="1:4" ht="12.75">
      <c r="A325" s="10"/>
      <c r="C325" s="11"/>
      <c r="D325" s="118"/>
    </row>
    <row r="326" spans="1:4" ht="12.75">
      <c r="A326" s="10"/>
      <c r="C326" s="11"/>
      <c r="D326" s="118"/>
    </row>
    <row r="327" spans="1:4" ht="12.75">
      <c r="A327" s="10"/>
      <c r="C327" s="11"/>
      <c r="D327" s="118"/>
    </row>
    <row r="328" spans="1:4" ht="12.75">
      <c r="A328" s="10"/>
      <c r="C328" s="11"/>
      <c r="D328" s="118"/>
    </row>
    <row r="329" spans="1:4" ht="12.75">
      <c r="A329" s="10"/>
      <c r="C329" s="11"/>
      <c r="D329" s="118"/>
    </row>
    <row r="330" spans="1:4" ht="12.75">
      <c r="A330" s="10"/>
      <c r="C330" s="11"/>
      <c r="D330" s="118"/>
    </row>
    <row r="331" spans="1:4" ht="12.75">
      <c r="A331" s="10"/>
      <c r="C331" s="11"/>
      <c r="D331" s="118"/>
    </row>
    <row r="332" spans="1:4" ht="12.75">
      <c r="A332" s="10"/>
      <c r="C332" s="11"/>
      <c r="D332" s="118"/>
    </row>
    <row r="333" spans="1:4" ht="12.75">
      <c r="A333" s="10"/>
      <c r="C333" s="11"/>
      <c r="D333" s="118"/>
    </row>
    <row r="334" spans="1:4" ht="12.75">
      <c r="A334" s="10"/>
      <c r="C334" s="11"/>
      <c r="D334" s="118"/>
    </row>
    <row r="335" spans="1:4" ht="12.75">
      <c r="A335" s="10"/>
      <c r="C335" s="11"/>
      <c r="D335" s="118"/>
    </row>
    <row r="336" spans="1:4" ht="12.75">
      <c r="A336" s="10"/>
      <c r="C336" s="11"/>
      <c r="D336" s="118"/>
    </row>
    <row r="337" spans="1:4" ht="12.75">
      <c r="A337" s="10"/>
      <c r="C337" s="11"/>
      <c r="D337" s="118"/>
    </row>
    <row r="338" spans="1:4" ht="12.75">
      <c r="A338" s="10"/>
      <c r="C338" s="11"/>
      <c r="D338" s="118"/>
    </row>
    <row r="339" spans="1:4" ht="12.75">
      <c r="A339" s="10"/>
      <c r="C339" s="11"/>
      <c r="D339" s="118"/>
    </row>
    <row r="340" spans="1:4" ht="12.75">
      <c r="A340" s="10"/>
      <c r="C340" s="11"/>
      <c r="D340" s="118"/>
    </row>
    <row r="341" spans="1:4" ht="12.75">
      <c r="A341" s="10"/>
      <c r="C341" s="11"/>
      <c r="D341" s="118"/>
    </row>
    <row r="342" spans="1:4" ht="12.75">
      <c r="A342" s="10"/>
      <c r="C342" s="11"/>
      <c r="D342" s="118"/>
    </row>
    <row r="343" spans="1:4" ht="12.75">
      <c r="A343" s="10"/>
      <c r="C343" s="11"/>
      <c r="D343" s="118"/>
    </row>
    <row r="344" spans="1:4" ht="12.75">
      <c r="A344" s="10"/>
      <c r="C344" s="11"/>
      <c r="D344" s="118"/>
    </row>
    <row r="345" spans="1:4" ht="12.75">
      <c r="A345" s="10"/>
      <c r="C345" s="11"/>
      <c r="D345" s="118"/>
    </row>
    <row r="346" spans="1:4" ht="12.75">
      <c r="A346" s="10"/>
      <c r="C346" s="11"/>
      <c r="D346" s="118"/>
    </row>
    <row r="347" spans="1:4" ht="12.75">
      <c r="A347" s="10"/>
      <c r="C347" s="11"/>
      <c r="D347" s="118"/>
    </row>
    <row r="348" spans="1:4" ht="12.75">
      <c r="A348" s="10"/>
      <c r="C348" s="11"/>
      <c r="D348" s="118"/>
    </row>
    <row r="349" spans="1:4" ht="12.75">
      <c r="A349" s="10"/>
      <c r="C349" s="11"/>
      <c r="D349" s="118"/>
    </row>
    <row r="350" spans="1:4" ht="12.75">
      <c r="A350" s="10"/>
      <c r="C350" s="11"/>
      <c r="D350" s="118"/>
    </row>
    <row r="351" spans="1:4" ht="12.75">
      <c r="A351" s="10"/>
      <c r="C351" s="11"/>
      <c r="D351" s="118"/>
    </row>
    <row r="352" spans="1:4" ht="12.75">
      <c r="A352" s="10"/>
      <c r="C352" s="11"/>
      <c r="D352" s="118"/>
    </row>
    <row r="353" spans="1:4" ht="12.75">
      <c r="A353" s="10"/>
      <c r="C353" s="11"/>
      <c r="D353" s="118"/>
    </row>
    <row r="354" spans="1:4" ht="12.75">
      <c r="A354" s="10"/>
      <c r="C354" s="11"/>
      <c r="D354" s="118"/>
    </row>
    <row r="355" spans="1:4" ht="12.75">
      <c r="A355" s="10"/>
      <c r="C355" s="11"/>
      <c r="D355" s="118"/>
    </row>
    <row r="356" spans="1:4" ht="12.75">
      <c r="A356" s="10"/>
      <c r="C356" s="11"/>
      <c r="D356" s="118"/>
    </row>
    <row r="357" spans="1:4" ht="12.75">
      <c r="A357" s="10"/>
      <c r="C357" s="11"/>
      <c r="D357" s="118"/>
    </row>
    <row r="358" spans="1:4" ht="12.75">
      <c r="A358" s="10"/>
      <c r="C358" s="11"/>
      <c r="D358" s="118"/>
    </row>
    <row r="359" spans="1:4" ht="12.75">
      <c r="A359" s="10"/>
      <c r="C359" s="11"/>
      <c r="D359" s="118"/>
    </row>
    <row r="360" spans="1:4" ht="12.75">
      <c r="A360" s="10"/>
      <c r="C360" s="11"/>
      <c r="D360" s="118"/>
    </row>
    <row r="361" spans="1:4" ht="12.75">
      <c r="A361" s="10"/>
      <c r="C361" s="11"/>
      <c r="D361" s="118"/>
    </row>
    <row r="362" spans="1:4" ht="12.75">
      <c r="A362" s="10"/>
      <c r="C362" s="11"/>
      <c r="D362" s="118"/>
    </row>
    <row r="363" spans="1:4" ht="12.75">
      <c r="A363" s="10"/>
      <c r="C363" s="11"/>
      <c r="D363" s="118"/>
    </row>
    <row r="364" spans="1:4" ht="12.75">
      <c r="A364" s="10"/>
      <c r="C364" s="11"/>
      <c r="D364" s="118"/>
    </row>
    <row r="365" spans="1:4" ht="12.75">
      <c r="A365" s="10"/>
      <c r="C365" s="11"/>
      <c r="D365" s="118"/>
    </row>
    <row r="366" spans="1:4" ht="12.75">
      <c r="A366" s="10"/>
      <c r="C366" s="11"/>
      <c r="D366" s="118"/>
    </row>
    <row r="367" spans="1:4" ht="12.75">
      <c r="A367" s="10"/>
      <c r="C367" s="11"/>
      <c r="D367" s="118"/>
    </row>
    <row r="368" spans="1:4" ht="12.75">
      <c r="A368" s="10"/>
      <c r="C368" s="11"/>
      <c r="D368" s="118"/>
    </row>
    <row r="369" spans="1:4" ht="12.75">
      <c r="A369" s="10"/>
      <c r="C369" s="11"/>
      <c r="D369" s="118"/>
    </row>
    <row r="370" spans="1:4" ht="12.75">
      <c r="A370" s="10"/>
      <c r="C370" s="11"/>
      <c r="D370" s="118"/>
    </row>
    <row r="371" spans="1:4" ht="12.75">
      <c r="A371" s="10"/>
      <c r="C371" s="11"/>
      <c r="D371" s="118"/>
    </row>
    <row r="372" spans="1:4" ht="12.75">
      <c r="A372" s="10"/>
      <c r="C372" s="11"/>
      <c r="D372" s="118"/>
    </row>
    <row r="373" spans="1:4" ht="12.75">
      <c r="A373" s="10"/>
      <c r="C373" s="11"/>
      <c r="D373" s="118"/>
    </row>
    <row r="374" spans="1:4" ht="12.75">
      <c r="A374" s="10"/>
      <c r="C374" s="11"/>
      <c r="D374" s="118"/>
    </row>
    <row r="375" spans="1:4" ht="12.75">
      <c r="A375" s="10"/>
      <c r="C375" s="11"/>
      <c r="D375" s="118"/>
    </row>
    <row r="376" spans="1:4" ht="12.75">
      <c r="A376" s="10"/>
      <c r="C376" s="11"/>
      <c r="D376" s="118"/>
    </row>
    <row r="377" spans="1:4" ht="12.75">
      <c r="A377" s="10"/>
      <c r="C377" s="11"/>
      <c r="D377" s="118"/>
    </row>
    <row r="378" spans="1:4" ht="12.75">
      <c r="A378" s="10"/>
      <c r="C378" s="11"/>
      <c r="D378" s="118"/>
    </row>
    <row r="379" spans="1:4" ht="12.75">
      <c r="A379" s="10"/>
      <c r="C379" s="11"/>
      <c r="D379" s="118"/>
    </row>
    <row r="380" spans="1:4" ht="12.75">
      <c r="A380" s="10"/>
      <c r="C380" s="11"/>
      <c r="D380" s="118"/>
    </row>
    <row r="381" spans="1:4" ht="12.75">
      <c r="A381" s="10"/>
      <c r="C381" s="11"/>
      <c r="D381" s="118"/>
    </row>
    <row r="382" spans="1:4" ht="12.75">
      <c r="A382" s="10"/>
      <c r="C382" s="11"/>
      <c r="D382" s="118"/>
    </row>
    <row r="383" spans="1:4" ht="12.75">
      <c r="A383" s="10"/>
      <c r="C383" s="11"/>
      <c r="D383" s="118"/>
    </row>
    <row r="384" spans="1:4" ht="12.75">
      <c r="A384" s="10"/>
      <c r="C384" s="11"/>
      <c r="D384" s="118"/>
    </row>
    <row r="385" spans="1:4" ht="12.75">
      <c r="A385" s="10"/>
      <c r="C385" s="11"/>
      <c r="D385" s="118"/>
    </row>
    <row r="386" spans="1:4" ht="12.75">
      <c r="A386" s="10"/>
      <c r="C386" s="11"/>
      <c r="D386" s="118"/>
    </row>
    <row r="387" spans="1:4" ht="12.75">
      <c r="A387" s="10"/>
      <c r="C387" s="11"/>
      <c r="D387" s="118"/>
    </row>
    <row r="388" spans="1:4" ht="12.75">
      <c r="A388" s="10"/>
      <c r="C388" s="11"/>
      <c r="D388" s="118"/>
    </row>
    <row r="389" spans="1:4" ht="12.75">
      <c r="A389" s="10"/>
      <c r="C389" s="11"/>
      <c r="D389" s="118"/>
    </row>
    <row r="390" spans="1:4" ht="12.75">
      <c r="A390" s="10"/>
      <c r="C390" s="11"/>
      <c r="D390" s="118"/>
    </row>
    <row r="391" spans="1:4" ht="12.75">
      <c r="A391" s="10"/>
      <c r="C391" s="11"/>
      <c r="D391" s="118"/>
    </row>
    <row r="392" spans="1:4" ht="12.75">
      <c r="A392" s="10"/>
      <c r="C392" s="11"/>
      <c r="D392" s="118"/>
    </row>
    <row r="393" spans="1:4" ht="12.75">
      <c r="A393" s="10"/>
      <c r="C393" s="11"/>
      <c r="D393" s="118"/>
    </row>
    <row r="394" spans="1:4" ht="12.75">
      <c r="A394" s="10"/>
      <c r="C394" s="11"/>
      <c r="D394" s="118"/>
    </row>
    <row r="395" spans="1:4" ht="12.75">
      <c r="A395" s="10"/>
      <c r="C395" s="11"/>
      <c r="D395" s="118"/>
    </row>
    <row r="396" spans="1:4" ht="12.75">
      <c r="A396" s="10"/>
      <c r="C396" s="11"/>
      <c r="D396" s="118"/>
    </row>
    <row r="397" spans="1:4" ht="12.75">
      <c r="A397" s="10"/>
      <c r="C397" s="11"/>
      <c r="D397" s="118"/>
    </row>
    <row r="398" spans="1:4" ht="12.75">
      <c r="A398" s="10"/>
      <c r="C398" s="11"/>
      <c r="D398" s="118"/>
    </row>
    <row r="399" spans="1:4" ht="12.75">
      <c r="A399" s="10"/>
      <c r="C399" s="11"/>
      <c r="D399" s="118"/>
    </row>
    <row r="400" spans="1:4" ht="12.75">
      <c r="A400" s="10"/>
      <c r="C400" s="11"/>
      <c r="D400" s="118"/>
    </row>
    <row r="401" spans="1:4" ht="12.75">
      <c r="A401" s="10"/>
      <c r="C401" s="11"/>
      <c r="D401" s="118"/>
    </row>
    <row r="402" spans="1:4" ht="12.75">
      <c r="A402" s="10"/>
      <c r="C402" s="11"/>
      <c r="D402" s="118"/>
    </row>
    <row r="403" spans="1:4" ht="12.75">
      <c r="A403" s="10"/>
      <c r="C403" s="11"/>
      <c r="D403" s="118"/>
    </row>
    <row r="404" spans="1:4" ht="12.75">
      <c r="A404" s="10"/>
      <c r="C404" s="11"/>
      <c r="D404" s="118"/>
    </row>
    <row r="405" spans="1:4" ht="12.75">
      <c r="A405" s="10"/>
      <c r="C405" s="11"/>
      <c r="D405" s="118"/>
    </row>
    <row r="406" spans="1:4" ht="12.75">
      <c r="A406" s="10"/>
      <c r="C406" s="11"/>
      <c r="D406" s="118"/>
    </row>
    <row r="407" spans="1:4" ht="12.75">
      <c r="A407" s="10"/>
      <c r="C407" s="11"/>
      <c r="D407" s="118"/>
    </row>
    <row r="408" spans="1:4" ht="12.75">
      <c r="A408" s="10"/>
      <c r="C408" s="11"/>
      <c r="D408" s="118"/>
    </row>
    <row r="409" spans="1:4" ht="12.75">
      <c r="A409" s="10"/>
      <c r="C409" s="11"/>
      <c r="D409" s="118"/>
    </row>
    <row r="410" spans="1:4" ht="12.75">
      <c r="A410" s="10"/>
      <c r="C410" s="11"/>
      <c r="D410" s="118"/>
    </row>
    <row r="411" spans="1:4" ht="12.75">
      <c r="A411" s="10"/>
      <c r="C411" s="11"/>
      <c r="D411" s="118"/>
    </row>
    <row r="412" spans="1:4" ht="12.75">
      <c r="A412" s="10"/>
      <c r="C412" s="11"/>
      <c r="D412" s="118"/>
    </row>
    <row r="413" spans="1:4" ht="12.75">
      <c r="A413" s="10"/>
      <c r="C413" s="11"/>
      <c r="D413" s="118"/>
    </row>
    <row r="414" spans="1:4" ht="12.75">
      <c r="A414" s="10"/>
      <c r="C414" s="11"/>
      <c r="D414" s="118"/>
    </row>
    <row r="415" spans="1:4" ht="12.75">
      <c r="A415" s="10"/>
      <c r="C415" s="11"/>
      <c r="D415" s="118"/>
    </row>
    <row r="416" spans="1:4" ht="12.75">
      <c r="A416" s="10"/>
      <c r="C416" s="11"/>
      <c r="D416" s="118"/>
    </row>
    <row r="417" spans="1:4" ht="12.75">
      <c r="A417" s="10"/>
      <c r="C417" s="11"/>
      <c r="D417" s="118"/>
    </row>
    <row r="418" spans="1:4" ht="12.75">
      <c r="A418" s="10"/>
      <c r="C418" s="11"/>
      <c r="D418" s="118"/>
    </row>
    <row r="419" spans="1:4" ht="12.75">
      <c r="A419" s="10"/>
      <c r="C419" s="11"/>
      <c r="D419" s="118"/>
    </row>
    <row r="420" spans="1:4" ht="12.75">
      <c r="A420" s="10"/>
      <c r="C420" s="11"/>
      <c r="D420" s="118"/>
    </row>
    <row r="421" spans="1:4" ht="12.75">
      <c r="A421" s="10"/>
      <c r="C421" s="11"/>
      <c r="D421" s="118"/>
    </row>
    <row r="422" spans="1:4" ht="12.75">
      <c r="A422" s="10"/>
      <c r="C422" s="11"/>
      <c r="D422" s="118"/>
    </row>
    <row r="423" spans="1:4" ht="12.75">
      <c r="A423" s="10"/>
      <c r="C423" s="11"/>
      <c r="D423" s="118"/>
    </row>
    <row r="424" spans="1:4" ht="12.75">
      <c r="A424" s="10"/>
      <c r="C424" s="11"/>
      <c r="D424" s="118"/>
    </row>
    <row r="425" spans="1:4" ht="12.75">
      <c r="A425" s="10"/>
      <c r="C425" s="11"/>
      <c r="D425" s="118"/>
    </row>
    <row r="426" spans="1:4" ht="12.75">
      <c r="A426" s="10"/>
      <c r="C426" s="11"/>
      <c r="D426" s="118"/>
    </row>
    <row r="427" spans="1:4" ht="12.75">
      <c r="A427" s="10"/>
      <c r="C427" s="11"/>
      <c r="D427" s="118"/>
    </row>
    <row r="428" spans="1:4" ht="12.75">
      <c r="A428" s="10"/>
      <c r="C428" s="11"/>
      <c r="D428" s="118"/>
    </row>
    <row r="429" spans="1:4" ht="12.75">
      <c r="A429" s="10"/>
      <c r="C429" s="11"/>
      <c r="D429" s="118"/>
    </row>
    <row r="430" spans="1:4" ht="12.75">
      <c r="A430" s="10"/>
      <c r="C430" s="11"/>
      <c r="D430" s="118"/>
    </row>
    <row r="431" spans="1:4" ht="12.75">
      <c r="A431" s="10"/>
      <c r="C431" s="11"/>
      <c r="D431" s="118"/>
    </row>
    <row r="432" spans="1:4" ht="12.75">
      <c r="A432" s="10"/>
      <c r="C432" s="11"/>
      <c r="D432" s="118"/>
    </row>
    <row r="433" spans="1:4" ht="12.75">
      <c r="A433" s="10"/>
      <c r="C433" s="11"/>
      <c r="D433" s="118"/>
    </row>
    <row r="434" spans="1:4" ht="12.75">
      <c r="A434" s="10"/>
      <c r="C434" s="11"/>
      <c r="D434" s="118"/>
    </row>
    <row r="435" spans="1:4" ht="12.75">
      <c r="A435" s="10"/>
      <c r="C435" s="11"/>
      <c r="D435" s="118"/>
    </row>
    <row r="436" spans="1:4" ht="12.75">
      <c r="A436" s="10"/>
      <c r="C436" s="11"/>
      <c r="D436" s="118"/>
    </row>
    <row r="437" spans="1:4" ht="12.75">
      <c r="A437" s="10"/>
      <c r="C437" s="11"/>
      <c r="D437" s="118"/>
    </row>
    <row r="438" spans="1:4" ht="12.75">
      <c r="A438" s="10"/>
      <c r="C438" s="11"/>
      <c r="D438" s="118"/>
    </row>
    <row r="439" spans="1:4" ht="12.75">
      <c r="A439" s="10"/>
      <c r="C439" s="11"/>
      <c r="D439" s="118"/>
    </row>
    <row r="440" spans="1:4" ht="12.75">
      <c r="A440" s="10"/>
      <c r="C440" s="11"/>
      <c r="D440" s="118"/>
    </row>
    <row r="441" spans="1:4" ht="12.75">
      <c r="A441" s="10"/>
      <c r="C441" s="11"/>
      <c r="D441" s="118"/>
    </row>
    <row r="442" spans="1:4" ht="12.75">
      <c r="A442" s="10"/>
      <c r="C442" s="11"/>
      <c r="D442" s="118"/>
    </row>
    <row r="443" spans="1:4" ht="12.75">
      <c r="A443" s="10"/>
      <c r="C443" s="11"/>
      <c r="D443" s="118"/>
    </row>
    <row r="444" spans="1:4" ht="12.75">
      <c r="A444" s="10"/>
      <c r="C444" s="11"/>
      <c r="D444" s="118"/>
    </row>
    <row r="445" spans="1:4" ht="12.75">
      <c r="A445" s="10"/>
      <c r="C445" s="11"/>
      <c r="D445" s="118"/>
    </row>
    <row r="446" spans="1:4" ht="12.75">
      <c r="A446" s="10"/>
      <c r="C446" s="11"/>
      <c r="D446" s="118"/>
    </row>
    <row r="447" spans="1:4" ht="12.75">
      <c r="A447" s="10"/>
      <c r="C447" s="11"/>
      <c r="D447" s="118"/>
    </row>
    <row r="448" spans="1:4" ht="12.75">
      <c r="A448" s="10"/>
      <c r="C448" s="11"/>
      <c r="D448" s="118"/>
    </row>
    <row r="449" spans="1:4" ht="12.75">
      <c r="A449" s="10"/>
      <c r="C449" s="11"/>
      <c r="D449" s="118"/>
    </row>
    <row r="450" spans="1:4" ht="12.75">
      <c r="A450" s="10"/>
      <c r="C450" s="11"/>
      <c r="D450" s="118"/>
    </row>
    <row r="451" spans="1:4" ht="12.75">
      <c r="A451" s="10"/>
      <c r="C451" s="11"/>
      <c r="D451" s="118"/>
    </row>
    <row r="452" spans="1:4" ht="12.75">
      <c r="A452" s="10"/>
      <c r="C452" s="11"/>
      <c r="D452" s="118"/>
    </row>
    <row r="453" spans="1:4" ht="12.75">
      <c r="A453" s="10"/>
      <c r="C453" s="11"/>
      <c r="D453" s="118"/>
    </row>
    <row r="454" spans="1:4" ht="12.75">
      <c r="A454" s="10"/>
      <c r="C454" s="11"/>
      <c r="D454" s="118"/>
    </row>
    <row r="455" spans="1:4" ht="12.75">
      <c r="A455" s="10"/>
      <c r="C455" s="11"/>
      <c r="D455" s="118"/>
    </row>
    <row r="456" spans="1:4" ht="12.75">
      <c r="A456" s="10"/>
      <c r="C456" s="11"/>
      <c r="D456" s="118"/>
    </row>
    <row r="457" spans="1:4" ht="12.75">
      <c r="A457" s="10"/>
      <c r="C457" s="11"/>
      <c r="D457" s="118"/>
    </row>
    <row r="458" spans="1:4" ht="12.75">
      <c r="A458" s="10"/>
      <c r="C458" s="11"/>
      <c r="D458" s="118"/>
    </row>
    <row r="459" spans="1:4" ht="12.75">
      <c r="A459" s="10"/>
      <c r="C459" s="11"/>
      <c r="D459" s="118"/>
    </row>
    <row r="460" spans="1:4" ht="12.75">
      <c r="A460" s="10"/>
      <c r="C460" s="11"/>
      <c r="D460" s="118"/>
    </row>
    <row r="461" spans="1:4" ht="12.75">
      <c r="A461" s="10"/>
      <c r="C461" s="11"/>
      <c r="D461" s="118"/>
    </row>
    <row r="462" spans="1:4" ht="12.75">
      <c r="A462" s="10"/>
      <c r="C462" s="11"/>
      <c r="D462" s="118"/>
    </row>
    <row r="463" spans="1:4" ht="12.75">
      <c r="A463" s="10"/>
      <c r="C463" s="11"/>
      <c r="D463" s="118"/>
    </row>
    <row r="464" spans="1:4" ht="12.75">
      <c r="A464" s="10"/>
      <c r="C464" s="11"/>
      <c r="D464" s="118"/>
    </row>
    <row r="465" spans="1:4" ht="12.75">
      <c r="A465" s="10"/>
      <c r="C465" s="11"/>
      <c r="D465" s="118"/>
    </row>
    <row r="466" spans="1:4" ht="12.75">
      <c r="A466" s="10"/>
      <c r="C466" s="11"/>
      <c r="D466" s="118"/>
    </row>
    <row r="467" spans="1:4" ht="12.75">
      <c r="A467" s="10"/>
      <c r="C467" s="11"/>
      <c r="D467" s="118"/>
    </row>
    <row r="468" spans="1:4" ht="12.75">
      <c r="A468" s="10"/>
      <c r="C468" s="11"/>
      <c r="D468" s="118"/>
    </row>
    <row r="469" spans="1:4" ht="12.75">
      <c r="A469" s="10"/>
      <c r="C469" s="11"/>
      <c r="D469" s="118"/>
    </row>
    <row r="470" spans="1:4" ht="12.75">
      <c r="A470" s="10"/>
      <c r="C470" s="11"/>
      <c r="D470" s="118"/>
    </row>
    <row r="471" spans="1:4" ht="12.75">
      <c r="A471" s="10"/>
      <c r="C471" s="11"/>
      <c r="D471" s="118"/>
    </row>
    <row r="472" spans="1:4" ht="12.75">
      <c r="A472" s="10"/>
      <c r="C472" s="11"/>
      <c r="D472" s="118"/>
    </row>
    <row r="473" spans="1:4" ht="12.75">
      <c r="A473" s="10"/>
      <c r="C473" s="11"/>
      <c r="D473" s="118"/>
    </row>
    <row r="474" spans="1:4" ht="12.75">
      <c r="A474" s="10"/>
      <c r="C474" s="11"/>
      <c r="D474" s="118"/>
    </row>
    <row r="475" spans="1:4" ht="12.75">
      <c r="A475" s="10"/>
      <c r="C475" s="11"/>
      <c r="D475" s="118"/>
    </row>
    <row r="476" spans="1:4" ht="12.75">
      <c r="A476" s="10"/>
      <c r="C476" s="11"/>
      <c r="D476" s="118"/>
    </row>
    <row r="477" spans="1:4" ht="12.75">
      <c r="A477" s="10"/>
      <c r="C477" s="11"/>
      <c r="D477" s="118"/>
    </row>
    <row r="478" spans="1:4" ht="12.75">
      <c r="A478" s="10"/>
      <c r="C478" s="11"/>
      <c r="D478" s="118"/>
    </row>
    <row r="479" spans="1:4" ht="12.75">
      <c r="A479" s="10"/>
      <c r="C479" s="11"/>
      <c r="D479" s="118"/>
    </row>
    <row r="480" spans="1:4" ht="12.75">
      <c r="A480" s="10"/>
      <c r="C480" s="11"/>
      <c r="D480" s="118"/>
    </row>
    <row r="481" spans="1:4" ht="12.75">
      <c r="A481" s="10"/>
      <c r="C481" s="11"/>
      <c r="D481" s="118"/>
    </row>
    <row r="482" spans="1:4" ht="12.75">
      <c r="A482" s="10"/>
      <c r="C482" s="11"/>
      <c r="D482" s="118"/>
    </row>
    <row r="483" spans="1:4" ht="12.75">
      <c r="A483" s="10"/>
      <c r="C483" s="11"/>
      <c r="D483" s="118"/>
    </row>
    <row r="484" spans="1:4" ht="12.75">
      <c r="A484" s="10"/>
      <c r="C484" s="11"/>
      <c r="D484" s="118"/>
    </row>
    <row r="485" spans="1:4" ht="12.75">
      <c r="A485" s="10"/>
      <c r="C485" s="11"/>
      <c r="D485" s="118"/>
    </row>
    <row r="486" spans="1:4" ht="12.75">
      <c r="A486" s="10"/>
      <c r="C486" s="11"/>
      <c r="D486" s="118"/>
    </row>
    <row r="487" spans="1:4" ht="12.75">
      <c r="A487" s="10"/>
      <c r="C487" s="11"/>
      <c r="D487" s="118"/>
    </row>
    <row r="488" spans="1:4" ht="12.75">
      <c r="A488" s="10"/>
      <c r="C488" s="11"/>
      <c r="D488" s="118"/>
    </row>
    <row r="489" spans="1:4" ht="12.75">
      <c r="A489" s="10"/>
      <c r="C489" s="11"/>
      <c r="D489" s="118"/>
    </row>
    <row r="490" spans="1:4" ht="12.75">
      <c r="A490" s="10"/>
      <c r="C490" s="11"/>
      <c r="D490" s="118"/>
    </row>
    <row r="491" spans="1:4" ht="12.75">
      <c r="A491" s="10"/>
      <c r="C491" s="11"/>
      <c r="D491" s="118"/>
    </row>
    <row r="492" spans="1:4" ht="12.75">
      <c r="A492" s="10"/>
      <c r="C492" s="11"/>
      <c r="D492" s="118"/>
    </row>
    <row r="493" spans="1:4" ht="12.75">
      <c r="A493" s="10"/>
      <c r="C493" s="11"/>
      <c r="D493" s="118"/>
    </row>
    <row r="494" spans="1:4" ht="12.75">
      <c r="A494" s="10"/>
      <c r="C494" s="11"/>
      <c r="D494" s="118"/>
    </row>
    <row r="495" spans="1:4" ht="12.75">
      <c r="A495" s="10"/>
      <c r="C495" s="11"/>
      <c r="D495" s="118"/>
    </row>
    <row r="496" spans="1:4" ht="12.75">
      <c r="A496" s="10"/>
      <c r="C496" s="11"/>
      <c r="D496" s="118"/>
    </row>
    <row r="497" spans="1:4" ht="12.75">
      <c r="A497" s="10"/>
      <c r="C497" s="11"/>
      <c r="D497" s="118"/>
    </row>
    <row r="498" spans="1:4" ht="12.75">
      <c r="A498" s="10"/>
      <c r="C498" s="11"/>
      <c r="D498" s="118"/>
    </row>
    <row r="499" spans="1:4" ht="12.75">
      <c r="A499" s="10"/>
      <c r="C499" s="11"/>
      <c r="D499" s="118"/>
    </row>
    <row r="500" spans="1:4" ht="12.75">
      <c r="A500" s="10"/>
      <c r="C500" s="11"/>
      <c r="D500" s="118"/>
    </row>
    <row r="501" spans="1:4" ht="12.75">
      <c r="A501" s="10"/>
      <c r="C501" s="11"/>
      <c r="D501" s="118"/>
    </row>
    <row r="502" spans="1:4" ht="12.75">
      <c r="A502" s="10"/>
      <c r="C502" s="11"/>
      <c r="D502" s="118"/>
    </row>
    <row r="503" spans="1:4" ht="12.75">
      <c r="A503" s="10"/>
      <c r="C503" s="11"/>
      <c r="D503" s="118"/>
    </row>
    <row r="504" spans="1:4" ht="12.75">
      <c r="A504" s="10"/>
      <c r="C504" s="11"/>
      <c r="D504" s="118"/>
    </row>
    <row r="505" spans="1:4" ht="12.75">
      <c r="A505" s="10"/>
      <c r="C505" s="11"/>
      <c r="D505" s="118"/>
    </row>
    <row r="506" spans="1:4" ht="12.75">
      <c r="A506" s="10"/>
      <c r="C506" s="11"/>
      <c r="D506" s="118"/>
    </row>
    <row r="507" spans="1:4" ht="12.75">
      <c r="A507" s="10"/>
      <c r="C507" s="11"/>
      <c r="D507" s="118"/>
    </row>
    <row r="508" spans="1:4" ht="12.75">
      <c r="A508" s="10"/>
      <c r="C508" s="11"/>
      <c r="D508" s="118"/>
    </row>
    <row r="509" spans="1:4" ht="12.75">
      <c r="A509" s="10"/>
      <c r="C509" s="11"/>
      <c r="D509" s="118"/>
    </row>
    <row r="510" spans="1:4" ht="12.75">
      <c r="A510" s="10"/>
      <c r="C510" s="11"/>
      <c r="D510" s="118"/>
    </row>
    <row r="511" spans="1:4" ht="12.75">
      <c r="A511" s="10"/>
      <c r="C511" s="11"/>
      <c r="D511" s="118"/>
    </row>
    <row r="512" spans="1:4" ht="12.75">
      <c r="A512" s="10"/>
      <c r="C512" s="11"/>
      <c r="D512" s="118"/>
    </row>
    <row r="513" spans="1:4" ht="12.75">
      <c r="A513" s="10"/>
      <c r="C513" s="11"/>
      <c r="D513" s="118"/>
    </row>
    <row r="514" spans="1:4" ht="12.75">
      <c r="A514" s="10"/>
      <c r="C514" s="11"/>
      <c r="D514" s="118"/>
    </row>
    <row r="515" spans="1:4" ht="12.75">
      <c r="A515" s="10"/>
      <c r="C515" s="11"/>
      <c r="D515" s="118"/>
    </row>
    <row r="516" spans="1:4" ht="12.75">
      <c r="A516" s="10"/>
      <c r="C516" s="11"/>
      <c r="D516" s="118"/>
    </row>
    <row r="517" spans="1:4" ht="12.75">
      <c r="A517" s="10"/>
      <c r="C517" s="11"/>
      <c r="D517" s="118"/>
    </row>
    <row r="518" spans="1:4" ht="12.75">
      <c r="A518" s="10"/>
      <c r="C518" s="11"/>
      <c r="D518" s="118"/>
    </row>
    <row r="519" spans="1:4" ht="12.75">
      <c r="A519" s="10"/>
      <c r="C519" s="11"/>
      <c r="D519" s="118"/>
    </row>
    <row r="520" spans="1:4" ht="12.75">
      <c r="A520" s="10"/>
      <c r="C520" s="11"/>
      <c r="D520" s="118"/>
    </row>
    <row r="521" spans="1:4" ht="12.75">
      <c r="A521" s="10"/>
      <c r="C521" s="11"/>
      <c r="D521" s="118"/>
    </row>
    <row r="522" spans="1:4" ht="12.75">
      <c r="A522" s="10"/>
      <c r="C522" s="11"/>
      <c r="D522" s="118"/>
    </row>
    <row r="523" spans="1:4" ht="12.75">
      <c r="A523" s="10"/>
      <c r="C523" s="11"/>
      <c r="D523" s="118"/>
    </row>
    <row r="524" spans="1:4" ht="12.75">
      <c r="A524" s="10"/>
      <c r="C524" s="11"/>
      <c r="D524" s="118"/>
    </row>
    <row r="525" spans="1:4" ht="12.75">
      <c r="A525" s="10"/>
      <c r="C525" s="11"/>
      <c r="D525" s="118"/>
    </row>
    <row r="526" spans="1:4" ht="12.75">
      <c r="A526" s="10"/>
      <c r="C526" s="11"/>
      <c r="D526" s="118"/>
    </row>
    <row r="527" spans="1:4" ht="12.75">
      <c r="A527" s="10"/>
      <c r="C527" s="11"/>
      <c r="D527" s="118"/>
    </row>
    <row r="528" spans="1:4" ht="12.75">
      <c r="A528" s="10"/>
      <c r="C528" s="11"/>
      <c r="D528" s="118"/>
    </row>
    <row r="529" spans="1:4" ht="12.75">
      <c r="A529" s="10"/>
      <c r="C529" s="11"/>
      <c r="D529" s="118"/>
    </row>
    <row r="530" spans="1:4" ht="12.75">
      <c r="A530" s="10"/>
      <c r="C530" s="11"/>
      <c r="D530" s="118"/>
    </row>
    <row r="531" spans="1:4" ht="12.75">
      <c r="A531" s="10"/>
      <c r="C531" s="11"/>
      <c r="D531" s="118"/>
    </row>
    <row r="532" spans="1:4" ht="12.75">
      <c r="A532" s="10"/>
      <c r="C532" s="11"/>
      <c r="D532" s="118"/>
    </row>
    <row r="533" spans="1:4" ht="12.75">
      <c r="A533" s="10"/>
      <c r="C533" s="11"/>
      <c r="D533" s="118"/>
    </row>
    <row r="534" spans="1:4" ht="12.75">
      <c r="A534" s="10"/>
      <c r="C534" s="11"/>
      <c r="D534" s="118"/>
    </row>
    <row r="535" spans="1:4" ht="12.75">
      <c r="A535" s="10"/>
      <c r="C535" s="11"/>
      <c r="D535" s="118"/>
    </row>
    <row r="536" spans="1:4" ht="12.75">
      <c r="A536" s="10"/>
      <c r="C536" s="11"/>
      <c r="D536" s="118"/>
    </row>
    <row r="537" spans="1:4" ht="12.75">
      <c r="A537" s="10"/>
      <c r="C537" s="11"/>
      <c r="D537" s="118"/>
    </row>
    <row r="538" spans="1:4" ht="12.75">
      <c r="A538" s="10"/>
      <c r="C538" s="11"/>
      <c r="D538" s="118"/>
    </row>
    <row r="539" spans="1:4" ht="12.75">
      <c r="A539" s="10"/>
      <c r="C539" s="11"/>
      <c r="D539" s="118"/>
    </row>
    <row r="540" spans="1:4" ht="12.75">
      <c r="A540" s="10"/>
      <c r="C540" s="11"/>
      <c r="D540" s="118"/>
    </row>
    <row r="541" spans="1:4" ht="12.75">
      <c r="A541" s="10"/>
      <c r="C541" s="11"/>
      <c r="D541" s="118"/>
    </row>
    <row r="542" spans="1:4" ht="12.75">
      <c r="A542" s="10"/>
      <c r="C542" s="11"/>
      <c r="D542" s="118"/>
    </row>
    <row r="543" spans="1:4" ht="12.75">
      <c r="A543" s="10"/>
      <c r="C543" s="11"/>
      <c r="D543" s="118"/>
    </row>
    <row r="544" spans="1:4" ht="12.75">
      <c r="A544" s="10"/>
      <c r="C544" s="11"/>
      <c r="D544" s="118"/>
    </row>
    <row r="545" spans="1:4" ht="12.75">
      <c r="A545" s="10"/>
      <c r="C545" s="11"/>
      <c r="D545" s="118"/>
    </row>
    <row r="546" spans="1:4" ht="12.75">
      <c r="A546" s="10"/>
      <c r="C546" s="11"/>
      <c r="D546" s="118"/>
    </row>
    <row r="547" spans="1:4" ht="12.75">
      <c r="A547" s="10"/>
      <c r="C547" s="11"/>
      <c r="D547" s="118"/>
    </row>
    <row r="548" spans="1:4" ht="12.75">
      <c r="A548" s="10"/>
      <c r="C548" s="11"/>
      <c r="D548" s="118"/>
    </row>
    <row r="549" spans="1:4" ht="12.75">
      <c r="A549" s="10"/>
      <c r="C549" s="11"/>
      <c r="D549" s="118"/>
    </row>
    <row r="550" spans="1:4" ht="12.75">
      <c r="A550" s="10"/>
      <c r="C550" s="11"/>
      <c r="D550" s="118"/>
    </row>
    <row r="551" spans="1:4" ht="12.75">
      <c r="A551" s="10"/>
      <c r="C551" s="11"/>
      <c r="D551" s="118"/>
    </row>
    <row r="552" spans="1:4" ht="12.75">
      <c r="A552" s="10"/>
      <c r="C552" s="11"/>
      <c r="D552" s="118"/>
    </row>
    <row r="553" spans="1:4" ht="12.75">
      <c r="A553" s="10"/>
      <c r="C553" s="11"/>
      <c r="D553" s="118"/>
    </row>
    <row r="554" spans="1:4" ht="12.75">
      <c r="A554" s="10"/>
      <c r="C554" s="11"/>
      <c r="D554" s="118"/>
    </row>
    <row r="555" spans="1:4" ht="12.75">
      <c r="A555" s="10"/>
      <c r="C555" s="11"/>
      <c r="D555" s="118"/>
    </row>
    <row r="556" spans="1:4" ht="12.75">
      <c r="A556" s="10"/>
      <c r="C556" s="11"/>
      <c r="D556" s="118"/>
    </row>
    <row r="557" spans="1:4" ht="12.75">
      <c r="A557" s="10"/>
      <c r="C557" s="11"/>
      <c r="D557" s="118"/>
    </row>
    <row r="558" spans="1:4" ht="12.75">
      <c r="A558" s="10"/>
      <c r="C558" s="11"/>
      <c r="D558" s="118"/>
    </row>
    <row r="559" spans="1:4" ht="12.75">
      <c r="A559" s="10"/>
      <c r="C559" s="11"/>
      <c r="D559" s="118"/>
    </row>
    <row r="560" spans="1:4" ht="12.75">
      <c r="A560" s="10"/>
      <c r="C560" s="11"/>
      <c r="D560" s="118"/>
    </row>
    <row r="561" spans="1:4" ht="12.75">
      <c r="A561" s="10"/>
      <c r="C561" s="11"/>
      <c r="D561" s="118"/>
    </row>
    <row r="562" spans="1:4" ht="12.75">
      <c r="A562" s="10"/>
      <c r="C562" s="11"/>
      <c r="D562" s="118"/>
    </row>
    <row r="563" spans="1:4" ht="12.75">
      <c r="A563" s="10"/>
      <c r="C563" s="11"/>
      <c r="D563" s="118"/>
    </row>
    <row r="564" spans="1:4" ht="12.75">
      <c r="A564" s="10"/>
      <c r="C564" s="11"/>
      <c r="D564" s="118"/>
    </row>
    <row r="565" spans="1:4" ht="12.75">
      <c r="A565" s="10"/>
      <c r="C565" s="11"/>
      <c r="D565" s="118"/>
    </row>
    <row r="566" spans="1:4" ht="12.75">
      <c r="A566" s="10"/>
      <c r="C566" s="11"/>
      <c r="D566" s="118"/>
    </row>
    <row r="567" spans="1:4" ht="12.75">
      <c r="A567" s="10"/>
      <c r="C567" s="11"/>
      <c r="D567" s="118"/>
    </row>
    <row r="568" spans="1:4" ht="12.75">
      <c r="A568" s="10"/>
      <c r="C568" s="11"/>
      <c r="D568" s="118"/>
    </row>
    <row r="569" spans="1:4" ht="12.75">
      <c r="A569" s="10"/>
      <c r="C569" s="11"/>
      <c r="D569" s="118"/>
    </row>
    <row r="570" spans="1:4" ht="12.75">
      <c r="A570" s="10"/>
      <c r="C570" s="11"/>
      <c r="D570" s="118"/>
    </row>
    <row r="571" spans="1:4" ht="12.75">
      <c r="A571" s="10"/>
      <c r="C571" s="11"/>
      <c r="D571" s="118"/>
    </row>
    <row r="572" spans="1:4" ht="12.75">
      <c r="A572" s="10"/>
      <c r="C572" s="11"/>
      <c r="D572" s="118"/>
    </row>
    <row r="573" spans="1:4" ht="12.75">
      <c r="A573" s="10"/>
      <c r="C573" s="11"/>
      <c r="D573" s="118"/>
    </row>
    <row r="574" spans="1:4" ht="12.75">
      <c r="A574" s="10"/>
      <c r="C574" s="11"/>
      <c r="D574" s="118"/>
    </row>
    <row r="575" spans="1:4" ht="12.75">
      <c r="A575" s="10"/>
      <c r="C575" s="11"/>
      <c r="D575" s="118"/>
    </row>
    <row r="576" spans="1:4" ht="12.75">
      <c r="A576" s="10"/>
      <c r="C576" s="11"/>
      <c r="D576" s="118"/>
    </row>
    <row r="577" spans="1:4" ht="12.75">
      <c r="A577" s="10"/>
      <c r="C577" s="11"/>
      <c r="D577" s="118"/>
    </row>
    <row r="578" spans="1:4" ht="12.75">
      <c r="A578" s="10"/>
      <c r="C578" s="11"/>
      <c r="D578" s="118"/>
    </row>
    <row r="579" spans="1:4" ht="12.75">
      <c r="A579" s="10"/>
      <c r="C579" s="11"/>
      <c r="D579" s="118"/>
    </row>
    <row r="580" spans="1:4" ht="12.75">
      <c r="A580" s="10"/>
      <c r="C580" s="11"/>
      <c r="D580" s="118"/>
    </row>
    <row r="581" spans="1:4" ht="12.75">
      <c r="A581" s="10"/>
      <c r="C581" s="11"/>
      <c r="D581" s="118"/>
    </row>
    <row r="582" spans="1:4" ht="12.75">
      <c r="A582" s="10"/>
      <c r="C582" s="11"/>
      <c r="D582" s="118"/>
    </row>
    <row r="583" spans="1:4" ht="12.75">
      <c r="A583" s="10"/>
      <c r="C583" s="11"/>
      <c r="D583" s="118"/>
    </row>
    <row r="584" spans="1:4" ht="12.75">
      <c r="A584" s="10"/>
      <c r="C584" s="11"/>
      <c r="D584" s="118"/>
    </row>
    <row r="585" spans="1:4" ht="12.75">
      <c r="A585" s="10"/>
      <c r="C585" s="11"/>
      <c r="D585" s="118"/>
    </row>
    <row r="586" spans="1:4" ht="12.75">
      <c r="A586" s="10"/>
      <c r="C586" s="11"/>
      <c r="D586" s="118"/>
    </row>
    <row r="587" spans="1:4" ht="12.75">
      <c r="A587" s="10"/>
      <c r="C587" s="11"/>
      <c r="D587" s="118"/>
    </row>
    <row r="588" spans="1:4" ht="12.75">
      <c r="A588" s="10"/>
      <c r="C588" s="11"/>
      <c r="D588" s="118"/>
    </row>
    <row r="589" spans="1:4" ht="12.75">
      <c r="A589" s="10"/>
      <c r="C589" s="11"/>
      <c r="D589" s="118"/>
    </row>
    <row r="590" spans="1:4" ht="12.75">
      <c r="A590" s="10"/>
      <c r="C590" s="11"/>
      <c r="D590" s="118"/>
    </row>
    <row r="591" spans="1:4" ht="12.75">
      <c r="A591" s="10"/>
      <c r="C591" s="11"/>
      <c r="D591" s="118"/>
    </row>
    <row r="592" spans="1:4" ht="12.75">
      <c r="A592" s="10"/>
      <c r="C592" s="11"/>
      <c r="D592" s="118"/>
    </row>
    <row r="593" spans="1:4" ht="12.75">
      <c r="A593" s="10"/>
      <c r="C593" s="11"/>
      <c r="D593" s="118"/>
    </row>
    <row r="594" spans="1:4" ht="12.75">
      <c r="A594" s="10"/>
      <c r="C594" s="11"/>
      <c r="D594" s="118"/>
    </row>
    <row r="595" spans="1:4" ht="12.75">
      <c r="A595" s="10"/>
      <c r="C595" s="11"/>
      <c r="D595" s="118"/>
    </row>
    <row r="596" spans="1:4" ht="12.75">
      <c r="A596" s="10"/>
      <c r="C596" s="11"/>
      <c r="D596" s="118"/>
    </row>
    <row r="597" spans="1:4" ht="12.75">
      <c r="A597" s="10"/>
      <c r="C597" s="11"/>
      <c r="D597" s="118"/>
    </row>
    <row r="598" spans="1:4" ht="12.75">
      <c r="A598" s="10"/>
      <c r="C598" s="11"/>
      <c r="D598" s="118"/>
    </row>
    <row r="599" spans="1:4" ht="12.75">
      <c r="A599" s="10"/>
      <c r="C599" s="11"/>
      <c r="D599" s="118"/>
    </row>
    <row r="600" spans="1:4" ht="12.75">
      <c r="A600" s="10"/>
      <c r="C600" s="11"/>
      <c r="D600" s="118"/>
    </row>
    <row r="601" spans="1:4" ht="12.75">
      <c r="A601" s="10"/>
      <c r="C601" s="11"/>
      <c r="D601" s="118"/>
    </row>
    <row r="602" spans="1:4" ht="12.75">
      <c r="A602" s="10"/>
      <c r="C602" s="11"/>
      <c r="D602" s="118"/>
    </row>
    <row r="603" spans="1:4" ht="12.75">
      <c r="A603" s="10"/>
      <c r="C603" s="11"/>
      <c r="D603" s="118"/>
    </row>
    <row r="604" spans="1:4" ht="12.75">
      <c r="A604" s="10"/>
      <c r="C604" s="11"/>
      <c r="D604" s="118"/>
    </row>
    <row r="605" spans="1:4" ht="12.75">
      <c r="A605" s="10"/>
      <c r="C605" s="11"/>
      <c r="D605" s="118"/>
    </row>
    <row r="606" spans="1:4" ht="12.75">
      <c r="A606" s="10"/>
      <c r="C606" s="11"/>
      <c r="D606" s="118"/>
    </row>
    <row r="607" spans="1:4" ht="12.75">
      <c r="A607" s="10"/>
      <c r="C607" s="11"/>
      <c r="D607" s="118"/>
    </row>
    <row r="608" spans="1:4" ht="12.75">
      <c r="A608" s="10"/>
      <c r="C608" s="11"/>
      <c r="D608" s="118"/>
    </row>
    <row r="609" spans="1:4" ht="12.75">
      <c r="A609" s="10"/>
      <c r="C609" s="11"/>
      <c r="D609" s="118"/>
    </row>
    <row r="610" spans="1:4" ht="12.75">
      <c r="A610" s="10"/>
      <c r="C610" s="11"/>
      <c r="D610" s="118"/>
    </row>
    <row r="611" spans="1:4" ht="12.75">
      <c r="A611" s="10"/>
      <c r="C611" s="11"/>
      <c r="D611" s="118"/>
    </row>
    <row r="612" spans="1:4" ht="12.75">
      <c r="A612" s="10"/>
      <c r="C612" s="11"/>
      <c r="D612" s="118"/>
    </row>
    <row r="613" spans="1:4" ht="12.75">
      <c r="A613" s="10"/>
      <c r="C613" s="11"/>
      <c r="D613" s="118"/>
    </row>
    <row r="614" spans="1:4" ht="12.75">
      <c r="A614" s="10"/>
      <c r="C614" s="11"/>
      <c r="D614" s="118"/>
    </row>
    <row r="615" spans="1:4" ht="12.75">
      <c r="A615" s="10"/>
      <c r="C615" s="11"/>
      <c r="D615" s="118"/>
    </row>
    <row r="616" spans="1:4" ht="12.75">
      <c r="A616" s="10"/>
      <c r="C616" s="11"/>
      <c r="D616" s="118"/>
    </row>
    <row r="617" spans="1:4" ht="12.75">
      <c r="A617" s="10"/>
      <c r="C617" s="11"/>
      <c r="D617" s="118"/>
    </row>
    <row r="618" spans="1:4" ht="12.75">
      <c r="A618" s="10"/>
      <c r="C618" s="11"/>
      <c r="D618" s="118"/>
    </row>
    <row r="619" spans="1:4" ht="12.75">
      <c r="A619" s="10"/>
      <c r="C619" s="11"/>
      <c r="D619" s="118"/>
    </row>
    <row r="620" spans="1:4" ht="12.75">
      <c r="A620" s="10"/>
      <c r="C620" s="11"/>
      <c r="D620" s="118"/>
    </row>
    <row r="621" spans="1:4" ht="12.75">
      <c r="A621" s="10"/>
      <c r="C621" s="11"/>
      <c r="D621" s="118"/>
    </row>
    <row r="622" spans="1:4" ht="12.75">
      <c r="A622" s="10"/>
      <c r="C622" s="11"/>
      <c r="D622" s="118"/>
    </row>
    <row r="623" spans="1:4" ht="12.75">
      <c r="A623" s="10"/>
      <c r="C623" s="11"/>
      <c r="D623" s="118"/>
    </row>
    <row r="624" spans="1:4" ht="12.75">
      <c r="A624" s="10"/>
      <c r="C624" s="11"/>
      <c r="D624" s="118"/>
    </row>
    <row r="625" spans="1:4" ht="12.75">
      <c r="A625" s="10"/>
      <c r="C625" s="11"/>
      <c r="D625" s="118"/>
    </row>
    <row r="626" spans="1:4" ht="12.75">
      <c r="A626" s="10"/>
      <c r="C626" s="11"/>
      <c r="D626" s="118"/>
    </row>
    <row r="627" spans="1:4" ht="12.75">
      <c r="A627" s="10"/>
      <c r="C627" s="11"/>
      <c r="D627" s="118"/>
    </row>
    <row r="628" spans="1:4" ht="12.75">
      <c r="A628" s="10"/>
      <c r="C628" s="11"/>
      <c r="D628" s="118"/>
    </row>
    <row r="629" spans="1:4" ht="12.75">
      <c r="A629" s="10"/>
      <c r="C629" s="11"/>
      <c r="D629" s="118"/>
    </row>
    <row r="630" spans="1:4" ht="12.75">
      <c r="A630" s="10"/>
      <c r="C630" s="11"/>
      <c r="D630" s="118"/>
    </row>
    <row r="631" spans="1:4" ht="12.75">
      <c r="A631" s="10"/>
      <c r="C631" s="11"/>
      <c r="D631" s="118"/>
    </row>
    <row r="632" spans="1:4" ht="12.75">
      <c r="A632" s="10"/>
      <c r="C632" s="11"/>
      <c r="D632" s="118"/>
    </row>
    <row r="633" spans="1:4" ht="12.75">
      <c r="A633" s="10"/>
      <c r="C633" s="11"/>
      <c r="D633" s="118"/>
    </row>
    <row r="634" spans="1:4" ht="12.75">
      <c r="A634" s="10"/>
      <c r="C634" s="11"/>
      <c r="D634" s="118"/>
    </row>
    <row r="635" spans="1:4" ht="12.75">
      <c r="A635" s="10"/>
      <c r="C635" s="11"/>
      <c r="D635" s="118"/>
    </row>
    <row r="636" spans="1:4" ht="12.75">
      <c r="A636" s="10"/>
      <c r="C636" s="11"/>
      <c r="D636" s="118"/>
    </row>
    <row r="637" spans="1:4" ht="12.75">
      <c r="A637" s="10"/>
      <c r="C637" s="11"/>
      <c r="D637" s="118"/>
    </row>
    <row r="638" spans="1:4" ht="12.75">
      <c r="A638" s="10"/>
      <c r="C638" s="11"/>
      <c r="D638" s="118"/>
    </row>
    <row r="639" spans="1:4" ht="12.75">
      <c r="A639" s="10"/>
      <c r="C639" s="11"/>
      <c r="D639" s="118"/>
    </row>
    <row r="640" spans="1:4" ht="12.75">
      <c r="A640" s="10"/>
      <c r="C640" s="11"/>
      <c r="D640" s="118"/>
    </row>
    <row r="641" spans="1:4" ht="12.75">
      <c r="A641" s="10"/>
      <c r="C641" s="11"/>
      <c r="D641" s="118"/>
    </row>
    <row r="642" spans="1:4" ht="12.75">
      <c r="A642" s="10"/>
      <c r="C642" s="11"/>
      <c r="D642" s="118"/>
    </row>
    <row r="643" spans="1:4" ht="12.75">
      <c r="A643" s="10"/>
      <c r="C643" s="11"/>
      <c r="D643" s="118"/>
    </row>
    <row r="644" spans="1:4" ht="12.75">
      <c r="A644" s="10"/>
      <c r="C644" s="11"/>
      <c r="D644" s="118"/>
    </row>
    <row r="645" spans="1:4" ht="12.75">
      <c r="A645" s="10"/>
      <c r="C645" s="11"/>
      <c r="D645" s="118"/>
    </row>
    <row r="646" spans="1:4" ht="12.75">
      <c r="A646" s="10"/>
      <c r="C646" s="11"/>
      <c r="D646" s="118"/>
    </row>
    <row r="647" spans="1:4" ht="12.75">
      <c r="A647" s="10"/>
      <c r="C647" s="11"/>
      <c r="D647" s="118"/>
    </row>
    <row r="648" spans="1:4" ht="12.75">
      <c r="A648" s="10"/>
      <c r="C648" s="11"/>
      <c r="D648" s="118"/>
    </row>
    <row r="649" spans="1:4" ht="12.75">
      <c r="A649" s="10"/>
      <c r="C649" s="11"/>
      <c r="D649" s="118"/>
    </row>
    <row r="650" spans="1:4" ht="12.75">
      <c r="A650" s="10"/>
      <c r="C650" s="11"/>
      <c r="D650" s="118"/>
    </row>
    <row r="651" spans="1:4" ht="12.75">
      <c r="A651" s="10"/>
      <c r="C651" s="11"/>
      <c r="D651" s="118"/>
    </row>
    <row r="652" spans="1:4" ht="12.75">
      <c r="A652" s="10"/>
      <c r="C652" s="11"/>
      <c r="D652" s="118"/>
    </row>
    <row r="653" spans="1:4" ht="12.75">
      <c r="A653" s="10"/>
      <c r="C653" s="11"/>
      <c r="D653" s="118"/>
    </row>
    <row r="654" spans="1:4" ht="12.75">
      <c r="A654" s="10"/>
      <c r="C654" s="11"/>
      <c r="D654" s="118"/>
    </row>
    <row r="655" spans="1:4" ht="12.75">
      <c r="A655" s="10"/>
      <c r="C655" s="11"/>
      <c r="D655" s="118"/>
    </row>
    <row r="656" spans="1:4" ht="12.75">
      <c r="A656" s="10"/>
      <c r="C656" s="11"/>
      <c r="D656" s="118"/>
    </row>
    <row r="657" spans="1:4" ht="12.75">
      <c r="A657" s="10"/>
      <c r="C657" s="11"/>
      <c r="D657" s="118"/>
    </row>
    <row r="658" spans="1:4" ht="12.75">
      <c r="A658" s="10"/>
      <c r="C658" s="11"/>
      <c r="D658" s="118"/>
    </row>
    <row r="659" spans="1:4" ht="12.75">
      <c r="A659" s="10"/>
      <c r="C659" s="11"/>
      <c r="D659" s="118"/>
    </row>
    <row r="660" spans="1:4" ht="12.75">
      <c r="A660" s="10"/>
      <c r="C660" s="11"/>
      <c r="D660" s="118"/>
    </row>
    <row r="661" spans="1:4" ht="12.75">
      <c r="A661" s="10"/>
      <c r="C661" s="11"/>
      <c r="D661" s="118"/>
    </row>
    <row r="662" spans="1:4" ht="12.75">
      <c r="A662" s="10"/>
      <c r="C662" s="11"/>
      <c r="D662" s="118"/>
    </row>
    <row r="663" spans="1:4" ht="12.75">
      <c r="A663" s="10"/>
      <c r="C663" s="11"/>
      <c r="D663" s="118"/>
    </row>
    <row r="664" spans="1:4" ht="12.75">
      <c r="A664" s="10"/>
      <c r="C664" s="11"/>
      <c r="D664" s="118"/>
    </row>
    <row r="665" spans="1:4" ht="12.75">
      <c r="A665" s="10"/>
      <c r="C665" s="11"/>
      <c r="D665" s="118"/>
    </row>
    <row r="666" spans="1:4" ht="12.75">
      <c r="A666" s="10"/>
      <c r="C666" s="11"/>
      <c r="D666" s="118"/>
    </row>
    <row r="667" spans="1:4" ht="12.75">
      <c r="A667" s="10"/>
      <c r="C667" s="11"/>
      <c r="D667" s="118"/>
    </row>
    <row r="668" spans="1:4" ht="12.75">
      <c r="A668" s="10"/>
      <c r="C668" s="11"/>
      <c r="D668" s="118"/>
    </row>
    <row r="669" spans="1:4" ht="12.75">
      <c r="A669" s="10"/>
      <c r="C669" s="11"/>
      <c r="D669" s="118"/>
    </row>
    <row r="670" spans="1:4" ht="12.75">
      <c r="A670" s="10"/>
      <c r="C670" s="11"/>
      <c r="D670" s="118"/>
    </row>
    <row r="671" spans="1:4" ht="12.75">
      <c r="A671" s="10"/>
      <c r="C671" s="11"/>
      <c r="D671" s="118"/>
    </row>
    <row r="672" spans="1:4" ht="12.75">
      <c r="A672" s="10"/>
      <c r="C672" s="11"/>
      <c r="D672" s="118"/>
    </row>
    <row r="673" spans="1:4" ht="12.75">
      <c r="A673" s="10"/>
      <c r="C673" s="11"/>
      <c r="D673" s="118"/>
    </row>
    <row r="674" spans="1:4" ht="12.75">
      <c r="A674" s="10"/>
      <c r="C674" s="11"/>
      <c r="D674" s="118"/>
    </row>
    <row r="675" spans="1:4" ht="12.75">
      <c r="A675" s="10"/>
      <c r="C675" s="11"/>
      <c r="D675" s="118"/>
    </row>
    <row r="676" spans="1:4" ht="12.75">
      <c r="A676" s="10"/>
      <c r="C676" s="11"/>
      <c r="D676" s="118"/>
    </row>
    <row r="677" spans="1:4" ht="12.75">
      <c r="A677" s="10"/>
      <c r="C677" s="11"/>
      <c r="D677" s="118"/>
    </row>
    <row r="678" spans="1:4" ht="12.75">
      <c r="A678" s="10"/>
      <c r="C678" s="11"/>
      <c r="D678" s="118"/>
    </row>
    <row r="679" spans="1:4" ht="12.75">
      <c r="A679" s="10"/>
      <c r="C679" s="11"/>
      <c r="D679" s="118"/>
    </row>
    <row r="680" spans="1:4" ht="12.75">
      <c r="A680" s="10"/>
      <c r="C680" s="11"/>
      <c r="D680" s="118"/>
    </row>
    <row r="681" spans="1:4" ht="12.75">
      <c r="A681" s="10"/>
      <c r="C681" s="11"/>
      <c r="D681" s="118"/>
    </row>
    <row r="682" spans="1:4" ht="12.75">
      <c r="A682" s="10"/>
      <c r="C682" s="11"/>
      <c r="D682" s="118"/>
    </row>
    <row r="683" spans="1:4" ht="12.75">
      <c r="A683" s="10"/>
      <c r="C683" s="11"/>
      <c r="D683" s="118"/>
    </row>
    <row r="684" spans="1:4" ht="12.75">
      <c r="A684" s="10"/>
      <c r="C684" s="11"/>
      <c r="D684" s="118"/>
    </row>
    <row r="685" spans="1:4" ht="12.75">
      <c r="A685" s="10"/>
      <c r="C685" s="11"/>
      <c r="D685" s="118"/>
    </row>
    <row r="686" spans="1:4" ht="12.75">
      <c r="A686" s="10"/>
      <c r="C686" s="11"/>
      <c r="D686" s="118"/>
    </row>
    <row r="687" spans="1:4" ht="12.75">
      <c r="A687" s="10"/>
      <c r="C687" s="11"/>
      <c r="D687" s="118"/>
    </row>
    <row r="688" spans="1:4" ht="12.75">
      <c r="A688" s="10"/>
      <c r="C688" s="11"/>
      <c r="D688" s="118"/>
    </row>
    <row r="689" spans="1:4" ht="12.75">
      <c r="A689" s="10"/>
      <c r="C689" s="11"/>
      <c r="D689" s="118"/>
    </row>
    <row r="690" spans="1:4" ht="12.75">
      <c r="A690" s="10"/>
      <c r="C690" s="11"/>
      <c r="D690" s="118"/>
    </row>
    <row r="691" spans="1:4" ht="12.75">
      <c r="A691" s="10"/>
      <c r="C691" s="11"/>
      <c r="D691" s="118"/>
    </row>
    <row r="692" spans="1:4" ht="12.75">
      <c r="A692" s="10"/>
      <c r="C692" s="11"/>
      <c r="D692" s="118"/>
    </row>
    <row r="693" spans="1:4" ht="12.75">
      <c r="A693" s="10"/>
      <c r="C693" s="11"/>
      <c r="D693" s="118"/>
    </row>
    <row r="694" spans="1:4" ht="12.75">
      <c r="A694" s="10"/>
      <c r="C694" s="11"/>
      <c r="D694" s="118"/>
    </row>
    <row r="695" spans="1:4" ht="12.75">
      <c r="A695" s="10"/>
      <c r="C695" s="11"/>
      <c r="D695" s="118"/>
    </row>
    <row r="696" spans="1:4" ht="12.75">
      <c r="A696" s="10"/>
      <c r="C696" s="11"/>
      <c r="D696" s="118"/>
    </row>
    <row r="697" spans="1:4" ht="12.75">
      <c r="A697" s="10"/>
      <c r="C697" s="11"/>
      <c r="D697" s="118"/>
    </row>
    <row r="698" spans="1:4" ht="12.75">
      <c r="A698" s="10"/>
      <c r="C698" s="11"/>
      <c r="D698" s="118"/>
    </row>
    <row r="699" spans="1:4" ht="12.75">
      <c r="A699" s="10"/>
      <c r="C699" s="11"/>
      <c r="D699" s="118"/>
    </row>
    <row r="700" spans="1:4" ht="12.75">
      <c r="A700" s="10"/>
      <c r="C700" s="11"/>
      <c r="D700" s="118"/>
    </row>
    <row r="701" spans="1:4" ht="12.75">
      <c r="A701" s="10"/>
      <c r="C701" s="11"/>
      <c r="D701" s="118"/>
    </row>
    <row r="702" spans="1:4" ht="12.75">
      <c r="A702" s="10"/>
      <c r="C702" s="11"/>
      <c r="D702" s="118"/>
    </row>
    <row r="703" spans="1:4" ht="12.75">
      <c r="A703" s="10"/>
      <c r="C703" s="11"/>
      <c r="D703" s="118"/>
    </row>
    <row r="704" spans="1:4" ht="12.75">
      <c r="A704" s="10"/>
      <c r="C704" s="11"/>
      <c r="D704" s="118"/>
    </row>
    <row r="705" spans="1:4" ht="12.75">
      <c r="A705" s="10"/>
      <c r="C705" s="11"/>
      <c r="D705" s="118"/>
    </row>
    <row r="706" spans="1:4" ht="12.75">
      <c r="A706" s="10"/>
      <c r="C706" s="11"/>
      <c r="D706" s="118"/>
    </row>
    <row r="707" spans="1:4" ht="12.75">
      <c r="A707" s="10"/>
      <c r="C707" s="11"/>
      <c r="D707" s="118"/>
    </row>
    <row r="708" spans="1:4" ht="12.75">
      <c r="A708" s="10"/>
      <c r="C708" s="11"/>
      <c r="D708" s="118"/>
    </row>
    <row r="709" spans="1:4" ht="12.75">
      <c r="A709" s="10"/>
      <c r="C709" s="11"/>
      <c r="D709" s="118"/>
    </row>
    <row r="710" spans="1:4" ht="12.75">
      <c r="A710" s="10"/>
      <c r="C710" s="11"/>
      <c r="D710" s="118"/>
    </row>
    <row r="711" spans="1:4" ht="12.75">
      <c r="A711" s="10"/>
      <c r="C711" s="11"/>
      <c r="D711" s="118"/>
    </row>
    <row r="712" spans="1:4" ht="12.75">
      <c r="A712" s="10"/>
      <c r="C712" s="11"/>
      <c r="D712" s="118"/>
    </row>
    <row r="713" spans="1:4" ht="12.75">
      <c r="A713" s="10"/>
      <c r="C713" s="11"/>
      <c r="D713" s="118"/>
    </row>
    <row r="714" spans="1:4" ht="12.75">
      <c r="A714" s="10"/>
      <c r="C714" s="11"/>
      <c r="D714" s="118"/>
    </row>
    <row r="715" spans="1:4" ht="12.75">
      <c r="A715" s="10"/>
      <c r="C715" s="11"/>
      <c r="D715" s="118"/>
    </row>
    <row r="716" spans="1:4" ht="12.75">
      <c r="A716" s="10"/>
      <c r="C716" s="11"/>
      <c r="D716" s="118"/>
    </row>
    <row r="717" spans="1:4" ht="12.75">
      <c r="A717" s="10"/>
      <c r="C717" s="11"/>
      <c r="D717" s="118"/>
    </row>
    <row r="718" spans="1:4" ht="12.75">
      <c r="A718" s="10"/>
      <c r="C718" s="11"/>
      <c r="D718" s="118"/>
    </row>
    <row r="719" spans="1:4" ht="12.75">
      <c r="A719" s="10"/>
      <c r="C719" s="11"/>
      <c r="D719" s="118"/>
    </row>
    <row r="720" spans="1:4" ht="12.75">
      <c r="A720" s="10"/>
      <c r="C720" s="11"/>
      <c r="D720" s="118"/>
    </row>
    <row r="721" spans="1:4" ht="12.75">
      <c r="A721" s="10"/>
      <c r="C721" s="11"/>
      <c r="D721" s="118"/>
    </row>
    <row r="722" spans="1:4" ht="12.75">
      <c r="A722" s="10"/>
      <c r="C722" s="11"/>
      <c r="D722" s="118"/>
    </row>
    <row r="723" spans="1:4" ht="12.75">
      <c r="A723" s="10"/>
      <c r="C723" s="11"/>
      <c r="D723" s="118"/>
    </row>
    <row r="724" spans="1:4" ht="12.75">
      <c r="A724" s="10"/>
      <c r="C724" s="11"/>
      <c r="D724" s="118"/>
    </row>
    <row r="725" spans="1:4" ht="12.75">
      <c r="A725" s="10"/>
      <c r="C725" s="11"/>
      <c r="D725" s="118"/>
    </row>
    <row r="726" spans="1:4" ht="12.75">
      <c r="A726" s="10"/>
      <c r="C726" s="11"/>
      <c r="D726" s="118"/>
    </row>
    <row r="727" spans="1:4" ht="12.75">
      <c r="A727" s="10"/>
      <c r="C727" s="11"/>
      <c r="D727" s="118"/>
    </row>
    <row r="728" spans="1:4" ht="12.75">
      <c r="A728" s="10"/>
      <c r="C728" s="11"/>
      <c r="D728" s="118"/>
    </row>
    <row r="729" spans="1:4" ht="12.75">
      <c r="A729" s="10"/>
      <c r="C729" s="11"/>
      <c r="D729" s="118"/>
    </row>
    <row r="730" spans="1:4" ht="12.75">
      <c r="A730" s="10"/>
      <c r="C730" s="11"/>
      <c r="D730" s="118"/>
    </row>
    <row r="731" spans="1:4" ht="12.75">
      <c r="A731" s="10"/>
      <c r="C731" s="11"/>
      <c r="D731" s="118"/>
    </row>
    <row r="732" spans="1:4" ht="12.75">
      <c r="A732" s="10"/>
      <c r="C732" s="11"/>
      <c r="D732" s="118"/>
    </row>
    <row r="733" spans="1:4" ht="12.75">
      <c r="A733" s="10"/>
      <c r="C733" s="11"/>
      <c r="D733" s="118"/>
    </row>
    <row r="734" spans="1:4" ht="12.75">
      <c r="A734" s="10"/>
      <c r="C734" s="11"/>
      <c r="D734" s="118"/>
    </row>
    <row r="735" spans="1:4" ht="12.75">
      <c r="A735" s="10"/>
      <c r="C735" s="11"/>
      <c r="D735" s="118"/>
    </row>
    <row r="736" spans="1:4" ht="12.75">
      <c r="A736" s="10"/>
      <c r="C736" s="11"/>
      <c r="D736" s="118"/>
    </row>
    <row r="737" spans="1:4" ht="12.75">
      <c r="A737" s="10"/>
      <c r="C737" s="11"/>
      <c r="D737" s="118"/>
    </row>
    <row r="738" spans="1:4" ht="12.75">
      <c r="A738" s="10"/>
      <c r="C738" s="11"/>
      <c r="D738" s="118"/>
    </row>
    <row r="739" spans="1:4" ht="12.75">
      <c r="A739" s="10"/>
      <c r="C739" s="11"/>
      <c r="D739" s="118"/>
    </row>
  </sheetData>
  <sheetProtection/>
  <mergeCells count="54">
    <mergeCell ref="A207:D207"/>
    <mergeCell ref="A208:D208"/>
    <mergeCell ref="A215:C215"/>
    <mergeCell ref="A216:D216"/>
    <mergeCell ref="A228:C228"/>
    <mergeCell ref="A155:C155"/>
    <mergeCell ref="A163:C163"/>
    <mergeCell ref="A180:C180"/>
    <mergeCell ref="A174:D174"/>
    <mergeCell ref="A175:D175"/>
    <mergeCell ref="A107:D107"/>
    <mergeCell ref="A109:C109"/>
    <mergeCell ref="A54:D54"/>
    <mergeCell ref="A131:D131"/>
    <mergeCell ref="A56:C56"/>
    <mergeCell ref="A74:C74"/>
    <mergeCell ref="A106:C106"/>
    <mergeCell ref="A130:C130"/>
    <mergeCell ref="A5:D5"/>
    <mergeCell ref="A30:D30"/>
    <mergeCell ref="A145:D145"/>
    <mergeCell ref="A75:D75"/>
    <mergeCell ref="A111:D111"/>
    <mergeCell ref="A4:D4"/>
    <mergeCell ref="A50:D50"/>
    <mergeCell ref="A57:D57"/>
    <mergeCell ref="A44:D44"/>
    <mergeCell ref="A110:D110"/>
    <mergeCell ref="A29:C29"/>
    <mergeCell ref="A43:C43"/>
    <mergeCell ref="A49:C49"/>
    <mergeCell ref="A58:D58"/>
    <mergeCell ref="B234:C234"/>
    <mergeCell ref="B233:C233"/>
    <mergeCell ref="B232:C232"/>
    <mergeCell ref="B231:C231"/>
    <mergeCell ref="A53:C53"/>
    <mergeCell ref="A51:D51"/>
    <mergeCell ref="A132:D132"/>
    <mergeCell ref="A157:D157"/>
    <mergeCell ref="A156:D156"/>
    <mergeCell ref="A169:C169"/>
    <mergeCell ref="A173:C173"/>
    <mergeCell ref="A170:D170"/>
    <mergeCell ref="A164:D164"/>
    <mergeCell ref="A165:D165"/>
    <mergeCell ref="A144:C144"/>
    <mergeCell ref="A191:C191"/>
    <mergeCell ref="A198:C198"/>
    <mergeCell ref="A206:C206"/>
    <mergeCell ref="A192:D192"/>
    <mergeCell ref="A181:D181"/>
    <mergeCell ref="A199:D199"/>
    <mergeCell ref="A193:D193"/>
  </mergeCells>
  <printOptions horizontalCentered="1"/>
  <pageMargins left="0.5905511811023623" right="0" top="0.83" bottom="0.62" header="0.43" footer="0.24"/>
  <pageSetup fitToHeight="0" fitToWidth="1" horizontalDpi="600" verticalDpi="600" orientation="portrait" paperSize="9" r:id="rId1"/>
  <headerFooter alignWithMargins="0">
    <oddFooter>&amp;CStrona &amp;P z &amp;N</oddFooter>
  </headerFooter>
  <rowBreaks count="2" manualBreakCount="2">
    <brk id="47" max="3" man="1"/>
    <brk id="15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1"/>
  <sheetViews>
    <sheetView zoomScaleSheetLayoutView="100" zoomScalePageLayoutView="0" workbookViewId="0" topLeftCell="A1">
      <selection activeCell="Y22" sqref="Y22"/>
    </sheetView>
  </sheetViews>
  <sheetFormatPr defaultColWidth="9.140625" defaultRowHeight="12.75"/>
  <cols>
    <col min="1" max="1" width="4.57421875" style="24" customWidth="1"/>
    <col min="2" max="2" width="12.28125" style="24" customWidth="1"/>
    <col min="3" max="3" width="23.28125" style="24" customWidth="1"/>
    <col min="4" max="4" width="21.8515625" style="225" customWidth="1"/>
    <col min="5" max="5" width="16.421875" style="27" customWidth="1"/>
    <col min="6" max="6" width="17.7109375" style="24" customWidth="1"/>
    <col min="7" max="8" width="13.57421875" style="24" customWidth="1"/>
    <col min="9" max="9" width="12.00390625" style="24" customWidth="1"/>
    <col min="10" max="10" width="13.140625" style="24" customWidth="1"/>
    <col min="11" max="11" width="11.57421875" style="25" customWidth="1"/>
    <col min="12" max="12" width="13.28125" style="24" customWidth="1"/>
    <col min="13" max="13" width="10.8515625" style="25" customWidth="1"/>
    <col min="14" max="14" width="15.140625" style="24" customWidth="1"/>
    <col min="15" max="15" width="10.00390625" style="24" customWidth="1"/>
    <col min="16" max="16" width="9.421875" style="24" customWidth="1"/>
    <col min="17" max="17" width="10.140625" style="24" customWidth="1"/>
    <col min="18" max="18" width="18.57421875" style="24" customWidth="1"/>
    <col min="19" max="19" width="20.7109375" style="24" customWidth="1"/>
    <col min="20" max="20" width="15.140625" style="24" customWidth="1"/>
    <col min="21" max="21" width="15.140625" style="224" customWidth="1"/>
    <col min="22" max="25" width="15.00390625" style="24" customWidth="1"/>
    <col min="26" max="28" width="8.00390625" style="27" customWidth="1"/>
    <col min="29" max="29" width="9.140625" style="27" customWidth="1"/>
    <col min="30" max="16384" width="9.140625" style="24" customWidth="1"/>
  </cols>
  <sheetData>
    <row r="1" spans="1:12" ht="17.25">
      <c r="A1" s="266" t="s">
        <v>253</v>
      </c>
      <c r="E1" s="27" t="s">
        <v>60</v>
      </c>
      <c r="K1" s="459"/>
      <c r="L1" s="459"/>
    </row>
    <row r="2" spans="1:12" ht="23.25" customHeight="1" thickBot="1">
      <c r="A2" s="460" t="s">
        <v>252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1"/>
    </row>
    <row r="3" spans="1:29" ht="18" customHeight="1">
      <c r="A3" s="470" t="s">
        <v>7</v>
      </c>
      <c r="B3" s="446" t="s">
        <v>251</v>
      </c>
      <c r="C3" s="446" t="s">
        <v>250</v>
      </c>
      <c r="D3" s="446" t="s">
        <v>249</v>
      </c>
      <c r="E3" s="446" t="s">
        <v>248</v>
      </c>
      <c r="F3" s="439" t="s">
        <v>247</v>
      </c>
      <c r="G3" s="443" t="s">
        <v>246</v>
      </c>
      <c r="H3" s="443"/>
      <c r="I3" s="462" t="s">
        <v>245</v>
      </c>
      <c r="J3" s="446" t="s">
        <v>244</v>
      </c>
      <c r="K3" s="446" t="s">
        <v>243</v>
      </c>
      <c r="L3" s="446" t="s">
        <v>242</v>
      </c>
      <c r="M3" s="446" t="s">
        <v>241</v>
      </c>
      <c r="N3" s="439" t="s">
        <v>240</v>
      </c>
      <c r="O3" s="443" t="s">
        <v>239</v>
      </c>
      <c r="P3" s="446" t="s">
        <v>238</v>
      </c>
      <c r="Q3" s="443" t="s">
        <v>237</v>
      </c>
      <c r="R3" s="443" t="s">
        <v>236</v>
      </c>
      <c r="S3" s="443" t="s">
        <v>235</v>
      </c>
      <c r="T3" s="443" t="s">
        <v>234</v>
      </c>
      <c r="U3" s="443"/>
      <c r="V3" s="443" t="s">
        <v>233</v>
      </c>
      <c r="W3" s="443"/>
      <c r="X3" s="443" t="s">
        <v>232</v>
      </c>
      <c r="Y3" s="443"/>
      <c r="Z3" s="439" t="s">
        <v>231</v>
      </c>
      <c r="AA3" s="440"/>
      <c r="AB3" s="440"/>
      <c r="AC3" s="456" t="s">
        <v>230</v>
      </c>
    </row>
    <row r="4" spans="1:29" ht="36.75" customHeight="1">
      <c r="A4" s="471"/>
      <c r="B4" s="447"/>
      <c r="C4" s="447"/>
      <c r="D4" s="447"/>
      <c r="E4" s="447"/>
      <c r="F4" s="449"/>
      <c r="G4" s="444"/>
      <c r="H4" s="444"/>
      <c r="I4" s="463"/>
      <c r="J4" s="447"/>
      <c r="K4" s="447"/>
      <c r="L4" s="447"/>
      <c r="M4" s="447"/>
      <c r="N4" s="449"/>
      <c r="O4" s="444"/>
      <c r="P4" s="447"/>
      <c r="Q4" s="444"/>
      <c r="R4" s="444"/>
      <c r="S4" s="444"/>
      <c r="T4" s="444"/>
      <c r="U4" s="444"/>
      <c r="V4" s="444"/>
      <c r="W4" s="444"/>
      <c r="X4" s="444"/>
      <c r="Y4" s="444"/>
      <c r="Z4" s="441"/>
      <c r="AA4" s="442"/>
      <c r="AB4" s="442"/>
      <c r="AC4" s="457"/>
    </row>
    <row r="5" spans="1:29" ht="42" customHeight="1" thickBot="1">
      <c r="A5" s="472"/>
      <c r="B5" s="448"/>
      <c r="C5" s="448"/>
      <c r="D5" s="448"/>
      <c r="E5" s="448"/>
      <c r="F5" s="448"/>
      <c r="G5" s="265" t="s">
        <v>229</v>
      </c>
      <c r="H5" s="265" t="s">
        <v>228</v>
      </c>
      <c r="I5" s="448"/>
      <c r="J5" s="448"/>
      <c r="K5" s="448"/>
      <c r="L5" s="448"/>
      <c r="M5" s="448"/>
      <c r="N5" s="466"/>
      <c r="O5" s="445"/>
      <c r="P5" s="448"/>
      <c r="Q5" s="445"/>
      <c r="R5" s="445"/>
      <c r="S5" s="445"/>
      <c r="T5" s="263" t="s">
        <v>229</v>
      </c>
      <c r="U5" s="264" t="s">
        <v>228</v>
      </c>
      <c r="V5" s="263" t="s">
        <v>227</v>
      </c>
      <c r="W5" s="263" t="s">
        <v>226</v>
      </c>
      <c r="X5" s="263" t="s">
        <v>227</v>
      </c>
      <c r="Y5" s="263" t="s">
        <v>226</v>
      </c>
      <c r="Z5" s="262" t="s">
        <v>225</v>
      </c>
      <c r="AA5" s="262" t="s">
        <v>224</v>
      </c>
      <c r="AB5" s="262" t="s">
        <v>223</v>
      </c>
      <c r="AC5" s="458"/>
    </row>
    <row r="6" spans="1:29" ht="18.75" customHeight="1">
      <c r="A6" s="464" t="s">
        <v>71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53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5"/>
    </row>
    <row r="7" spans="1:29" ht="39">
      <c r="A7" s="252">
        <v>1</v>
      </c>
      <c r="B7" s="36" t="s">
        <v>217</v>
      </c>
      <c r="C7" s="36" t="s">
        <v>216</v>
      </c>
      <c r="D7" s="36" t="s">
        <v>222</v>
      </c>
      <c r="E7" s="251" t="s">
        <v>221</v>
      </c>
      <c r="F7" s="36" t="s">
        <v>184</v>
      </c>
      <c r="G7" s="36" t="s">
        <v>220</v>
      </c>
      <c r="H7" s="261">
        <v>1826.49</v>
      </c>
      <c r="I7" s="36">
        <v>2402</v>
      </c>
      <c r="J7" s="36">
        <v>2008</v>
      </c>
      <c r="K7" s="36" t="s">
        <v>219</v>
      </c>
      <c r="L7" s="286" t="s">
        <v>648</v>
      </c>
      <c r="M7" s="36">
        <v>6</v>
      </c>
      <c r="N7" s="203" t="s">
        <v>158</v>
      </c>
      <c r="O7" s="36">
        <v>3490</v>
      </c>
      <c r="P7" s="36" t="s">
        <v>58</v>
      </c>
      <c r="Q7" s="287">
        <v>9359</v>
      </c>
      <c r="R7" s="158" t="s">
        <v>182</v>
      </c>
      <c r="S7" s="296">
        <v>30000</v>
      </c>
      <c r="T7" s="257" t="s">
        <v>218</v>
      </c>
      <c r="U7" s="254">
        <v>4400</v>
      </c>
      <c r="V7" s="253" t="s">
        <v>662</v>
      </c>
      <c r="W7" s="253" t="s">
        <v>663</v>
      </c>
      <c r="X7" s="253" t="s">
        <v>662</v>
      </c>
      <c r="Y7" s="253" t="s">
        <v>663</v>
      </c>
      <c r="Z7" s="239" t="s">
        <v>170</v>
      </c>
      <c r="AA7" s="239" t="s">
        <v>170</v>
      </c>
      <c r="AB7" s="239" t="s">
        <v>170</v>
      </c>
      <c r="AC7" s="260"/>
    </row>
    <row r="8" spans="1:29" ht="24.75" customHeight="1">
      <c r="A8" s="252">
        <v>2</v>
      </c>
      <c r="B8" s="36" t="s">
        <v>217</v>
      </c>
      <c r="C8" s="36" t="s">
        <v>216</v>
      </c>
      <c r="D8" s="36" t="s">
        <v>215</v>
      </c>
      <c r="E8" s="251" t="s">
        <v>214</v>
      </c>
      <c r="F8" s="36" t="s">
        <v>184</v>
      </c>
      <c r="G8" s="36" t="s">
        <v>158</v>
      </c>
      <c r="H8" s="36" t="s">
        <v>158</v>
      </c>
      <c r="I8" s="36">
        <v>2402</v>
      </c>
      <c r="J8" s="36">
        <v>2006</v>
      </c>
      <c r="K8" s="36" t="s">
        <v>213</v>
      </c>
      <c r="L8" s="286" t="s">
        <v>649</v>
      </c>
      <c r="M8" s="36">
        <v>6</v>
      </c>
      <c r="N8" s="203" t="s">
        <v>158</v>
      </c>
      <c r="O8" s="36">
        <v>3490</v>
      </c>
      <c r="P8" s="36" t="s">
        <v>58</v>
      </c>
      <c r="Q8" s="287">
        <v>15505</v>
      </c>
      <c r="R8" s="36" t="s">
        <v>182</v>
      </c>
      <c r="S8" s="297">
        <v>17600</v>
      </c>
      <c r="T8" s="255" t="s">
        <v>169</v>
      </c>
      <c r="U8" s="254" t="s">
        <v>169</v>
      </c>
      <c r="V8" s="253" t="s">
        <v>664</v>
      </c>
      <c r="W8" s="253" t="s">
        <v>665</v>
      </c>
      <c r="X8" s="253" t="s">
        <v>664</v>
      </c>
      <c r="Y8" s="253" t="s">
        <v>665</v>
      </c>
      <c r="Z8" s="239" t="s">
        <v>170</v>
      </c>
      <c r="AA8" s="239" t="s">
        <v>170</v>
      </c>
      <c r="AB8" s="239" t="s">
        <v>170</v>
      </c>
      <c r="AC8" s="238"/>
    </row>
    <row r="9" spans="1:29" ht="24.75" customHeight="1">
      <c r="A9" s="252">
        <v>3</v>
      </c>
      <c r="B9" s="36" t="s">
        <v>211</v>
      </c>
      <c r="C9" s="36" t="s">
        <v>210</v>
      </c>
      <c r="D9" s="36" t="s">
        <v>209</v>
      </c>
      <c r="E9" s="251" t="s">
        <v>208</v>
      </c>
      <c r="F9" s="36" t="s">
        <v>184</v>
      </c>
      <c r="G9" s="36" t="s">
        <v>158</v>
      </c>
      <c r="H9" s="36" t="s">
        <v>158</v>
      </c>
      <c r="I9" s="36">
        <v>6830</v>
      </c>
      <c r="J9" s="36">
        <v>1984</v>
      </c>
      <c r="K9" s="36" t="s">
        <v>207</v>
      </c>
      <c r="L9" s="286" t="s">
        <v>206</v>
      </c>
      <c r="M9" s="36">
        <v>2</v>
      </c>
      <c r="N9" s="203" t="s">
        <v>158</v>
      </c>
      <c r="O9" s="36">
        <v>7960</v>
      </c>
      <c r="P9" s="36" t="s">
        <v>58</v>
      </c>
      <c r="Q9" s="287">
        <v>44750</v>
      </c>
      <c r="R9" s="36" t="s">
        <v>169</v>
      </c>
      <c r="S9" s="298" t="s">
        <v>158</v>
      </c>
      <c r="T9" s="255" t="s">
        <v>169</v>
      </c>
      <c r="U9" s="254" t="s">
        <v>169</v>
      </c>
      <c r="V9" s="253" t="s">
        <v>212</v>
      </c>
      <c r="W9" s="253" t="s">
        <v>666</v>
      </c>
      <c r="X9" s="249" t="s">
        <v>158</v>
      </c>
      <c r="Y9" s="249" t="s">
        <v>158</v>
      </c>
      <c r="Z9" s="239" t="s">
        <v>170</v>
      </c>
      <c r="AA9" s="239" t="s">
        <v>170</v>
      </c>
      <c r="AB9" s="259" t="s">
        <v>158</v>
      </c>
      <c r="AC9" s="258"/>
    </row>
    <row r="10" spans="1:29" ht="37.5" customHeight="1">
      <c r="A10" s="252">
        <v>4</v>
      </c>
      <c r="B10" s="36" t="s">
        <v>205</v>
      </c>
      <c r="C10" s="36" t="s">
        <v>204</v>
      </c>
      <c r="D10" s="36" t="s">
        <v>203</v>
      </c>
      <c r="E10" s="251" t="s">
        <v>202</v>
      </c>
      <c r="F10" s="36" t="s">
        <v>184</v>
      </c>
      <c r="G10" s="36" t="s">
        <v>158</v>
      </c>
      <c r="H10" s="36" t="s">
        <v>158</v>
      </c>
      <c r="I10" s="36">
        <v>6374</v>
      </c>
      <c r="J10" s="36">
        <v>2011</v>
      </c>
      <c r="K10" s="36" t="s">
        <v>201</v>
      </c>
      <c r="L10" s="286" t="s">
        <v>650</v>
      </c>
      <c r="M10" s="36">
        <v>6</v>
      </c>
      <c r="N10" s="203" t="s">
        <v>158</v>
      </c>
      <c r="O10" s="36">
        <v>14000</v>
      </c>
      <c r="P10" s="36" t="s">
        <v>58</v>
      </c>
      <c r="Q10" s="287">
        <v>7632</v>
      </c>
      <c r="R10" s="36" t="s">
        <v>182</v>
      </c>
      <c r="S10" s="297">
        <v>199100</v>
      </c>
      <c r="T10" s="257" t="s">
        <v>200</v>
      </c>
      <c r="U10" s="256">
        <v>13440</v>
      </c>
      <c r="V10" s="253" t="s">
        <v>667</v>
      </c>
      <c r="W10" s="253" t="s">
        <v>668</v>
      </c>
      <c r="X10" s="253" t="s">
        <v>667</v>
      </c>
      <c r="Y10" s="253" t="s">
        <v>668</v>
      </c>
      <c r="Z10" s="239" t="s">
        <v>170</v>
      </c>
      <c r="AA10" s="239" t="s">
        <v>170</v>
      </c>
      <c r="AB10" s="239" t="s">
        <v>170</v>
      </c>
      <c r="AC10" s="238"/>
    </row>
    <row r="11" spans="1:29" ht="24.75" customHeight="1">
      <c r="A11" s="252">
        <v>5</v>
      </c>
      <c r="B11" s="36" t="s">
        <v>199</v>
      </c>
      <c r="C11" s="36" t="s">
        <v>198</v>
      </c>
      <c r="D11" s="36" t="s">
        <v>197</v>
      </c>
      <c r="E11" s="251" t="s">
        <v>196</v>
      </c>
      <c r="F11" s="36" t="s">
        <v>184</v>
      </c>
      <c r="G11" s="36" t="s">
        <v>158</v>
      </c>
      <c r="H11" s="36" t="s">
        <v>158</v>
      </c>
      <c r="I11" s="36">
        <v>5880</v>
      </c>
      <c r="J11" s="36">
        <v>2014</v>
      </c>
      <c r="K11" s="36" t="s">
        <v>195</v>
      </c>
      <c r="L11" s="286" t="s">
        <v>648</v>
      </c>
      <c r="M11" s="36">
        <v>6</v>
      </c>
      <c r="N11" s="203" t="s">
        <v>158</v>
      </c>
      <c r="O11" s="36">
        <v>15000</v>
      </c>
      <c r="P11" s="36" t="s">
        <v>58</v>
      </c>
      <c r="Q11" s="287">
        <v>3289</v>
      </c>
      <c r="R11" s="36" t="s">
        <v>182</v>
      </c>
      <c r="S11" s="297">
        <v>272400</v>
      </c>
      <c r="T11" s="257" t="s">
        <v>194</v>
      </c>
      <c r="U11" s="256">
        <v>4740</v>
      </c>
      <c r="V11" s="253" t="s">
        <v>669</v>
      </c>
      <c r="W11" s="253" t="s">
        <v>670</v>
      </c>
      <c r="X11" s="253" t="s">
        <v>669</v>
      </c>
      <c r="Y11" s="253" t="s">
        <v>670</v>
      </c>
      <c r="Z11" s="239" t="s">
        <v>170</v>
      </c>
      <c r="AA11" s="239" t="s">
        <v>170</v>
      </c>
      <c r="AB11" s="239" t="s">
        <v>170</v>
      </c>
      <c r="AC11" s="238"/>
    </row>
    <row r="12" spans="1:29" ht="24.75" customHeight="1">
      <c r="A12" s="252">
        <v>6</v>
      </c>
      <c r="B12" s="36" t="s">
        <v>193</v>
      </c>
      <c r="C12" s="36" t="s">
        <v>192</v>
      </c>
      <c r="D12" s="36" t="s">
        <v>191</v>
      </c>
      <c r="E12" s="251" t="s">
        <v>190</v>
      </c>
      <c r="F12" s="36" t="s">
        <v>189</v>
      </c>
      <c r="G12" s="36" t="s">
        <v>158</v>
      </c>
      <c r="H12" s="36" t="s">
        <v>158</v>
      </c>
      <c r="I12" s="36">
        <v>6871</v>
      </c>
      <c r="J12" s="36">
        <v>2001</v>
      </c>
      <c r="K12" s="36" t="s">
        <v>188</v>
      </c>
      <c r="L12" s="286" t="s">
        <v>651</v>
      </c>
      <c r="M12" s="36">
        <v>43</v>
      </c>
      <c r="N12" s="203" t="s">
        <v>158</v>
      </c>
      <c r="O12" s="36">
        <v>13800</v>
      </c>
      <c r="P12" s="36" t="s">
        <v>58</v>
      </c>
      <c r="Q12" s="287">
        <v>492286</v>
      </c>
      <c r="R12" s="36" t="s">
        <v>182</v>
      </c>
      <c r="S12" s="297">
        <v>94000</v>
      </c>
      <c r="T12" s="255" t="s">
        <v>169</v>
      </c>
      <c r="U12" s="254" t="s">
        <v>169</v>
      </c>
      <c r="V12" s="253" t="s">
        <v>671</v>
      </c>
      <c r="W12" s="253" t="s">
        <v>672</v>
      </c>
      <c r="X12" s="253" t="s">
        <v>671</v>
      </c>
      <c r="Y12" s="253" t="s">
        <v>672</v>
      </c>
      <c r="Z12" s="239" t="s">
        <v>170</v>
      </c>
      <c r="AA12" s="239" t="s">
        <v>170</v>
      </c>
      <c r="AB12" s="239" t="s">
        <v>170</v>
      </c>
      <c r="AC12" s="238"/>
    </row>
    <row r="13" spans="1:29" ht="24.75" customHeight="1">
      <c r="A13" s="252">
        <v>7</v>
      </c>
      <c r="B13" s="36" t="s">
        <v>177</v>
      </c>
      <c r="C13" s="36" t="s">
        <v>187</v>
      </c>
      <c r="D13" s="36" t="s">
        <v>186</v>
      </c>
      <c r="E13" s="251" t="s">
        <v>185</v>
      </c>
      <c r="F13" s="36" t="s">
        <v>184</v>
      </c>
      <c r="G13" s="36" t="s">
        <v>158</v>
      </c>
      <c r="H13" s="36" t="s">
        <v>158</v>
      </c>
      <c r="I13" s="36">
        <v>7698</v>
      </c>
      <c r="J13" s="36">
        <v>2020</v>
      </c>
      <c r="K13" s="36" t="s">
        <v>183</v>
      </c>
      <c r="L13" s="273" t="s">
        <v>652</v>
      </c>
      <c r="M13" s="36">
        <v>6</v>
      </c>
      <c r="N13" s="250" t="s">
        <v>158</v>
      </c>
      <c r="O13" s="36">
        <v>16000</v>
      </c>
      <c r="P13" s="36" t="s">
        <v>58</v>
      </c>
      <c r="Q13" s="273">
        <v>2984</v>
      </c>
      <c r="R13" s="36" t="s">
        <v>182</v>
      </c>
      <c r="S13" s="299">
        <v>653200</v>
      </c>
      <c r="T13" s="249" t="s">
        <v>169</v>
      </c>
      <c r="U13" s="248" t="s">
        <v>169</v>
      </c>
      <c r="V13" s="247" t="s">
        <v>673</v>
      </c>
      <c r="W13" s="247" t="s">
        <v>674</v>
      </c>
      <c r="X13" s="247" t="s">
        <v>673</v>
      </c>
      <c r="Y13" s="247" t="s">
        <v>674</v>
      </c>
      <c r="Z13" s="239" t="s">
        <v>170</v>
      </c>
      <c r="AA13" s="239" t="s">
        <v>170</v>
      </c>
      <c r="AB13" s="239" t="s">
        <v>170</v>
      </c>
      <c r="AC13" s="238"/>
    </row>
    <row r="14" spans="1:29" ht="21.75" customHeight="1">
      <c r="A14" s="467" t="s">
        <v>113</v>
      </c>
      <c r="B14" s="468"/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9"/>
      <c r="O14" s="450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2"/>
    </row>
    <row r="15" spans="1:29" ht="30" customHeight="1">
      <c r="A15" s="97">
        <v>1</v>
      </c>
      <c r="B15" s="213" t="s">
        <v>177</v>
      </c>
      <c r="C15" s="213" t="s">
        <v>176</v>
      </c>
      <c r="D15" s="213" t="s">
        <v>181</v>
      </c>
      <c r="E15" s="246" t="s">
        <v>180</v>
      </c>
      <c r="F15" s="213" t="s">
        <v>173</v>
      </c>
      <c r="G15" s="242"/>
      <c r="H15" s="242"/>
      <c r="I15" s="213">
        <v>1461</v>
      </c>
      <c r="J15" s="213">
        <v>2006</v>
      </c>
      <c r="K15" s="213" t="s">
        <v>179</v>
      </c>
      <c r="L15" s="245" t="s">
        <v>675</v>
      </c>
      <c r="M15" s="213">
        <v>2</v>
      </c>
      <c r="N15" s="244">
        <v>565</v>
      </c>
      <c r="O15" s="213">
        <v>1685</v>
      </c>
      <c r="P15" s="213" t="s">
        <v>58</v>
      </c>
      <c r="Q15" s="243">
        <v>254256</v>
      </c>
      <c r="R15" s="213" t="s">
        <v>178</v>
      </c>
      <c r="S15" s="300">
        <v>9800</v>
      </c>
      <c r="T15" s="242"/>
      <c r="U15" s="242"/>
      <c r="V15" s="241" t="s">
        <v>300</v>
      </c>
      <c r="W15" s="241" t="s">
        <v>301</v>
      </c>
      <c r="X15" s="241" t="s">
        <v>300</v>
      </c>
      <c r="Y15" s="241" t="s">
        <v>301</v>
      </c>
      <c r="Z15" s="239" t="s">
        <v>170</v>
      </c>
      <c r="AA15" s="240" t="s">
        <v>170</v>
      </c>
      <c r="AB15" s="239" t="s">
        <v>170</v>
      </c>
      <c r="AC15" s="238" t="s">
        <v>58</v>
      </c>
    </row>
    <row r="16" spans="1:29" ht="27" thickBot="1">
      <c r="A16" s="237">
        <v>2</v>
      </c>
      <c r="B16" s="232" t="s">
        <v>177</v>
      </c>
      <c r="C16" s="232" t="s">
        <v>176</v>
      </c>
      <c r="D16" s="232" t="s">
        <v>175</v>
      </c>
      <c r="E16" s="236" t="s">
        <v>174</v>
      </c>
      <c r="F16" s="232" t="s">
        <v>173</v>
      </c>
      <c r="G16" s="231"/>
      <c r="H16" s="231"/>
      <c r="I16" s="232">
        <v>1461</v>
      </c>
      <c r="J16" s="232">
        <v>2014</v>
      </c>
      <c r="K16" s="235" t="s">
        <v>172</v>
      </c>
      <c r="L16" s="235" t="s">
        <v>676</v>
      </c>
      <c r="M16" s="232">
        <v>2</v>
      </c>
      <c r="N16" s="234">
        <v>565</v>
      </c>
      <c r="O16" s="232">
        <v>1950</v>
      </c>
      <c r="P16" s="232" t="s">
        <v>58</v>
      </c>
      <c r="Q16" s="233">
        <v>126950</v>
      </c>
      <c r="R16" s="232" t="s">
        <v>171</v>
      </c>
      <c r="S16" s="301">
        <v>27100</v>
      </c>
      <c r="T16" s="231"/>
      <c r="U16" s="231"/>
      <c r="V16" s="230" t="s">
        <v>302</v>
      </c>
      <c r="W16" s="230" t="s">
        <v>303</v>
      </c>
      <c r="X16" s="230" t="s">
        <v>302</v>
      </c>
      <c r="Y16" s="230" t="s">
        <v>303</v>
      </c>
      <c r="Z16" s="229" t="s">
        <v>170</v>
      </c>
      <c r="AA16" s="228" t="s">
        <v>170</v>
      </c>
      <c r="AB16" s="227" t="s">
        <v>170</v>
      </c>
      <c r="AC16" s="226" t="s">
        <v>58</v>
      </c>
    </row>
    <row r="17" spans="1:29" ht="21.75" customHeight="1">
      <c r="A17" s="467" t="s">
        <v>735</v>
      </c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9"/>
      <c r="O17" s="450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2"/>
    </row>
    <row r="18" spans="1:29" ht="39" customHeight="1">
      <c r="A18" s="97">
        <v>1</v>
      </c>
      <c r="B18" s="213" t="s">
        <v>764</v>
      </c>
      <c r="C18" s="213" t="s">
        <v>765</v>
      </c>
      <c r="D18" s="213" t="s">
        <v>766</v>
      </c>
      <c r="E18" s="246" t="s">
        <v>767</v>
      </c>
      <c r="F18" s="213" t="s">
        <v>779</v>
      </c>
      <c r="G18" s="242"/>
      <c r="H18" s="242"/>
      <c r="I18" s="213">
        <v>2987</v>
      </c>
      <c r="J18" s="213">
        <v>2020</v>
      </c>
      <c r="K18" s="245" t="s">
        <v>780</v>
      </c>
      <c r="L18" s="363">
        <v>45092</v>
      </c>
      <c r="M18" s="244">
        <v>23</v>
      </c>
      <c r="N18" s="244"/>
      <c r="O18" s="213" t="s">
        <v>773</v>
      </c>
      <c r="P18" s="213" t="s">
        <v>58</v>
      </c>
      <c r="Q18" s="243">
        <v>78990</v>
      </c>
      <c r="R18" s="213" t="s">
        <v>775</v>
      </c>
      <c r="S18" s="369">
        <v>190100</v>
      </c>
      <c r="T18" s="242"/>
      <c r="U18" s="242"/>
      <c r="V18" s="370" t="s">
        <v>783</v>
      </c>
      <c r="W18" s="370" t="s">
        <v>784</v>
      </c>
      <c r="X18" s="370" t="s">
        <v>783</v>
      </c>
      <c r="Y18" s="371" t="s">
        <v>784</v>
      </c>
      <c r="Z18" s="372" t="s">
        <v>789</v>
      </c>
      <c r="AA18" s="372" t="s">
        <v>789</v>
      </c>
      <c r="AB18" s="372" t="s">
        <v>789</v>
      </c>
      <c r="AC18" s="238"/>
    </row>
    <row r="19" spans="1:29" ht="43.5" customHeight="1">
      <c r="A19" s="355">
        <v>2</v>
      </c>
      <c r="B19" s="356" t="s">
        <v>764</v>
      </c>
      <c r="C19" s="356" t="s">
        <v>768</v>
      </c>
      <c r="D19" s="356" t="s">
        <v>769</v>
      </c>
      <c r="E19" s="357" t="s">
        <v>770</v>
      </c>
      <c r="F19" s="356" t="s">
        <v>779</v>
      </c>
      <c r="G19" s="358"/>
      <c r="H19" s="358"/>
      <c r="I19" s="356">
        <v>2987</v>
      </c>
      <c r="J19" s="356">
        <v>2018</v>
      </c>
      <c r="K19" s="359" t="s">
        <v>781</v>
      </c>
      <c r="L19" s="364">
        <v>45097</v>
      </c>
      <c r="M19" s="360">
        <v>23</v>
      </c>
      <c r="N19" s="360"/>
      <c r="O19" s="356" t="s">
        <v>774</v>
      </c>
      <c r="P19" s="356" t="s">
        <v>58</v>
      </c>
      <c r="Q19" s="361">
        <v>150621</v>
      </c>
      <c r="R19" s="356" t="s">
        <v>775</v>
      </c>
      <c r="S19" s="367">
        <v>153750</v>
      </c>
      <c r="T19" s="358"/>
      <c r="U19" s="358"/>
      <c r="V19" s="373" t="s">
        <v>785</v>
      </c>
      <c r="W19" s="373" t="s">
        <v>786</v>
      </c>
      <c r="X19" s="373" t="s">
        <v>785</v>
      </c>
      <c r="Y19" s="374" t="s">
        <v>786</v>
      </c>
      <c r="Z19" s="372" t="s">
        <v>789</v>
      </c>
      <c r="AA19" s="372" t="s">
        <v>789</v>
      </c>
      <c r="AB19" s="372" t="s">
        <v>789</v>
      </c>
      <c r="AC19" s="362"/>
    </row>
    <row r="20" spans="1:29" ht="42" customHeight="1" thickBot="1">
      <c r="A20" s="237">
        <v>3</v>
      </c>
      <c r="B20" s="232" t="s">
        <v>764</v>
      </c>
      <c r="C20" s="232" t="s">
        <v>768</v>
      </c>
      <c r="D20" s="232" t="s">
        <v>771</v>
      </c>
      <c r="E20" s="236" t="s">
        <v>772</v>
      </c>
      <c r="F20" s="232" t="s">
        <v>779</v>
      </c>
      <c r="G20" s="231"/>
      <c r="H20" s="231"/>
      <c r="I20" s="232">
        <v>2987</v>
      </c>
      <c r="J20" s="366">
        <v>2017</v>
      </c>
      <c r="K20" s="235" t="s">
        <v>782</v>
      </c>
      <c r="L20" s="365">
        <v>45095</v>
      </c>
      <c r="M20" s="234">
        <v>23</v>
      </c>
      <c r="N20" s="234"/>
      <c r="O20" s="232" t="s">
        <v>774</v>
      </c>
      <c r="P20" s="232" t="s">
        <v>58</v>
      </c>
      <c r="Q20" s="233">
        <v>261613</v>
      </c>
      <c r="R20" s="232" t="s">
        <v>775</v>
      </c>
      <c r="S20" s="368">
        <v>137760</v>
      </c>
      <c r="T20" s="231"/>
      <c r="U20" s="231"/>
      <c r="V20" s="375" t="s">
        <v>787</v>
      </c>
      <c r="W20" s="375" t="s">
        <v>788</v>
      </c>
      <c r="X20" s="375" t="s">
        <v>787</v>
      </c>
      <c r="Y20" s="376" t="s">
        <v>788</v>
      </c>
      <c r="Z20" s="372" t="s">
        <v>789</v>
      </c>
      <c r="AA20" s="372" t="s">
        <v>789</v>
      </c>
      <c r="AB20" s="372" t="s">
        <v>789</v>
      </c>
      <c r="AC20" s="226"/>
    </row>
    <row r="21" spans="4:21" ht="12.75">
      <c r="D21" s="24"/>
      <c r="K21" s="24"/>
      <c r="M21" s="24"/>
      <c r="U21" s="24"/>
    </row>
  </sheetData>
  <sheetProtection/>
  <mergeCells count="31">
    <mergeCell ref="N3:N5"/>
    <mergeCell ref="A17:N17"/>
    <mergeCell ref="O17:AC17"/>
    <mergeCell ref="A14:N14"/>
    <mergeCell ref="J3:J5"/>
    <mergeCell ref="K3:K5"/>
    <mergeCell ref="A3:A5"/>
    <mergeCell ref="B3:B5"/>
    <mergeCell ref="K1:L1"/>
    <mergeCell ref="A2:L2"/>
    <mergeCell ref="I3:I5"/>
    <mergeCell ref="L3:L5"/>
    <mergeCell ref="M3:M5"/>
    <mergeCell ref="C3:C5"/>
    <mergeCell ref="E3:E5"/>
    <mergeCell ref="G3:H4"/>
    <mergeCell ref="D3:D5"/>
    <mergeCell ref="Q3:Q5"/>
    <mergeCell ref="F3:F5"/>
    <mergeCell ref="O14:AC14"/>
    <mergeCell ref="O6:AC6"/>
    <mergeCell ref="S3:S5"/>
    <mergeCell ref="X3:Y4"/>
    <mergeCell ref="AC3:AC5"/>
    <mergeCell ref="A6:N6"/>
    <mergeCell ref="Z3:AB4"/>
    <mergeCell ref="O3:O5"/>
    <mergeCell ref="P3:P5"/>
    <mergeCell ref="V3:W4"/>
    <mergeCell ref="R3:R5"/>
    <mergeCell ref="T3:U4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80" zoomScaleNormal="80" zoomScaleSheetLayoutView="80" zoomScalePageLayoutView="0" workbookViewId="0" topLeftCell="A4">
      <selection activeCell="G8" sqref="G8"/>
    </sheetView>
  </sheetViews>
  <sheetFormatPr defaultColWidth="9.140625" defaultRowHeight="12.75"/>
  <cols>
    <col min="1" max="1" width="5.8515625" style="25" customWidth="1"/>
    <col min="2" max="2" width="42.421875" style="25" customWidth="1"/>
    <col min="3" max="3" width="20.140625" style="191" customWidth="1"/>
    <col min="4" max="4" width="20.140625" style="122" customWidth="1"/>
    <col min="5" max="5" width="24.28125" style="122" customWidth="1"/>
    <col min="6" max="6" width="11.00390625" style="25" customWidth="1"/>
    <col min="7" max="7" width="12.140625" style="25" bestFit="1" customWidth="1"/>
    <col min="8" max="16384" width="9.140625" style="25" customWidth="1"/>
  </cols>
  <sheetData>
    <row r="1" ht="16.5">
      <c r="B1" s="70" t="s">
        <v>83</v>
      </c>
    </row>
    <row r="2" ht="16.5">
      <c r="B2" s="34"/>
    </row>
    <row r="3" spans="2:5" ht="12.75" customHeight="1">
      <c r="B3" s="52" t="s">
        <v>42</v>
      </c>
      <c r="C3" s="192"/>
      <c r="D3" s="123"/>
      <c r="E3" s="123"/>
    </row>
    <row r="4" spans="1:5" ht="84.75" customHeight="1">
      <c r="A4" s="101" t="s">
        <v>66</v>
      </c>
      <c r="B4" s="101" t="s">
        <v>5</v>
      </c>
      <c r="C4" s="193" t="s">
        <v>12</v>
      </c>
      <c r="D4" s="124" t="s">
        <v>105</v>
      </c>
      <c r="E4" s="125" t="s">
        <v>115</v>
      </c>
    </row>
    <row r="5" spans="1:7" s="5" customFormat="1" ht="39.75" customHeight="1">
      <c r="A5" s="22">
        <v>1</v>
      </c>
      <c r="B5" s="186" t="s">
        <v>72</v>
      </c>
      <c r="C5" s="194">
        <f>858336.79+E5</f>
        <v>871796.31</v>
      </c>
      <c r="D5" s="148"/>
      <c r="E5" s="148">
        <v>13459.52</v>
      </c>
      <c r="F5" s="175" t="s">
        <v>60</v>
      </c>
      <c r="G5" s="54"/>
    </row>
    <row r="6" spans="1:11" s="5" customFormat="1" ht="39.75" customHeight="1">
      <c r="A6" s="15">
        <v>2</v>
      </c>
      <c r="B6" s="14" t="s">
        <v>114</v>
      </c>
      <c r="C6" s="195">
        <v>184757.82</v>
      </c>
      <c r="D6" s="148"/>
      <c r="E6" s="148"/>
      <c r="F6" s="176"/>
      <c r="I6" s="48"/>
      <c r="J6" s="48"/>
      <c r="K6" s="48"/>
    </row>
    <row r="7" spans="1:11" s="5" customFormat="1" ht="39.75" customHeight="1">
      <c r="A7" s="15">
        <v>3</v>
      </c>
      <c r="B7" s="185" t="s">
        <v>61</v>
      </c>
      <c r="C7" s="196">
        <v>1411461.8</v>
      </c>
      <c r="D7" s="189">
        <v>278147.31</v>
      </c>
      <c r="E7" s="148"/>
      <c r="I7" s="48"/>
      <c r="J7" s="48"/>
      <c r="K7" s="48"/>
    </row>
    <row r="8" spans="1:11" s="5" customFormat="1" ht="39.75" customHeight="1">
      <c r="A8" s="15">
        <v>4</v>
      </c>
      <c r="B8" s="14" t="s">
        <v>48</v>
      </c>
      <c r="C8" s="195">
        <v>74402.82</v>
      </c>
      <c r="D8" s="148"/>
      <c r="E8" s="148"/>
      <c r="I8" s="48"/>
      <c r="J8" s="48"/>
      <c r="K8" s="48"/>
    </row>
    <row r="9" spans="1:11" s="5" customFormat="1" ht="39.75" customHeight="1">
      <c r="A9" s="15">
        <v>5</v>
      </c>
      <c r="B9" s="185" t="s">
        <v>89</v>
      </c>
      <c r="C9" s="197">
        <v>548301.45</v>
      </c>
      <c r="D9" s="189">
        <v>68863.97</v>
      </c>
      <c r="E9" s="148"/>
      <c r="I9" s="48"/>
      <c r="J9" s="48"/>
      <c r="K9" s="48"/>
    </row>
    <row r="10" spans="1:11" s="5" customFormat="1" ht="39.75" customHeight="1">
      <c r="A10" s="15">
        <v>6</v>
      </c>
      <c r="B10" s="14" t="s">
        <v>65</v>
      </c>
      <c r="C10" s="195">
        <f>128430.54-1699.99</f>
        <v>126730.54999999999</v>
      </c>
      <c r="D10" s="159">
        <v>3000</v>
      </c>
      <c r="E10" s="148"/>
      <c r="I10" s="48"/>
      <c r="J10" s="48"/>
      <c r="K10" s="48"/>
    </row>
    <row r="11" spans="1:11" s="5" customFormat="1" ht="39.75" customHeight="1">
      <c r="A11" s="15">
        <v>7</v>
      </c>
      <c r="B11" s="14" t="s">
        <v>64</v>
      </c>
      <c r="C11" s="198">
        <f>131236.76-1150</f>
        <v>130086.76000000001</v>
      </c>
      <c r="D11" s="148"/>
      <c r="E11" s="148"/>
      <c r="F11" s="69"/>
      <c r="I11" s="48"/>
      <c r="J11" s="48"/>
      <c r="K11" s="48"/>
    </row>
    <row r="12" spans="1:5" s="5" customFormat="1" ht="39.75" customHeight="1">
      <c r="A12" s="15">
        <v>8</v>
      </c>
      <c r="B12" s="14" t="s">
        <v>54</v>
      </c>
      <c r="C12" s="199">
        <v>332180.51</v>
      </c>
      <c r="D12" s="150">
        <v>303443.02</v>
      </c>
      <c r="E12" s="148"/>
    </row>
    <row r="13" spans="1:9" s="5" customFormat="1" ht="39.75" customHeight="1">
      <c r="A13" s="15">
        <v>9</v>
      </c>
      <c r="B13" s="14" t="s">
        <v>161</v>
      </c>
      <c r="C13" s="354">
        <f>7206.4+242421.81</f>
        <v>249628.21</v>
      </c>
      <c r="D13" s="148"/>
      <c r="E13" s="148"/>
      <c r="F13" s="166" t="s">
        <v>60</v>
      </c>
      <c r="G13" s="5" t="s">
        <v>60</v>
      </c>
      <c r="I13" s="48"/>
    </row>
    <row r="14" spans="1:9" s="5" customFormat="1" ht="39.75" customHeight="1" thickBot="1">
      <c r="A14" s="15">
        <v>10</v>
      </c>
      <c r="B14" s="184" t="s">
        <v>730</v>
      </c>
      <c r="C14" s="200">
        <v>447751.38</v>
      </c>
      <c r="D14" s="148"/>
      <c r="E14" s="148"/>
      <c r="F14" s="166"/>
      <c r="I14" s="48"/>
    </row>
    <row r="15" spans="1:6" ht="18" customHeight="1">
      <c r="A15" s="473" t="s">
        <v>6</v>
      </c>
      <c r="B15" s="474"/>
      <c r="C15" s="201">
        <f>SUM(C5:C14)</f>
        <v>4377097.609999999</v>
      </c>
      <c r="D15" s="126" t="s">
        <v>158</v>
      </c>
      <c r="E15" s="126" t="s">
        <v>158</v>
      </c>
      <c r="F15" s="49"/>
    </row>
    <row r="16" spans="2:5" ht="12.75">
      <c r="B16" s="5"/>
      <c r="C16" s="202"/>
      <c r="D16" s="127"/>
      <c r="E16" s="127"/>
    </row>
    <row r="17" spans="2:5" ht="12.75">
      <c r="B17" s="5"/>
      <c r="C17" s="202"/>
      <c r="D17" s="127"/>
      <c r="E17" s="127"/>
    </row>
    <row r="18" spans="2:5" ht="12.75">
      <c r="B18" s="5"/>
      <c r="C18" s="202"/>
      <c r="D18" s="127"/>
      <c r="E18" s="127"/>
    </row>
    <row r="19" spans="2:5" ht="12.75">
      <c r="B19" s="5"/>
      <c r="C19" s="202"/>
      <c r="D19" s="127"/>
      <c r="E19" s="127"/>
    </row>
    <row r="20" spans="2:5" ht="12.75">
      <c r="B20" s="5"/>
      <c r="C20" s="202"/>
      <c r="D20" s="127"/>
      <c r="E20" s="127"/>
    </row>
    <row r="21" spans="2:5" ht="12.75">
      <c r="B21" s="5"/>
      <c r="C21" s="202"/>
      <c r="D21" s="127"/>
      <c r="E21" s="127"/>
    </row>
    <row r="22" spans="2:5" ht="12.75">
      <c r="B22" s="5"/>
      <c r="C22" s="202"/>
      <c r="D22" s="127"/>
      <c r="E22" s="127"/>
    </row>
    <row r="23" spans="2:5" ht="12.75">
      <c r="B23" s="5"/>
      <c r="C23" s="202"/>
      <c r="D23" s="127"/>
      <c r="E23" s="127"/>
    </row>
    <row r="24" spans="2:5" ht="12.75">
      <c r="B24" s="5"/>
      <c r="C24" s="202"/>
      <c r="D24" s="127"/>
      <c r="E24" s="127"/>
    </row>
    <row r="25" spans="2:5" ht="12.75">
      <c r="B25" s="5"/>
      <c r="C25" s="202"/>
      <c r="D25" s="127"/>
      <c r="E25" s="127"/>
    </row>
  </sheetData>
  <sheetProtection/>
  <mergeCells count="1">
    <mergeCell ref="A15:B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  <rowBreaks count="1" manualBreakCount="1">
    <brk id="29" max="255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70" zoomScaleNormal="70" zoomScaleSheetLayoutView="70" zoomScalePageLayoutView="0" workbookViewId="0" topLeftCell="A1">
      <selection activeCell="H29" sqref="H29"/>
    </sheetView>
  </sheetViews>
  <sheetFormatPr defaultColWidth="9.140625" defaultRowHeight="12.75"/>
  <cols>
    <col min="1" max="1" width="5.00390625" style="25" customWidth="1"/>
    <col min="2" max="2" width="37.28125" style="111" customWidth="1"/>
    <col min="3" max="3" width="24.00390625" style="24" customWidth="1"/>
    <col min="4" max="4" width="14.00390625" style="24" customWidth="1"/>
    <col min="5" max="5" width="10.8515625" style="25" customWidth="1"/>
    <col min="6" max="6" width="16.7109375" style="111" customWidth="1"/>
    <col min="7" max="7" width="19.00390625" style="24" customWidth="1"/>
    <col min="8" max="8" width="16.421875" style="24" customWidth="1"/>
    <col min="9" max="9" width="35.421875" style="24" customWidth="1"/>
    <col min="10" max="10" width="13.140625" style="24" customWidth="1"/>
    <col min="11" max="16384" width="9.140625" style="24" customWidth="1"/>
  </cols>
  <sheetData>
    <row r="1" spans="2:8" ht="38.25" customHeight="1">
      <c r="B1" s="477" t="s">
        <v>84</v>
      </c>
      <c r="C1" s="477"/>
      <c r="D1" s="477"/>
      <c r="E1" s="477"/>
      <c r="F1" s="477"/>
      <c r="G1" s="477"/>
      <c r="H1" s="477"/>
    </row>
    <row r="2" spans="1:9" ht="69" customHeight="1">
      <c r="A2" s="17" t="s">
        <v>1</v>
      </c>
      <c r="B2" s="20" t="s">
        <v>13</v>
      </c>
      <c r="C2" s="18" t="s">
        <v>14</v>
      </c>
      <c r="D2" s="18" t="s">
        <v>15</v>
      </c>
      <c r="E2" s="18" t="s">
        <v>9</v>
      </c>
      <c r="F2" s="18" t="s">
        <v>16</v>
      </c>
      <c r="G2" s="18" t="s">
        <v>17</v>
      </c>
      <c r="H2" s="18" t="s">
        <v>18</v>
      </c>
      <c r="I2" s="18" t="s">
        <v>19</v>
      </c>
    </row>
    <row r="3" spans="1:9" ht="27" customHeight="1">
      <c r="A3" s="432" t="s">
        <v>71</v>
      </c>
      <c r="B3" s="432"/>
      <c r="C3" s="432"/>
      <c r="D3" s="432"/>
      <c r="E3" s="40"/>
      <c r="F3" s="178"/>
      <c r="G3" s="106"/>
      <c r="H3" s="106"/>
      <c r="I3" s="106"/>
    </row>
    <row r="4" spans="1:9" ht="27" customHeight="1">
      <c r="A4" s="43">
        <v>1</v>
      </c>
      <c r="B4" s="42" t="s">
        <v>653</v>
      </c>
      <c r="C4" s="170"/>
      <c r="D4" s="171"/>
      <c r="E4" s="172">
        <v>1999</v>
      </c>
      <c r="F4" s="179"/>
      <c r="G4" s="173">
        <v>4827</v>
      </c>
      <c r="H4" s="155" t="s">
        <v>388</v>
      </c>
      <c r="I4" s="167" t="s">
        <v>654</v>
      </c>
    </row>
    <row r="5" spans="1:9" ht="27" customHeight="1">
      <c r="A5" s="38">
        <v>2</v>
      </c>
      <c r="B5" s="42" t="s">
        <v>655</v>
      </c>
      <c r="C5" s="37"/>
      <c r="D5" s="37"/>
      <c r="E5" s="39">
        <v>2000</v>
      </c>
      <c r="F5" s="51"/>
      <c r="G5" s="174">
        <v>3788.5</v>
      </c>
      <c r="H5" s="155" t="s">
        <v>388</v>
      </c>
      <c r="I5" s="168" t="s">
        <v>656</v>
      </c>
    </row>
    <row r="6" spans="1:9" ht="27" customHeight="1">
      <c r="A6" s="38">
        <v>3</v>
      </c>
      <c r="B6" s="42" t="s">
        <v>657</v>
      </c>
      <c r="C6" s="37" t="s">
        <v>658</v>
      </c>
      <c r="D6" s="37" t="s">
        <v>659</v>
      </c>
      <c r="E6" s="39">
        <v>1977</v>
      </c>
      <c r="F6" s="51"/>
      <c r="G6" s="174">
        <v>4204</v>
      </c>
      <c r="H6" s="155" t="s">
        <v>388</v>
      </c>
      <c r="I6" s="168" t="s">
        <v>660</v>
      </c>
    </row>
    <row r="7" spans="1:9" ht="27" customHeight="1">
      <c r="A7" s="38">
        <v>4</v>
      </c>
      <c r="B7" s="42" t="s">
        <v>661</v>
      </c>
      <c r="C7" s="160"/>
      <c r="D7" s="67"/>
      <c r="E7" s="39">
        <v>2008</v>
      </c>
      <c r="F7" s="180"/>
      <c r="G7" s="174">
        <v>18190</v>
      </c>
      <c r="H7" s="155" t="s">
        <v>388</v>
      </c>
      <c r="I7" s="169" t="s">
        <v>656</v>
      </c>
    </row>
    <row r="8" spans="1:9" s="4" customFormat="1" ht="27" customHeight="1">
      <c r="A8" s="476" t="s">
        <v>0</v>
      </c>
      <c r="B8" s="476"/>
      <c r="C8" s="476"/>
      <c r="D8" s="476"/>
      <c r="E8" s="476"/>
      <c r="F8" s="476"/>
      <c r="G8" s="102">
        <f>SUM(G4:G7)</f>
        <v>31009.5</v>
      </c>
      <c r="H8" s="103"/>
      <c r="I8" s="104"/>
    </row>
    <row r="9" spans="1:10" ht="27" customHeight="1">
      <c r="A9" s="432" t="s">
        <v>59</v>
      </c>
      <c r="B9" s="432"/>
      <c r="C9" s="432"/>
      <c r="D9" s="432"/>
      <c r="E9" s="40"/>
      <c r="F9" s="178"/>
      <c r="G9" s="106"/>
      <c r="H9" s="107"/>
      <c r="I9" s="106"/>
      <c r="J9" s="108"/>
    </row>
    <row r="10" spans="1:10" ht="27" customHeight="1">
      <c r="A10" s="43">
        <v>1</v>
      </c>
      <c r="B10" s="282" t="s">
        <v>461</v>
      </c>
      <c r="C10" s="210" t="s">
        <v>462</v>
      </c>
      <c r="D10" s="171"/>
      <c r="E10" s="162" t="s">
        <v>463</v>
      </c>
      <c r="F10" s="211" t="s">
        <v>464</v>
      </c>
      <c r="G10" s="212">
        <v>20000</v>
      </c>
      <c r="H10" s="204" t="s">
        <v>167</v>
      </c>
      <c r="I10" s="281" t="s">
        <v>423</v>
      </c>
      <c r="J10" s="64"/>
    </row>
    <row r="11" spans="1:10" ht="27" customHeight="1">
      <c r="A11" s="43">
        <v>2</v>
      </c>
      <c r="B11" s="282" t="s">
        <v>465</v>
      </c>
      <c r="C11" s="210" t="s">
        <v>466</v>
      </c>
      <c r="D11" s="171" t="s">
        <v>467</v>
      </c>
      <c r="E11" s="162" t="s">
        <v>468</v>
      </c>
      <c r="F11" s="211" t="s">
        <v>469</v>
      </c>
      <c r="G11" s="212">
        <v>11529</v>
      </c>
      <c r="H11" s="204" t="s">
        <v>167</v>
      </c>
      <c r="I11" s="281" t="s">
        <v>423</v>
      </c>
      <c r="J11" s="64"/>
    </row>
    <row r="12" spans="1:10" ht="27" customHeight="1">
      <c r="A12" s="43">
        <v>3</v>
      </c>
      <c r="B12" s="282" t="s">
        <v>470</v>
      </c>
      <c r="C12" s="210" t="s">
        <v>471</v>
      </c>
      <c r="D12" s="171" t="s">
        <v>60</v>
      </c>
      <c r="E12" s="162" t="s">
        <v>472</v>
      </c>
      <c r="F12" s="211" t="s">
        <v>473</v>
      </c>
      <c r="G12" s="212">
        <v>10000</v>
      </c>
      <c r="H12" s="204" t="s">
        <v>167</v>
      </c>
      <c r="I12" s="281" t="s">
        <v>423</v>
      </c>
      <c r="J12" s="64"/>
    </row>
    <row r="13" spans="1:10" ht="27" customHeight="1">
      <c r="A13" s="43">
        <v>4</v>
      </c>
      <c r="B13" s="282" t="s">
        <v>474</v>
      </c>
      <c r="C13" s="210" t="s">
        <v>475</v>
      </c>
      <c r="D13" s="171"/>
      <c r="E13" s="162" t="s">
        <v>476</v>
      </c>
      <c r="F13" s="211" t="s">
        <v>477</v>
      </c>
      <c r="G13" s="212">
        <v>7198</v>
      </c>
      <c r="H13" s="204" t="s">
        <v>167</v>
      </c>
      <c r="I13" s="281" t="s">
        <v>423</v>
      </c>
      <c r="J13" s="64"/>
    </row>
    <row r="14" spans="1:10" ht="27" customHeight="1">
      <c r="A14" s="43">
        <v>5</v>
      </c>
      <c r="B14" s="282" t="s">
        <v>478</v>
      </c>
      <c r="C14" s="210" t="s">
        <v>479</v>
      </c>
      <c r="D14" s="171"/>
      <c r="E14" s="162" t="s">
        <v>480</v>
      </c>
      <c r="F14" s="211" t="s">
        <v>477</v>
      </c>
      <c r="G14" s="212">
        <v>8784</v>
      </c>
      <c r="H14" s="204" t="s">
        <v>167</v>
      </c>
      <c r="I14" s="281" t="s">
        <v>423</v>
      </c>
      <c r="J14" s="64"/>
    </row>
    <row r="15" spans="1:10" ht="27" customHeight="1">
      <c r="A15" s="43">
        <v>6</v>
      </c>
      <c r="B15" s="282" t="s">
        <v>481</v>
      </c>
      <c r="C15" s="210" t="s">
        <v>482</v>
      </c>
      <c r="D15" s="171"/>
      <c r="E15" s="162" t="s">
        <v>483</v>
      </c>
      <c r="F15" s="211" t="s">
        <v>473</v>
      </c>
      <c r="G15" s="212">
        <v>11802</v>
      </c>
      <c r="H15" s="204" t="s">
        <v>167</v>
      </c>
      <c r="I15" s="281" t="s">
        <v>423</v>
      </c>
      <c r="J15" s="64"/>
    </row>
    <row r="16" spans="1:10" ht="27" customHeight="1">
      <c r="A16" s="43">
        <v>7</v>
      </c>
      <c r="B16" s="282" t="s">
        <v>484</v>
      </c>
      <c r="C16" s="210" t="s">
        <v>485</v>
      </c>
      <c r="D16" s="171" t="s">
        <v>486</v>
      </c>
      <c r="E16" s="162" t="s">
        <v>487</v>
      </c>
      <c r="F16" s="211" t="s">
        <v>464</v>
      </c>
      <c r="G16" s="212">
        <v>5055</v>
      </c>
      <c r="H16" s="204" t="s">
        <v>167</v>
      </c>
      <c r="I16" s="281" t="s">
        <v>423</v>
      </c>
      <c r="J16" s="64"/>
    </row>
    <row r="17" spans="1:10" ht="27" customHeight="1">
      <c r="A17" s="43">
        <v>8</v>
      </c>
      <c r="B17" s="282" t="s">
        <v>488</v>
      </c>
      <c r="C17" s="210">
        <v>7832101556016</v>
      </c>
      <c r="D17" s="171">
        <v>0.75</v>
      </c>
      <c r="E17" s="162">
        <v>2015</v>
      </c>
      <c r="F17" s="211" t="s">
        <v>464</v>
      </c>
      <c r="G17" s="212">
        <v>3293.32</v>
      </c>
      <c r="H17" s="204" t="s">
        <v>167</v>
      </c>
      <c r="I17" s="281" t="s">
        <v>423</v>
      </c>
      <c r="J17" s="64"/>
    </row>
    <row r="18" spans="1:10" ht="27" customHeight="1">
      <c r="A18" s="43">
        <v>9</v>
      </c>
      <c r="B18" s="282" t="s">
        <v>465</v>
      </c>
      <c r="C18" s="210">
        <v>1186414</v>
      </c>
      <c r="D18" s="171" t="s">
        <v>489</v>
      </c>
      <c r="E18" s="216">
        <v>44196</v>
      </c>
      <c r="F18" s="211" t="s">
        <v>490</v>
      </c>
      <c r="G18" s="212">
        <v>5010.66</v>
      </c>
      <c r="H18" s="204" t="s">
        <v>167</v>
      </c>
      <c r="I18" s="281" t="s">
        <v>423</v>
      </c>
      <c r="J18" s="64"/>
    </row>
    <row r="19" spans="1:10" ht="27" customHeight="1">
      <c r="A19" s="43">
        <v>10</v>
      </c>
      <c r="B19" s="282" t="s">
        <v>491</v>
      </c>
      <c r="C19" s="210">
        <v>3920016127</v>
      </c>
      <c r="D19" s="171" t="s">
        <v>492</v>
      </c>
      <c r="E19" s="216">
        <v>44196</v>
      </c>
      <c r="F19" s="211" t="s">
        <v>493</v>
      </c>
      <c r="G19" s="212">
        <v>6070</v>
      </c>
      <c r="H19" s="204" t="s">
        <v>167</v>
      </c>
      <c r="I19" s="281" t="s">
        <v>423</v>
      </c>
      <c r="J19" s="64"/>
    </row>
    <row r="20" spans="1:10" ht="27" customHeight="1">
      <c r="A20" s="43">
        <v>11</v>
      </c>
      <c r="B20" s="282" t="s">
        <v>494</v>
      </c>
      <c r="C20" s="210">
        <v>1238747</v>
      </c>
      <c r="D20" s="171" t="s">
        <v>495</v>
      </c>
      <c r="E20" s="216">
        <v>44196</v>
      </c>
      <c r="F20" s="211" t="s">
        <v>496</v>
      </c>
      <c r="G20" s="212">
        <v>9964</v>
      </c>
      <c r="H20" s="204" t="s">
        <v>167</v>
      </c>
      <c r="I20" s="281" t="s">
        <v>423</v>
      </c>
      <c r="J20" s="64"/>
    </row>
    <row r="21" spans="1:10" ht="27" customHeight="1">
      <c r="A21" s="43">
        <v>12</v>
      </c>
      <c r="B21" s="282" t="s">
        <v>497</v>
      </c>
      <c r="C21" s="210" t="s">
        <v>498</v>
      </c>
      <c r="D21" s="171" t="s">
        <v>499</v>
      </c>
      <c r="E21" s="216">
        <v>44196</v>
      </c>
      <c r="F21" s="211" t="s">
        <v>500</v>
      </c>
      <c r="G21" s="212">
        <v>9946</v>
      </c>
      <c r="H21" s="204" t="s">
        <v>167</v>
      </c>
      <c r="I21" s="281" t="s">
        <v>423</v>
      </c>
      <c r="J21" s="64"/>
    </row>
    <row r="22" spans="1:10" ht="27" customHeight="1">
      <c r="A22" s="43">
        <v>13</v>
      </c>
      <c r="B22" s="282" t="s">
        <v>501</v>
      </c>
      <c r="C22" s="210">
        <v>228182</v>
      </c>
      <c r="D22" s="171" t="s">
        <v>502</v>
      </c>
      <c r="E22" s="216">
        <v>44196</v>
      </c>
      <c r="F22" s="211" t="s">
        <v>503</v>
      </c>
      <c r="G22" s="212">
        <v>5215</v>
      </c>
      <c r="H22" s="204" t="s">
        <v>167</v>
      </c>
      <c r="I22" s="281" t="s">
        <v>423</v>
      </c>
      <c r="J22" s="64"/>
    </row>
    <row r="23" spans="1:10" ht="27" customHeight="1">
      <c r="A23" s="43">
        <v>14</v>
      </c>
      <c r="B23" s="282" t="s">
        <v>504</v>
      </c>
      <c r="C23" s="210">
        <v>10507192035006</v>
      </c>
      <c r="D23" s="171" t="s">
        <v>505</v>
      </c>
      <c r="E23" s="216">
        <v>44196</v>
      </c>
      <c r="F23" s="211" t="s">
        <v>506</v>
      </c>
      <c r="G23" s="212">
        <v>9980</v>
      </c>
      <c r="H23" s="204" t="s">
        <v>167</v>
      </c>
      <c r="I23" s="281" t="s">
        <v>423</v>
      </c>
      <c r="J23" s="64"/>
    </row>
    <row r="24" spans="1:10" ht="27" customHeight="1">
      <c r="A24" s="476" t="s">
        <v>0</v>
      </c>
      <c r="B24" s="476"/>
      <c r="C24" s="476"/>
      <c r="D24" s="476"/>
      <c r="E24" s="476"/>
      <c r="F24" s="476"/>
      <c r="G24" s="105">
        <f>SUM(G10:G23)</f>
        <v>123846.98000000001</v>
      </c>
      <c r="H24" s="103"/>
      <c r="I24" s="104"/>
      <c r="J24" s="4"/>
    </row>
    <row r="25" spans="1:9" ht="27" customHeight="1">
      <c r="A25" s="432" t="s">
        <v>90</v>
      </c>
      <c r="B25" s="432"/>
      <c r="C25" s="432"/>
      <c r="D25" s="432"/>
      <c r="E25" s="40"/>
      <c r="F25" s="181"/>
      <c r="G25" s="41"/>
      <c r="H25" s="40"/>
      <c r="I25" s="41"/>
    </row>
    <row r="26" spans="1:9" ht="27" customHeight="1">
      <c r="A26" s="38">
        <v>1</v>
      </c>
      <c r="B26" s="206" t="s">
        <v>389</v>
      </c>
      <c r="C26" s="207" t="s">
        <v>390</v>
      </c>
      <c r="D26" s="208" t="s">
        <v>391</v>
      </c>
      <c r="E26" s="172">
        <v>2010</v>
      </c>
      <c r="F26" s="180" t="s">
        <v>392</v>
      </c>
      <c r="G26" s="268">
        <v>5881.38</v>
      </c>
      <c r="H26" s="44" t="s">
        <v>388</v>
      </c>
      <c r="I26" s="475"/>
    </row>
    <row r="27" spans="1:9" ht="27" customHeight="1">
      <c r="A27" s="38">
        <v>2</v>
      </c>
      <c r="B27" s="206" t="s">
        <v>389</v>
      </c>
      <c r="C27" s="207"/>
      <c r="D27" s="208" t="s">
        <v>393</v>
      </c>
      <c r="E27" s="172">
        <v>2020</v>
      </c>
      <c r="F27" s="180" t="s">
        <v>394</v>
      </c>
      <c r="G27" s="268">
        <v>4750</v>
      </c>
      <c r="H27" s="44" t="s">
        <v>388</v>
      </c>
      <c r="I27" s="475"/>
    </row>
    <row r="28" spans="1:9" ht="27" customHeight="1">
      <c r="A28" s="38">
        <v>3</v>
      </c>
      <c r="B28" s="206" t="s">
        <v>395</v>
      </c>
      <c r="C28" s="207"/>
      <c r="D28" s="208" t="s">
        <v>396</v>
      </c>
      <c r="E28" s="172">
        <v>2020</v>
      </c>
      <c r="F28" s="180" t="s">
        <v>394</v>
      </c>
      <c r="G28" s="268">
        <v>9980</v>
      </c>
      <c r="H28" s="44" t="s">
        <v>388</v>
      </c>
      <c r="I28" s="475"/>
    </row>
    <row r="29" spans="1:10" ht="27" customHeight="1">
      <c r="A29" s="476" t="s">
        <v>0</v>
      </c>
      <c r="B29" s="476"/>
      <c r="C29" s="476"/>
      <c r="D29" s="476"/>
      <c r="E29" s="476"/>
      <c r="F29" s="476"/>
      <c r="G29" s="289">
        <f>SUM(G26:G28)</f>
        <v>20611.38</v>
      </c>
      <c r="H29" s="109"/>
      <c r="I29" s="109"/>
      <c r="J29" s="4"/>
    </row>
    <row r="30" spans="1:9" ht="27" customHeight="1">
      <c r="A30" s="432" t="s">
        <v>82</v>
      </c>
      <c r="B30" s="432"/>
      <c r="C30" s="432"/>
      <c r="D30" s="432"/>
      <c r="E30" s="40"/>
      <c r="F30" s="178"/>
      <c r="G30" s="110"/>
      <c r="H30" s="107"/>
      <c r="I30" s="106"/>
    </row>
    <row r="31" spans="1:9" ht="27" customHeight="1">
      <c r="A31" s="43">
        <v>1</v>
      </c>
      <c r="B31" s="45" t="s">
        <v>324</v>
      </c>
      <c r="C31" s="67" t="s">
        <v>325</v>
      </c>
      <c r="D31" s="68" t="s">
        <v>326</v>
      </c>
      <c r="E31" s="15">
        <v>2018</v>
      </c>
      <c r="F31" s="182"/>
      <c r="G31" s="268">
        <v>20424.7</v>
      </c>
      <c r="H31" s="44" t="s">
        <v>327</v>
      </c>
      <c r="I31" s="155" t="s">
        <v>328</v>
      </c>
    </row>
    <row r="32" spans="1:9" ht="27" customHeight="1">
      <c r="A32" s="43">
        <v>2</v>
      </c>
      <c r="B32" s="45" t="s">
        <v>330</v>
      </c>
      <c r="C32" s="67"/>
      <c r="D32" s="68" t="s">
        <v>331</v>
      </c>
      <c r="E32" s="15">
        <v>2021</v>
      </c>
      <c r="F32" s="182"/>
      <c r="G32" s="268">
        <v>6752.7</v>
      </c>
      <c r="H32" s="44" t="s">
        <v>327</v>
      </c>
      <c r="I32" s="155" t="s">
        <v>329</v>
      </c>
    </row>
    <row r="33" spans="1:9" ht="27" customHeight="1">
      <c r="A33" s="478" t="s">
        <v>0</v>
      </c>
      <c r="B33" s="479"/>
      <c r="C33" s="479"/>
      <c r="D33" s="479"/>
      <c r="E33" s="479"/>
      <c r="F33" s="480"/>
      <c r="G33" s="105">
        <f>SUM(G31:G32)</f>
        <v>27177.4</v>
      </c>
      <c r="H33" s="103"/>
      <c r="I33" s="104"/>
    </row>
    <row r="34" spans="1:9" ht="27" customHeight="1">
      <c r="A34" s="481" t="s">
        <v>63</v>
      </c>
      <c r="B34" s="468"/>
      <c r="C34" s="468"/>
      <c r="D34" s="469"/>
      <c r="E34" s="40"/>
      <c r="F34" s="178"/>
      <c r="G34" s="110"/>
      <c r="H34" s="107"/>
      <c r="I34" s="106"/>
    </row>
    <row r="35" spans="1:9" ht="27" customHeight="1">
      <c r="A35" s="154">
        <v>1</v>
      </c>
      <c r="B35" s="63" t="s">
        <v>343</v>
      </c>
      <c r="C35" s="156"/>
      <c r="D35" s="157"/>
      <c r="E35" s="59" t="s">
        <v>344</v>
      </c>
      <c r="F35" s="183"/>
      <c r="G35" s="205">
        <v>13644</v>
      </c>
      <c r="H35" s="155"/>
      <c r="I35" s="155"/>
    </row>
    <row r="36" spans="1:9" ht="27" customHeight="1">
      <c r="A36" s="154">
        <v>2</v>
      </c>
      <c r="B36" s="63" t="s">
        <v>345</v>
      </c>
      <c r="C36" s="156"/>
      <c r="D36" s="157"/>
      <c r="E36" s="59" t="s">
        <v>346</v>
      </c>
      <c r="F36" s="183"/>
      <c r="G36" s="205">
        <v>6500</v>
      </c>
      <c r="H36" s="155"/>
      <c r="I36" s="155"/>
    </row>
    <row r="37" spans="1:9" ht="27" customHeight="1">
      <c r="A37" s="476" t="s">
        <v>0</v>
      </c>
      <c r="B37" s="476"/>
      <c r="C37" s="476"/>
      <c r="D37" s="476"/>
      <c r="E37" s="476"/>
      <c r="F37" s="476"/>
      <c r="G37" s="105">
        <f>SUM(G35:G36)</f>
        <v>20144</v>
      </c>
      <c r="H37" s="103"/>
      <c r="I37" s="104"/>
    </row>
    <row r="40" spans="4:7" ht="12.75">
      <c r="D40" s="431" t="s">
        <v>0</v>
      </c>
      <c r="E40" s="431"/>
      <c r="F40" s="431"/>
      <c r="G40" s="112">
        <f>SUM(G8,G24,G29,G33,G37)</f>
        <v>222789.26</v>
      </c>
    </row>
  </sheetData>
  <sheetProtection/>
  <mergeCells count="13">
    <mergeCell ref="A37:F37"/>
    <mergeCell ref="A9:D9"/>
    <mergeCell ref="A25:D25"/>
    <mergeCell ref="I26:I28"/>
    <mergeCell ref="A24:F24"/>
    <mergeCell ref="A29:F29"/>
    <mergeCell ref="B1:H1"/>
    <mergeCell ref="D40:F40"/>
    <mergeCell ref="A30:D30"/>
    <mergeCell ref="A33:F33"/>
    <mergeCell ref="A3:D3"/>
    <mergeCell ref="A8:F8"/>
    <mergeCell ref="A34:D34"/>
  </mergeCells>
  <printOptions/>
  <pageMargins left="0.31496062992125984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90" zoomScalePageLayoutView="0" workbookViewId="0" topLeftCell="A1">
      <selection activeCell="G12" sqref="G12"/>
    </sheetView>
  </sheetViews>
  <sheetFormatPr defaultColWidth="9.140625" defaultRowHeight="12.75"/>
  <cols>
    <col min="1" max="1" width="26.421875" style="306" customWidth="1"/>
    <col min="2" max="2" width="20.8515625" style="305" customWidth="1"/>
    <col min="3" max="3" width="45.8515625" style="304" customWidth="1"/>
    <col min="4" max="4" width="12.421875" style="303" customWidth="1"/>
    <col min="5" max="5" width="14.28125" style="302" customWidth="1"/>
    <col min="6" max="16384" width="9.140625" style="302" customWidth="1"/>
  </cols>
  <sheetData>
    <row r="1" ht="12.75">
      <c r="A1" s="333"/>
    </row>
    <row r="2" spans="1:9" ht="12.75">
      <c r="A2" s="485" t="s">
        <v>792</v>
      </c>
      <c r="B2" s="485"/>
      <c r="C2" s="485"/>
      <c r="D2" s="332"/>
      <c r="E2" s="331"/>
      <c r="F2" s="331"/>
      <c r="G2" s="331"/>
      <c r="H2" s="331"/>
      <c r="I2" s="331"/>
    </row>
    <row r="3" spans="1:2" ht="12.75">
      <c r="A3" s="330"/>
      <c r="B3" s="329"/>
    </row>
    <row r="5" spans="1:5" ht="12.75">
      <c r="A5" s="327" t="s">
        <v>714</v>
      </c>
      <c r="B5" s="328" t="s">
        <v>713</v>
      </c>
      <c r="C5" s="327" t="s">
        <v>712</v>
      </c>
      <c r="D5" s="326" t="s">
        <v>711</v>
      </c>
      <c r="E5" s="325" t="s">
        <v>710</v>
      </c>
    </row>
    <row r="6" spans="1:5" s="318" customFormat="1" ht="12.75">
      <c r="A6" s="484">
        <v>2020</v>
      </c>
      <c r="B6" s="484"/>
      <c r="C6" s="484"/>
      <c r="D6" s="484"/>
      <c r="E6" s="484"/>
    </row>
    <row r="7" spans="1:5" ht="12.75">
      <c r="A7" s="321" t="s">
        <v>726</v>
      </c>
      <c r="B7" s="324" t="s">
        <v>725</v>
      </c>
      <c r="C7" s="323" t="s">
        <v>727</v>
      </c>
      <c r="D7" s="322"/>
      <c r="E7" s="336">
        <v>6979.64</v>
      </c>
    </row>
    <row r="8" spans="1:5" ht="12.75">
      <c r="A8" s="321" t="s">
        <v>709</v>
      </c>
      <c r="B8" s="324" t="s">
        <v>725</v>
      </c>
      <c r="C8" s="323" t="s">
        <v>727</v>
      </c>
      <c r="D8" s="322"/>
      <c r="E8" s="336">
        <v>4029.69</v>
      </c>
    </row>
    <row r="9" spans="1:5" s="318" customFormat="1" ht="12.75">
      <c r="A9" s="483" t="s">
        <v>708</v>
      </c>
      <c r="B9" s="483"/>
      <c r="C9" s="483"/>
      <c r="D9" s="310">
        <f>SUM(D7:D7)</f>
        <v>0</v>
      </c>
      <c r="E9" s="335">
        <f>SUM(E7:E8)</f>
        <v>11009.33</v>
      </c>
    </row>
    <row r="10" spans="1:5" s="318" customFormat="1" ht="12.75">
      <c r="A10" s="484">
        <v>2021</v>
      </c>
      <c r="B10" s="484"/>
      <c r="C10" s="484"/>
      <c r="D10" s="484"/>
      <c r="E10" s="484"/>
    </row>
    <row r="11" spans="1:5" ht="24.75" customHeight="1">
      <c r="A11" s="321" t="s">
        <v>718</v>
      </c>
      <c r="B11" s="314" t="s">
        <v>723</v>
      </c>
      <c r="C11" s="317" t="s">
        <v>724</v>
      </c>
      <c r="D11" s="319"/>
      <c r="E11" s="334">
        <v>1028.61</v>
      </c>
    </row>
    <row r="12" spans="1:5" ht="12.75">
      <c r="A12" s="321" t="s">
        <v>709</v>
      </c>
      <c r="B12" s="314" t="s">
        <v>673</v>
      </c>
      <c r="C12" s="320" t="s">
        <v>709</v>
      </c>
      <c r="D12" s="319"/>
      <c r="E12" s="334">
        <v>5268.85</v>
      </c>
    </row>
    <row r="13" spans="1:5" ht="26.25">
      <c r="A13" s="321" t="s">
        <v>718</v>
      </c>
      <c r="B13" s="314" t="s">
        <v>721</v>
      </c>
      <c r="C13" s="320" t="s">
        <v>722</v>
      </c>
      <c r="D13" s="319"/>
      <c r="E13" s="334">
        <v>7057.9</v>
      </c>
    </row>
    <row r="14" spans="1:5" s="318" customFormat="1" ht="12.75">
      <c r="A14" s="483" t="s">
        <v>708</v>
      </c>
      <c r="B14" s="483"/>
      <c r="C14" s="483"/>
      <c r="D14" s="310">
        <f>SUM(D12)</f>
        <v>0</v>
      </c>
      <c r="E14" s="335">
        <f>SUM(E11:E13)</f>
        <v>13355.36</v>
      </c>
    </row>
    <row r="15" spans="1:5" ht="12.75">
      <c r="A15" s="484">
        <v>2022</v>
      </c>
      <c r="B15" s="484"/>
      <c r="C15" s="484"/>
      <c r="D15" s="484"/>
      <c r="E15" s="484"/>
    </row>
    <row r="16" spans="1:5" ht="26.25">
      <c r="A16" s="315" t="s">
        <v>718</v>
      </c>
      <c r="B16" s="314" t="s">
        <v>719</v>
      </c>
      <c r="C16" s="317" t="s">
        <v>720</v>
      </c>
      <c r="D16" s="312">
        <v>2500</v>
      </c>
      <c r="E16" s="316">
        <v>0</v>
      </c>
    </row>
    <row r="17" spans="1:5" ht="12.75">
      <c r="A17" s="483" t="s">
        <v>708</v>
      </c>
      <c r="B17" s="483"/>
      <c r="C17" s="483"/>
      <c r="D17" s="310">
        <f>SUM(D16:D16)</f>
        <v>2500</v>
      </c>
      <c r="E17" s="309">
        <f>SUM(E16:E16)</f>
        <v>0</v>
      </c>
    </row>
    <row r="18" spans="1:5" ht="12.75">
      <c r="A18" s="484">
        <v>2023</v>
      </c>
      <c r="B18" s="484"/>
      <c r="C18" s="484"/>
      <c r="D18" s="484"/>
      <c r="E18" s="484"/>
    </row>
    <row r="19" spans="1:5" ht="26.25">
      <c r="A19" s="315" t="s">
        <v>717</v>
      </c>
      <c r="B19" s="314" t="s">
        <v>715</v>
      </c>
      <c r="C19" s="313" t="s">
        <v>716</v>
      </c>
      <c r="D19" s="312"/>
      <c r="E19" s="311">
        <v>904.84</v>
      </c>
    </row>
    <row r="20" spans="1:5" ht="12.75">
      <c r="A20" s="483" t="s">
        <v>708</v>
      </c>
      <c r="B20" s="483"/>
      <c r="C20" s="483"/>
      <c r="D20" s="310">
        <f>SUM(D19:D19)</f>
        <v>0</v>
      </c>
      <c r="E20" s="309">
        <f>SUM(E19:E19)</f>
        <v>904.84</v>
      </c>
    </row>
    <row r="21" spans="1:5" ht="12.75">
      <c r="A21" s="482" t="s">
        <v>707</v>
      </c>
      <c r="B21" s="482"/>
      <c r="C21" s="482"/>
      <c r="D21" s="308">
        <f>D9+D14+D17+D20</f>
        <v>2500</v>
      </c>
      <c r="E21" s="377">
        <f>E9+E14+E17+E20</f>
        <v>25269.530000000002</v>
      </c>
    </row>
    <row r="23" ht="12.75">
      <c r="E23" s="307"/>
    </row>
  </sheetData>
  <sheetProtection/>
  <mergeCells count="10">
    <mergeCell ref="A21:C21"/>
    <mergeCell ref="A17:C17"/>
    <mergeCell ref="A18:E18"/>
    <mergeCell ref="A20:C20"/>
    <mergeCell ref="A2:C2"/>
    <mergeCell ref="A6:E6"/>
    <mergeCell ref="A9:C9"/>
    <mergeCell ref="A10:E10"/>
    <mergeCell ref="A14:C14"/>
    <mergeCell ref="A15:E15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90" zoomScaleNormal="90" zoomScaleSheetLayoutView="90" zoomScalePageLayoutView="0" workbookViewId="0" topLeftCell="A3">
      <selection activeCell="A18" sqref="A18"/>
    </sheetView>
  </sheetViews>
  <sheetFormatPr defaultColWidth="9.140625" defaultRowHeight="12.75"/>
  <cols>
    <col min="1" max="1" width="4.140625" style="25" customWidth="1"/>
    <col min="2" max="2" width="41.28125" style="24" customWidth="1"/>
    <col min="3" max="3" width="37.57421875" style="24" customWidth="1"/>
    <col min="4" max="16384" width="9.140625" style="24" customWidth="1"/>
  </cols>
  <sheetData>
    <row r="1" spans="2:3" ht="15" customHeight="1">
      <c r="B1" s="27" t="s">
        <v>117</v>
      </c>
      <c r="C1" s="71"/>
    </row>
    <row r="2" ht="12.75">
      <c r="B2" s="27"/>
    </row>
    <row r="3" spans="1:4" ht="69" customHeight="1">
      <c r="A3" s="489" t="s">
        <v>56</v>
      </c>
      <c r="B3" s="489"/>
      <c r="C3" s="489"/>
      <c r="D3" s="73"/>
    </row>
    <row r="4" spans="1:4" ht="9" customHeight="1">
      <c r="A4" s="72"/>
      <c r="B4" s="72"/>
      <c r="C4" s="72"/>
      <c r="D4" s="73"/>
    </row>
    <row r="5" ht="13.5" thickBot="1"/>
    <row r="6" spans="1:3" ht="30.75" customHeight="1">
      <c r="A6" s="75" t="s">
        <v>7</v>
      </c>
      <c r="B6" s="76" t="s">
        <v>10</v>
      </c>
      <c r="C6" s="77" t="s">
        <v>11</v>
      </c>
    </row>
    <row r="7" spans="1:3" ht="17.25" customHeight="1">
      <c r="A7" s="486" t="s">
        <v>113</v>
      </c>
      <c r="B7" s="487"/>
      <c r="C7" s="488"/>
    </row>
    <row r="8" spans="1:3" ht="18" customHeight="1">
      <c r="A8" s="78">
        <v>1</v>
      </c>
      <c r="B8" s="60" t="s">
        <v>154</v>
      </c>
      <c r="C8" s="163" t="s">
        <v>155</v>
      </c>
    </row>
    <row r="9" spans="1:3" ht="18" customHeight="1">
      <c r="A9" s="486" t="s">
        <v>92</v>
      </c>
      <c r="B9" s="487"/>
      <c r="C9" s="488"/>
    </row>
    <row r="10" spans="1:3" ht="39">
      <c r="A10" s="79">
        <v>1</v>
      </c>
      <c r="B10" s="161" t="s">
        <v>142</v>
      </c>
      <c r="C10" s="147"/>
    </row>
    <row r="11" spans="1:3" ht="17.25" customHeight="1">
      <c r="A11" s="486" t="s">
        <v>55</v>
      </c>
      <c r="B11" s="487"/>
      <c r="C11" s="488"/>
    </row>
    <row r="12" spans="1:3" ht="18" customHeight="1">
      <c r="A12" s="80">
        <v>1</v>
      </c>
      <c r="B12" s="74" t="s">
        <v>111</v>
      </c>
      <c r="C12" s="152" t="s">
        <v>256</v>
      </c>
    </row>
    <row r="13" spans="1:3" ht="18" customHeight="1">
      <c r="A13" s="80">
        <v>2</v>
      </c>
      <c r="B13" s="151" t="s">
        <v>140</v>
      </c>
      <c r="C13" s="152" t="s">
        <v>257</v>
      </c>
    </row>
    <row r="14" spans="1:3" ht="17.25" customHeight="1">
      <c r="A14" s="486" t="s">
        <v>74</v>
      </c>
      <c r="B14" s="487"/>
      <c r="C14" s="488"/>
    </row>
    <row r="15" spans="1:3" ht="18" customHeight="1">
      <c r="A15" s="78">
        <v>1</v>
      </c>
      <c r="B15" s="74" t="s">
        <v>292</v>
      </c>
      <c r="C15" s="152" t="s">
        <v>293</v>
      </c>
    </row>
    <row r="16" spans="1:4" ht="13.5" thickBot="1">
      <c r="A16" s="81">
        <v>2</v>
      </c>
      <c r="B16" s="165" t="s">
        <v>254</v>
      </c>
      <c r="C16" s="164" t="s">
        <v>255</v>
      </c>
      <c r="D16" s="153"/>
    </row>
    <row r="17" spans="1:3" ht="17.25" customHeight="1">
      <c r="A17" s="486" t="s">
        <v>778</v>
      </c>
      <c r="B17" s="487"/>
      <c r="C17" s="488"/>
    </row>
    <row r="18" spans="1:3" ht="18" customHeight="1">
      <c r="A18" s="78">
        <v>1</v>
      </c>
      <c r="B18" s="74" t="s">
        <v>742</v>
      </c>
      <c r="C18" s="152" t="s">
        <v>776</v>
      </c>
    </row>
    <row r="19" spans="1:4" ht="13.5" thickBot="1">
      <c r="A19" s="81">
        <v>2</v>
      </c>
      <c r="B19" s="165" t="s">
        <v>728</v>
      </c>
      <c r="C19" s="164" t="s">
        <v>777</v>
      </c>
      <c r="D19" s="153"/>
    </row>
  </sheetData>
  <sheetProtection/>
  <mergeCells count="6">
    <mergeCell ref="A14:C14"/>
    <mergeCell ref="A3:C3"/>
    <mergeCell ref="A7:C7"/>
    <mergeCell ref="A11:C11"/>
    <mergeCell ref="A9:C9"/>
    <mergeCell ref="A17:C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Bartosz Mikołajczyk</cp:lastModifiedBy>
  <cp:lastPrinted>2023-03-30T10:18:14Z</cp:lastPrinted>
  <dcterms:created xsi:type="dcterms:W3CDTF">2004-04-21T13:58:08Z</dcterms:created>
  <dcterms:modified xsi:type="dcterms:W3CDTF">2023-04-19T06:42:51Z</dcterms:modified>
  <cp:category/>
  <cp:version/>
  <cp:contentType/>
  <cp:contentStatus/>
</cp:coreProperties>
</file>